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64" documentId="8_{B6337239-1A00-434D-AAD0-422EA1FEB5AE}" xr6:coauthVersionLast="47" xr6:coauthVersionMax="47" xr10:uidLastSave="{4EED3D08-9582-4B12-8ED2-31271B6D827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<sst xmlns="http://schemas.openxmlformats.org/spreadsheetml/2006/main" count="6117" uniqueCount="1492">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</sst>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4" activePane="bottomRight" state="frozen"/>
      <selection pane="bottomRight" activeCell="I116" sqref="I11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92">
        <v>721</v>
      </c>
      <c r="L115" s="92">
        <v>662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721</v>
      </c>
      <c r="AQ115" s="37">
        <f>BS_CONTROLE[[#This Row],[KM - Fim]]</f>
        <v>662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11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0.45833333333333331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340</v>
      </c>
      <c r="AD116" s="197">
        <v>0.33333333333333331</v>
      </c>
      <c r="AE116" s="92">
        <v>9372</v>
      </c>
      <c r="AF116" s="92">
        <v>9346</v>
      </c>
      <c r="AG116" s="92">
        <v>2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-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11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1468</v>
      </c>
      <c r="O117" s="154">
        <v>0.375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 t="s">
        <v>11</v>
      </c>
      <c r="AB117" s="78" t="s">
        <v>11</v>
      </c>
      <c r="AC117" s="78" t="s">
        <v>11</v>
      </c>
      <c r="AD117" s="197" t="s">
        <v>11</v>
      </c>
      <c r="AE117" s="92" t="s">
        <v>11</v>
      </c>
      <c r="AF117" s="92" t="s">
        <v>11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-</v>
      </c>
      <c r="AM117" s="146" t="str">
        <f>BS_CONTROLE[[#This Row],[Entre - Estações]]</f>
        <v>TPC-TVL</v>
      </c>
      <c r="AN117" s="146" t="str">
        <f>BS_CONTROLE[[#This Row],[SB]]</f>
        <v xml:space="preserve">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1261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1470</v>
      </c>
      <c r="W124" s="197" t="s">
        <v>1471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14 J116:K414 J115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20 V121:Y121 Y122 V123:Y414 Y114 V115:Y115 Y116:Y117 V118:Y119" name="Range1_11_8"/>
    <protectedRange sqref="Z17:AD17 Z30:AD32 Z52:AD55 Z59:AD59 Z61:AD63 Z76:AD90 Z70:AD70 Z92:AD95 Z110:AD110 Z112:AD113 Z107:AD108 Z97:AD105 Z118:AD119 Z121:AD121 Z123:AD414 Z115:AD115 AC116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B116 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721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721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-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0.45833333333333331</v>
      </c>
      <c r="J117" s="141">
        <f>IF(FN_MC!P116="","*",FN_MC!P116)</f>
        <v>5.5555555555555552E-2</v>
      </c>
      <c r="K117" s="152" t="str">
        <f>IF(FN_MC!AK116="","*",FN_MC!AK116)</f>
        <v>-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0.375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721</v>
      </c>
      <c r="O112" s="120">
        <f>IF(FN_MC!L115="","*",FN_MC!L115)</f>
        <v>662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-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0.45833333333333331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-</v>
      </c>
      <c r="K114" s="119" t="str">
        <f>IF(FN_MC!M117="","*",FN_MC!M117)</f>
        <v>TPC-TVL</v>
      </c>
      <c r="L114" s="119" t="str">
        <f>IF(FN_MC!N117="","*",FN_MC!N117)</f>
        <v xml:space="preserve">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0.375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-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-</v>
      </c>
      <c r="H114" s="130" t="str">
        <f>IF(FN_MC!AB117="","*",FN_MC!AB117)</f>
        <v>-</v>
      </c>
      <c r="I114" s="130" t="str">
        <f>IF(FN_MC!AC117="","*",FN_MC!AC117)</f>
        <v>-</v>
      </c>
      <c r="J114" s="131" t="str">
        <f>IF(FN_MC!AA117="","*",FN_MC!AA117)</f>
        <v>-</v>
      </c>
      <c r="K114" s="143" t="str">
        <f>IF(FN_MC!AD117="","*",FN_MC!AD117)</f>
        <v>-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2025-10-09T17:16:52Z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