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01" documentId="120_S{118792C3-22EF-5104-A093-F22BFE3913F3}" xr6:coauthVersionLast="47" xr6:coauthVersionMax="47" xr10:uidLastSave="{4C93570C-817C-457A-95AE-EB83A1DD7CC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5" i="1" l="1" a="1"/>
  <c r="N325" i="1" s="1"/>
  <c r="M325" i="1" a="1"/>
  <c r="M325" i="1" s="1"/>
  <c r="A325" i="1"/>
  <c r="C325" i="1"/>
  <c r="G325" i="1"/>
  <c r="R325" i="1"/>
  <c r="S325" i="1" a="1"/>
  <c r="S325" i="1"/>
  <c r="T325" i="1" a="1"/>
  <c r="T325" i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M301" i="1" a="1"/>
  <c r="M301" i="1" s="1"/>
  <c r="A301" i="1"/>
  <c r="C301" i="1"/>
  <c r="G301" i="1"/>
  <c r="R301" i="1"/>
  <c r="S301" i="1" a="1"/>
  <c r="S301" i="1"/>
  <c r="T301" i="1" a="1"/>
  <c r="T301" i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T331" i="1" a="1"/>
  <c r="T331" i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T321" i="1" a="1"/>
  <c r="T321" i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T308" i="1" a="1"/>
  <c r="T308" i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T305" i="1" a="1"/>
  <c r="T305" i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M332" i="1" a="1"/>
  <c r="M332" i="1" s="1"/>
  <c r="A332" i="1"/>
  <c r="C332" i="1"/>
  <c r="G332" i="1"/>
  <c r="R332" i="1"/>
  <c r="S332" i="1" a="1"/>
  <c r="S332" i="1"/>
  <c r="T332" i="1" a="1"/>
  <c r="T332" i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M310" i="1" a="1"/>
  <c r="M310" i="1" s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M307" i="1" a="1"/>
  <c r="M307" i="1" s="1"/>
  <c r="A307" i="1"/>
  <c r="C307" i="1"/>
  <c r="G307" i="1"/>
  <c r="R307" i="1"/>
  <c r="S307" i="1" a="1"/>
  <c r="S307" i="1"/>
  <c r="T307" i="1" a="1"/>
  <c r="T307" i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4" i="1" a="1"/>
  <c r="N324" i="1" s="1"/>
  <c r="M324" i="1" a="1"/>
  <c r="M324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M311" i="1" a="1"/>
  <c r="M311" i="1" s="1"/>
  <c r="N303" i="1" a="1"/>
  <c r="N303" i="1" s="1"/>
  <c r="M303" i="1" a="1"/>
  <c r="M303" i="1" s="1"/>
  <c r="A303" i="1"/>
  <c r="C303" i="1"/>
  <c r="G303" i="1"/>
  <c r="R303" i="1"/>
  <c r="S303" i="1" a="1"/>
  <c r="S303" i="1"/>
  <c r="T303" i="1" a="1"/>
  <c r="T303" i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M304" i="1" a="1"/>
  <c r="M304" i="1" s="1"/>
  <c r="N300" i="1" a="1"/>
  <c r="N300" i="1" s="1"/>
  <c r="M300" i="1" a="1"/>
  <c r="M300" i="1" s="1"/>
  <c r="N302" i="1" a="1"/>
  <c r="N302" i="1" s="1"/>
  <c r="M302" i="1" a="1"/>
  <c r="M302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2" i="1"/>
  <c r="R298" i="15" s="1"/>
  <c r="R304" i="1"/>
  <c r="R299" i="15" s="1"/>
  <c r="R311" i="1"/>
  <c r="R300" i="15" s="1"/>
  <c r="R312" i="1"/>
  <c r="R313" i="1"/>
  <c r="R314" i="1"/>
  <c r="R315" i="1"/>
  <c r="R304" i="15" s="1"/>
  <c r="R316" i="1"/>
  <c r="R305" i="15" s="1"/>
  <c r="R317" i="1"/>
  <c r="R306" i="15" s="1"/>
  <c r="R318" i="1"/>
  <c r="R307" i="15" s="1"/>
  <c r="R319" i="1"/>
  <c r="R308" i="15" s="1"/>
  <c r="R320" i="1"/>
  <c r="R309" i="15" s="1"/>
  <c r="R310" i="15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L298" i="15"/>
  <c r="S302" i="1" a="1"/>
  <c r="S302" i="1" s="1"/>
  <c r="D298" i="15" s="1"/>
  <c r="T302" i="1" a="1"/>
  <c r="T302" i="1" s="1"/>
  <c r="E298" i="15" s="1"/>
  <c r="U302" i="1" a="1"/>
  <c r="U302" i="1" s="1"/>
  <c r="AI302" i="1"/>
  <c r="BB302" i="1" s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L299" i="15"/>
  <c r="S304" i="1" a="1"/>
  <c r="S304" i="1" s="1"/>
  <c r="D299" i="15" s="1"/>
  <c r="T304" i="1" a="1"/>
  <c r="T304" i="1" s="1"/>
  <c r="E299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L300" i="15"/>
  <c r="S311" i="1" a="1"/>
  <c r="S311" i="1" s="1"/>
  <c r="D300" i="15" s="1"/>
  <c r="T311" i="1" a="1"/>
  <c r="T311" i="1" s="1"/>
  <c r="E300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1" i="15" s="1"/>
  <c r="S312" i="1" a="1"/>
  <c r="S312" i="1" s="1"/>
  <c r="D301" i="15" s="1"/>
  <c r="T312" i="1" a="1"/>
  <c r="T312" i="1" s="1"/>
  <c r="E301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02" i="15" s="1"/>
  <c r="S313" i="1" a="1"/>
  <c r="S313" i="1" s="1"/>
  <c r="D302" i="15" s="1"/>
  <c r="T313" i="1" a="1"/>
  <c r="T313" i="1" s="1"/>
  <c r="E302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03" i="15" s="1"/>
  <c r="S314" i="1" a="1"/>
  <c r="S314" i="1" s="1"/>
  <c r="D303" i="15" s="1"/>
  <c r="T314" i="1" a="1"/>
  <c r="T314" i="1" s="1"/>
  <c r="E303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L304" i="15"/>
  <c r="S315" i="1" a="1"/>
  <c r="S315" i="1" s="1"/>
  <c r="D304" i="15" s="1"/>
  <c r="T315" i="1" a="1"/>
  <c r="T315" i="1" s="1"/>
  <c r="E304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L305" i="15"/>
  <c r="S316" i="1" a="1"/>
  <c r="S316" i="1" s="1"/>
  <c r="D305" i="15" s="1"/>
  <c r="T316" i="1" a="1"/>
  <c r="T316" i="1" s="1"/>
  <c r="E305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L306" i="15"/>
  <c r="S317" i="1" a="1"/>
  <c r="S317" i="1" s="1"/>
  <c r="D306" i="15" s="1"/>
  <c r="T317" i="1" a="1"/>
  <c r="T317" i="1" s="1"/>
  <c r="E306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L307" i="15"/>
  <c r="S318" i="1" a="1"/>
  <c r="S318" i="1" s="1"/>
  <c r="D307" i="15" s="1"/>
  <c r="T318" i="1" a="1"/>
  <c r="T318" i="1" s="1"/>
  <c r="E307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L308" i="15"/>
  <c r="S319" i="1" a="1"/>
  <c r="S319" i="1" s="1"/>
  <c r="D308" i="15" s="1"/>
  <c r="T319" i="1" a="1"/>
  <c r="T319" i="1" s="1"/>
  <c r="E308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L309" i="15"/>
  <c r="S320" i="1" a="1"/>
  <c r="S320" i="1" s="1"/>
  <c r="D309" i="15" s="1"/>
  <c r="T320" i="1" a="1"/>
  <c r="T320" i="1" s="1"/>
  <c r="E309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L310" i="15"/>
  <c r="D310" i="15"/>
  <c r="E310" i="15"/>
  <c r="K249" i="10"/>
  <c r="M249" i="10"/>
  <c r="A323" i="1"/>
  <c r="C323" i="1"/>
  <c r="M323" i="1" a="1"/>
  <c r="M323" i="1" s="1"/>
  <c r="F311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F317" i="12" s="1"/>
  <c r="N334" i="1" a="1"/>
  <c r="N334" i="1" s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F318" i="12" s="1"/>
  <c r="N335" i="1" a="1"/>
  <c r="N335" i="1" s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F319" i="12" s="1"/>
  <c r="N336" i="1" a="1"/>
  <c r="N336" i="1" s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F320" i="12" s="1"/>
  <c r="N337" i="1" a="1"/>
  <c r="N337" i="1" s="1"/>
  <c r="L311" i="15" s="1"/>
  <c r="S337" i="1" a="1"/>
  <c r="S337" i="1" s="1"/>
  <c r="D311" i="15" s="1"/>
  <c r="T337" i="1" a="1"/>
  <c r="T337" i="1" s="1"/>
  <c r="E311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F321" i="12" s="1"/>
  <c r="N338" i="1" a="1"/>
  <c r="N338" i="1" s="1"/>
  <c r="L312" i="15" s="1"/>
  <c r="S338" i="1" a="1"/>
  <c r="S338" i="1" s="1"/>
  <c r="D312" i="15" s="1"/>
  <c r="T338" i="1" a="1"/>
  <c r="T338" i="1" s="1"/>
  <c r="E312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F322" i="12" s="1"/>
  <c r="N339" i="1" a="1"/>
  <c r="N339" i="1" s="1"/>
  <c r="L313" i="15" s="1"/>
  <c r="S339" i="1" a="1"/>
  <c r="S339" i="1" s="1"/>
  <c r="D313" i="15" s="1"/>
  <c r="T339" i="1" a="1"/>
  <c r="T339" i="1" s="1"/>
  <c r="E313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L314" i="15" s="1"/>
  <c r="S340" i="1" a="1"/>
  <c r="S340" i="1" s="1"/>
  <c r="D314" i="15" s="1"/>
  <c r="T340" i="1" a="1"/>
  <c r="T340" i="1" s="1"/>
  <c r="E314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L315" i="15" s="1"/>
  <c r="S341" i="1" a="1"/>
  <c r="S341" i="1" s="1"/>
  <c r="D315" i="15" s="1"/>
  <c r="T341" i="1" a="1"/>
  <c r="T341" i="1" s="1"/>
  <c r="E315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L316" i="15" s="1"/>
  <c r="S342" i="1" a="1"/>
  <c r="S342" i="1" s="1"/>
  <c r="D316" i="15" s="1"/>
  <c r="T342" i="1" a="1"/>
  <c r="T342" i="1" s="1"/>
  <c r="E316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L317" i="15" s="1"/>
  <c r="S343" i="1" a="1"/>
  <c r="S343" i="1" s="1"/>
  <c r="D317" i="15" s="1"/>
  <c r="T343" i="1" a="1"/>
  <c r="T343" i="1" s="1"/>
  <c r="E317" i="15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L318" i="15" s="1"/>
  <c r="S344" i="1" a="1"/>
  <c r="S344" i="1" s="1"/>
  <c r="D318" i="15" s="1"/>
  <c r="T344" i="1" a="1"/>
  <c r="T344" i="1" s="1"/>
  <c r="E318" i="15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L319" i="15" s="1"/>
  <c r="S345" i="1" a="1"/>
  <c r="S345" i="1" s="1"/>
  <c r="D319" i="15" s="1"/>
  <c r="T345" i="1" a="1"/>
  <c r="T345" i="1" s="1"/>
  <c r="E319" i="15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L320" i="15" s="1"/>
  <c r="S346" i="1" a="1"/>
  <c r="S346" i="1" s="1"/>
  <c r="D320" i="15" s="1"/>
  <c r="T346" i="1" a="1"/>
  <c r="T346" i="1" s="1"/>
  <c r="E320" i="15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L321" i="15" s="1"/>
  <c r="S347" i="1" a="1"/>
  <c r="S347" i="1" s="1"/>
  <c r="D321" i="15" s="1"/>
  <c r="T347" i="1" a="1"/>
  <c r="T347" i="1" s="1"/>
  <c r="E321" i="15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L322" i="15" s="1"/>
  <c r="S348" i="1" a="1"/>
  <c r="S348" i="1" s="1"/>
  <c r="D322" i="15" s="1"/>
  <c r="T348" i="1" a="1"/>
  <c r="T348" i="1" s="1"/>
  <c r="E322" i="15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L323" i="15" s="1"/>
  <c r="S349" i="1" a="1"/>
  <c r="S349" i="1" s="1"/>
  <c r="D323" i="15" s="1"/>
  <c r="T349" i="1" a="1"/>
  <c r="T349" i="1" s="1"/>
  <c r="E323" i="15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L324" i="15" s="1"/>
  <c r="S350" i="1" a="1"/>
  <c r="S350" i="1" s="1"/>
  <c r="D324" i="15" s="1"/>
  <c r="T350" i="1" a="1"/>
  <c r="T350" i="1" s="1"/>
  <c r="E324" i="15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L325" i="15" s="1"/>
  <c r="S351" i="1" a="1"/>
  <c r="S351" i="1" s="1"/>
  <c r="D325" i="15" s="1"/>
  <c r="T351" i="1" a="1"/>
  <c r="T351" i="1" s="1"/>
  <c r="E325" i="15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L326" i="15" s="1"/>
  <c r="S352" i="1" a="1"/>
  <c r="S352" i="1" s="1"/>
  <c r="D326" i="15" s="1"/>
  <c r="T352" i="1" a="1"/>
  <c r="T352" i="1" s="1"/>
  <c r="E326" i="15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L327" i="15" s="1"/>
  <c r="S353" i="1" a="1"/>
  <c r="S353" i="1" s="1"/>
  <c r="D327" i="15" s="1"/>
  <c r="T353" i="1" a="1"/>
  <c r="T353" i="1" s="1"/>
  <c r="E327" i="15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L328" i="15" s="1"/>
  <c r="S354" i="1" a="1"/>
  <c r="S354" i="1" s="1"/>
  <c r="D328" i="15" s="1"/>
  <c r="T354" i="1" a="1"/>
  <c r="T354" i="1" s="1"/>
  <c r="E328" i="15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L329" i="15" s="1"/>
  <c r="S355" i="1" a="1"/>
  <c r="S355" i="1" s="1"/>
  <c r="D329" i="15" s="1"/>
  <c r="T355" i="1" a="1"/>
  <c r="T355" i="1" s="1"/>
  <c r="E329" i="15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L330" i="15" s="1"/>
  <c r="S356" i="1" a="1"/>
  <c r="S356" i="1" s="1"/>
  <c r="D330" i="15" s="1"/>
  <c r="T356" i="1" a="1"/>
  <c r="T356" i="1" s="1"/>
  <c r="E330" i="15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L331" i="15" s="1"/>
  <c r="S357" i="1" a="1"/>
  <c r="S357" i="1" s="1"/>
  <c r="D331" i="15" s="1"/>
  <c r="T357" i="1" a="1"/>
  <c r="T357" i="1" s="1"/>
  <c r="E331" i="15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L332" i="15" s="1"/>
  <c r="S358" i="1" a="1"/>
  <c r="S358" i="1" s="1"/>
  <c r="D332" i="15" s="1"/>
  <c r="T358" i="1" a="1"/>
  <c r="T358" i="1" s="1"/>
  <c r="E332" i="15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L333" i="15" s="1"/>
  <c r="S359" i="1" a="1"/>
  <c r="S359" i="1" s="1"/>
  <c r="D333" i="15" s="1"/>
  <c r="T359" i="1" a="1"/>
  <c r="T359" i="1" s="1"/>
  <c r="E333" i="15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L334" i="15" s="1"/>
  <c r="S360" i="1" a="1"/>
  <c r="S360" i="1" s="1"/>
  <c r="D334" i="15" s="1"/>
  <c r="T360" i="1" a="1"/>
  <c r="T360" i="1" s="1"/>
  <c r="E334" i="15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L335" i="15" s="1"/>
  <c r="S361" i="1" a="1"/>
  <c r="S361" i="1" s="1"/>
  <c r="D335" i="15" s="1"/>
  <c r="T361" i="1" a="1"/>
  <c r="T361" i="1" s="1"/>
  <c r="E335" i="15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L336" i="15" s="1"/>
  <c r="S362" i="1" a="1"/>
  <c r="S362" i="1" s="1"/>
  <c r="D336" i="15" s="1"/>
  <c r="T362" i="1" a="1"/>
  <c r="T362" i="1" s="1"/>
  <c r="E336" i="15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25" i="1" l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<sst xmlns="http://schemas.openxmlformats.org/spreadsheetml/2006/main" count="7233" uniqueCount="1621">
  <si>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</si>
  <si>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</si>
  <si>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</si>
  <si>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</si>
  <si>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</si>
  <si>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</si>
  <si>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</si>
  <si>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</si>
  <si>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</si>
  <si>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</si>
  <si>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</si>
  <si>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</si>
  <si>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</si>
  <si>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</si>
  <si>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</si>
  <si>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</si>
  <si>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</si>
  <si>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</si>
  <si>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</si>
  <si>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</si>
  <si>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</si>
  <si>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</si>
  <si>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</si>
  <si>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</si>
  <si>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</si>
  <si>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</si>
  <si>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</si>
  <si>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</si>
  <si>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</si>
  <si>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</si>
  <si>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</si>
  <si>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</si>
  <si>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</si>
  <si>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</si>
  <si>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</si>
  <si>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</si>
  <si>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</si>
  <si>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</si>
  <si>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</si>
  <si>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</si>
  <si>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</si>
  <si>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</si>
  <si>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</si>
  <si>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</si>
  <si>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</si>
  <si>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</si>
  <si>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</si>
  <si>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</si>
  <si>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</si>
  <si>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</si>
  <si>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</si>
  <si>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</si>
  <si>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</si>
  <si>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</si>
  <si>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</si>
  <si>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</si>
  <si>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</si>
  <si>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</si>
  <si>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</si>
  <si>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</si>
  <si>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</si>
  <si>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</si>
  <si>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</si>
  <si>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</si>
  <si>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</si>
  <si>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</si>
  <si>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</si>
  <si>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</si>
  <si>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</si>
  <si>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</si>
  <si>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</si>
  <si>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</si>
  <si>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</si>
  <si>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</si>
  <si>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</si>
  <si>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</si>
  <si>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</si>
  <si>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</si>
  <si>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</si>
  <si>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</si>
  <si>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</si>
  <si>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</si>
  <si>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</si>
  <si>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</si>
  <si>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</si>
  <si>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</si>
  <si>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</si>
  <si>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</si>
  <si>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</si>
  <si>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</si>
  <si>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</si>
  <si>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</si>
  <si>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</si>
  <si>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</si>
  <si>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</si>
  <si>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</si>
  <si>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</si>
  <si>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</si>
  <si>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</si>
  <si>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</si>
  <si>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</si>
  <si>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</si>
  <si>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</si>
  <si>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</si>
  <si>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</si>
  <si>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</si>
  <si>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</si>
  <si>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</si>
  <si>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</si>
  <si>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</si>
  <si>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</si>
  <si>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</si>
  <si>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</si>
  <si>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</si>
  <si>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</si>
  <si>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</si>
  <si>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</si>
  <si>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</si>
  <si>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</si>
  <si>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</si>
  <si>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</si>
  <si>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</si>
  <si>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</si>
  <si>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</si>
  <si>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</si>
  <si>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</si>
  <si>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</si>
  <si>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</si>
  <si>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</si>
  <si>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</si>
  <si>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</si>
  <si>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</si>
  <si>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</si>
  <si>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</si>
  <si>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</si>
  <si>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</si>
  <si>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</si>
  <si>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</si>
  <si>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</si>
  <si>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</si>
  <si>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</si>
  <si>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</si>
  <si>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</si>
  <si>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</si>
  <si>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</si>
  <si>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</si>
  <si>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</si>
  <si>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</si>
  <si>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</si>
  <si>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</si>
  <si>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</si>
  <si>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</si>
  <si>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</si>
  <si>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</si>
  <si>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</si>
  <si>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</si>
  <si>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</si>
  <si>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</si>
  <si>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</si>
  <si>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</si>
  <si>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</si>
  <si>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</si>
  <si>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</si>
  <si>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</si>
  <si>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</si>
  <si>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</si>
  <si>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</si>
  <si>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</si>
  <si>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</si>
  <si>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</si>
  <si>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</si>
  <si>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</si>
  <si>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</si>
  <si>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</si>
  <si>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</si>
  <si>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</si>
  <si>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</si>
  <si>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</si>
  <si>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</si>
  <si>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</si>
  <si>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</si>
  <si>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</si>
  <si>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</si>
  <si>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</si>
  <si>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</si>
  <si>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</si>
  <si>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</si>
  <si>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</si>
  <si>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</si>
  <si>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</si>
  <si>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</si>
  <si>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</si>
  <si>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</si>
  <si>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</si>
  <si>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</si>
  <si>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</si>
  <si>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</si>
  <si>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</si>
  <si>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</si>
  <si>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</si>
  <si>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</si>
  <si>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</si>
  <si>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</si>
  <si>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</si>
  <si>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</si>
  <si>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</si>
  <si>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</si>
  <si>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</si>
  <si>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</si>
  <si>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</si>
  <si>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</si>
  <si>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</si>
  <si>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</si>
  <si>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</si>
  <si>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</si>
  <si>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</si>
  <si>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</si>
  <si>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</si>
  <si>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</si>
  <si>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</si>
  <si>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</si>
  <si>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</si>
  <si>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</si>
  <si>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</si>
  <si>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</si>
  <si>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</si>
  <si>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</si>
  <si>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</si>
  <si>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</si>
  <si>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</si>
  <si>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</si>
  <si>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</si>
  <si>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</si>
  <si>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</si>
  <si>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</si>
  <si>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</si>
  <si>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</si>
  <si>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</si>
  <si>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</si>
  <si>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</si>
  <si>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</si>
  <si>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</si>
  <si>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</si>
  <si>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</si>
  <si>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</si>
  <si>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</si>
  <si>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</si>
  <si>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</si>
  <si>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</si>
  <si>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</si>
  <si>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</si>
  <si>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</si>
  <si>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</si>
  <si>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</si>
  <si>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</si>
  <si>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</si>
  <si>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</si>
  <si>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</si>
  <si>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</si>
  <si>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</si>
  <si>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</si>
  <si>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</si>
  <si>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</si>
  <si>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</si>
  <si>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</si>
  <si>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</si>
  <si>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</si>
  <si>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</si>
  <si>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</si>
  <si>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</si>
  <si>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</si>
  <si>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</si>
  <si>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</si>
  <si>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</si>
  <si>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</si>
  <si>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</si>
  <si>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</si>
  <si>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</si>
  <si>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</si>
  <si>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</si>
  <si>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</si>
  <si>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</si>
  <si>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</si>
  <si>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</si>
  <si>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</si>
  <si>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</si>
  <si>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</si>
  <si>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</si>
  <si>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</si>
  <si>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</si>
  <si>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</si>
  <si>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</si>
  <si>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</si>
  <si>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</si>
  <si>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</si>
  <si>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</si>
  <si>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</si>
  <si>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</si>
  <si>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</si>
  <si>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</si>
  <si>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</si>
  <si>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</si>
  <si>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</si>
  <si>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</si>
  <si>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</si>
  <si>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</si>
  <si>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</si>
  <si>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</si>
  <si>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</si>
  <si>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</si>
  <si>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</si>
  <si>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</si>
  <si>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</si>
  <si>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</si>
  <si>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</si>
  <si>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</si>
  <si>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</si>
  <si>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</si>
  <si>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</si>
  <si>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</si>
  <si>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</si>
  <si>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</si>
  <si>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</si>
  <si>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</si>
  <si>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</si>
  <si>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</si>
  <si>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</si>
  <si>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</si>
  <si>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</si>
  <si>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</si>
  <si>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</si>
  <si>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</si>
  <si>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</si>
  <si>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</si>
  <si>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</si>
  <si>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</si>
  <si>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</si>
  <si>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</si>
  <si>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</si>
  <si>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</si>
  <si>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</si>
  <si>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</si>
  <si>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</si>
  <si>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</si>
  <si>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</si>
  <si>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</si>
  <si>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</si>
  <si>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</si>
  <si>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</si>
  <si>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</si>
  <si>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</si>
  <si>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</si>
  <si>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</si>
  <si>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</si>
  <si>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</si>
  <si>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</si>
  <si>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</si>
  <si>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</si>
  <si>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</si>
  <si>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</si>
  <si>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</si>
  <si>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</si>
  <si>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</si>
  <si>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</si>
  <si>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</si>
  <si>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</si>
  <si>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</si>
  <si>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</si>
  <si>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</si>
  <si>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</si>
  <si>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</si>
  <si>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</si>
  <si>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</si>
  <si>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</si>
  <si>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</si>
  <si>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</si>
  <si>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</si>
  <si>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</si>
  <si>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</si>
  <si>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</si>
  <si>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</si>
  <si>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</si>
  <si>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</si>
  <si>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</si>
  <si>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</si>
  <si>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</si>
  <si>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</si>
  <si>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</si>
  <si>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</si>
  <si>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</si>
  <si>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</si>
  <si>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</si>
  <si>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</si>
  <si>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</si>
  <si>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</si>
  <si>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</si>
  <si>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</si>
  <si>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</si>
  <si>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</si>
  <si>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</si>
  <si>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</si>
  <si>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</si>
  <si>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</si>
  <si>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</si>
  <si>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</si>
  <si>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</si>
  <si>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</si>
  <si>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</si>
  <si>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</si>
  <si>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</si>
  <si>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</si>
  <si>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</si>
  <si>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</si>
  <si>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</si>
  <si>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</si>
  <si>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</si>
  <si>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</si>
  <si>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</si>
  <si>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</si>
  <si>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</si>
  <si>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</si>
  <si>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</si>
  <si>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</si>
  <si>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</si>
  <si>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</si>
  <si>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</si>
  <si>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</si>
  <si>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</si>
  <si>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</si>
  <si>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</si>
  <si>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</si>
  <si>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</si>
  <si>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</si>
  <si>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</si>
  <si>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</si>
  <si>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</si>
  <si>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</si>
  <si>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</si>
  <si>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</si>
  <si>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</si>
  <si>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</si>
  <si>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</si>
  <si>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</si>
  <si>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</si>
  <si>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</si>
  <si>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</si>
  <si>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</si>
  <si>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</si>
  <si>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</si>
  <si>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</si>
  <si>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</si>
  <si>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</si>
  <si>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</si>
  <si>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</si>
  <si>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</si>
  <si>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</si>
  <si>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</si>
  <si>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</si>
  <si>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</si>
  <si>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</si>
  <si>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</si>
  <si>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</si>
  <si>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</si>
  <si>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</si>
  <si>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</si>
  <si>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</si>
  <si>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</si>
  <si>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</si>
  <si>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</si>
  <si>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</si>
  <si>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</si>
  <si>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</si>
  <si>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</si>
  <si>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</si>
  <si>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</si>
  <si>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</si>
  <si>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</si>
  <si>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</si>
  <si>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</si>
  <si>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</si>
  <si>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</si>
  <si>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</si>
  <si>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</si>
  <si>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</si>
  <si>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</si>
  <si>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</si>
  <si>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</si>
  <si>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</si>
  <si>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</si>
  <si>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</si>
  <si>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</si>
  <si>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</si>
  <si>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</si>
  <si>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</si>
  <si>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</si>
  <si>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</si>
  <si>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</si>
  <si>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</si>
  <si>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</si>
  <si>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</si>
  <si>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</si>
  <si>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</si>
  <si>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</si>
  <si>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</si>
  <si>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</si>
  <si>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</si>
  <si>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</si>
  <si>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</si>
  <si>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</si>
  <si>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</si>
  <si>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</si>
  <si>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</si>
  <si>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</si>
  <si>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</si>
  <si>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</si>
  <si>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</si>
  <si>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</si>
  <si>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</si>
  <si>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</si>
  <si>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</si>
  <si>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</si>
  <si>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</si>
  <si>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</si>
  <si>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</si>
  <si>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</si>
  <si>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</si>
  <si>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</si>
  <si>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</si>
  <si>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</si>
  <si>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</si>
  <si>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</si>
  <si>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</si>
  <si>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</si>
  <si>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</si>
  <si>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</si>
  <si>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</si>
  <si>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</si>
  <si>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</si>
  <si>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</si>
  <si>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</si>
  <si>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</si>
  <si>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</si>
  <si>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</si>
  <si>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</si>
  <si>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</si>
  <si>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</si>
  <si>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</si>
  <si>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</si>
  <si>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</si>
  <si>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</si>
  <si>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</si>
  <si>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</si>
  <si>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</si>
  <si>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</si>
  <si>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</si>
  <si>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</si>
  <si>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</si>
  <si>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</si>
  <si>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</si>
  <si>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</si>
  <si>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</si>
  <si>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</si>
  <si>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</si>
  <si>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</si>
  <si>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</si>
  <si>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</si>
  <si>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</si>
  <si>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</si>
  <si>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</si>
  <si>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</si>
  <si>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</si>
  <si>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</si>
  <si>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</si>
  <si>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</si>
  <si>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</si>
  <si>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</si>
  <si>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</si>
  <si>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</si>
  <si>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</si>
  <si>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</si>
  <si>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</si>
  <si>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</si>
  <si>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</si>
  <si>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</si>
  <si>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</si>
  <si>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</si>
  <si>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</si>
  <si>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</si>
  <si>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</si>
  <si>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</si>
  <si>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</si>
  <si>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</si>
  <si>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</si>
  <si>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</si>
  <si>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</si>
  <si>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</si>
  <si>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</si>
  <si>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</si>
  <si>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</si>
  <si>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</si>
  <si>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</si>
  <si>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</si>
  <si>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</si>
  <si>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</si>
  <si>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</si>
  <si>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</si>
  <si>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</si>
  <si>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</si>
  <si>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</si>
  <si>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</si>
  <si>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</si>
  <si>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</si>
  <si>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</si>
  <si>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</si>
  <si>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</si>
  <si>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</si>
  <si>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</si>
  <si>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</si>
  <si>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</si>
  <si>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</si>
  <si>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</si>
  <si>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</si>
  <si>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</si>
  <si>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</si>
  <si>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</si>
  <si>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</si>
  <si>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</si>
  <si>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</si>
  <si>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</si>
  <si>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</si>
  <si>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</si>
  <si>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</si>
  <si>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</si>
  <si>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</si>
  <si>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</si>
  <si>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</si>
  <si>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</si>
  <si>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</si>
  <si>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</si>
  <si>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</si>
  <si>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</si>
  <si>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</si>
  <si>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</si>
  <si>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</si>
  <si>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</si>
  <si>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</si>
  <si>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</si>
  <si>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</si>
  <si>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</si>
  <si>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</si>
  <si>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</si>
  <si>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</si>
  <si>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</si>
  <si>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</si>
  <si>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</si>
  <si>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</si>
  <si>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</si>
  <si>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</si>
  <si>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</si>
  <si>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</si>
  <si>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</si>
  <si>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</si>
  <si>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</si>
  <si>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</si>
  <si>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</si>
  <si>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</si>
  <si>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</si>
  <si>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</si>
  <si>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</si>
  <si>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</si>
  <si>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</si>
  <si>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</si>
  <si>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</si>
  <si>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</si>
  <si>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</si>
  <si>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</si>
  <si>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</si>
  <si>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</si>
  <si>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</si>
  <si>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</si>
  <si>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</si>
  <si>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</si>
  <si>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</si>
  <si>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</si>
  <si>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</si>
  <si>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</si>
  <si>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</si>
  <si>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</si>
  <si>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</si>
  <si>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</si>
  <si>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</si>
  <si>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</si>
  <si>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</si>
  <si>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</si>
  <si>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</si>
  <si>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</si>
  <si>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</si>
  <si>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</si>
  <si>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</si>
  <si>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</si>
  <si>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</si>
  <si>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</si>
  <si>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</si>
  <si>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</si>
  <si>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</si>
  <si>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</si>
  <si>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</si>
  <si>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</si>
  <si>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</si>
  <si>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</si>
  <si>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</si>
  <si>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</si>
  <si>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</si>
  <si>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</si>
  <si>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</si>
  <si>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</si>
  <si>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</si>
  <si>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</si>
  <si>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</si>
  <si>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</si>
  <si>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</si>
  <si>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</si>
  <si>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</si>
  <si>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</si>
  <si>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</si>
  <si>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</si>
  <si>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</si>
  <si>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</si>
  <si>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</si>
  <si>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</si>
  <si>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</si>
  <si>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</si>
  <si>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</si>
  <si>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</si>
  <si>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</si>
  <si>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</si>
  <si>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</si>
  <si>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</si>
  <si>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</si>
  <si>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</si>
  <si>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</si>
  <si>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</si>
  <si>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</si>
  <si>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</si>
  <si>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</si>
  <si>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</si>
  <si>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</si>
  <si>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</si>
  <si>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</si>
  <si>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</si>
  <si>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</si>
  <si>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</si>
  <si>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</si>
  <si>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</si>
  <si>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</si>
  <si>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</si>
  <si>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</si>
  <si>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</si>
  <si>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</si>
  <si>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</si>
  <si>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</si>
  <si>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</si>
  <si>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</si>
  <si>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</si>
  <si>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</si>
  <si>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</si>
  <si>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</si>
  <si>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</si>
  <si>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</si>
  <si>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</si>
  <si>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</si>
  <si>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</si>
  <si>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</si>
  <si>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</si>
  <si>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</si>
  <si>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</si>
  <si>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</si>
  <si>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</si>
  <si>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</si>
  <si>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</si>
  <si>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</si>
  <si>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</si>
  <si>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</si>
  <si>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</si>
  <si>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</si>
  <si>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</si>
  <si>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</si>
  <si>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</si>
  <si>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</si>
  <si>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</si>
  <si>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</si>
  <si>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</si>
  <si>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</si>
  <si>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</si>
  <si>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</si>
  <si>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</si>
  <si>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</si>
  <si>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</si>
  <si>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</si>
  <si>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</si>
  <si>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</si>
  <si>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</si>
  <si>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</si>
  <si>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</si>
  <si>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</si>
  <si>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</si>
  <si>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</si>
  <si>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</si>
  <si>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</si>
  <si>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</si>
  <si>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</si>
  <si>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</si>
  <si>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</si>
  <si>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</si>
  <si>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</si>
  <si>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</si>
  <si>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</si>
  <si>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</si>
  <si>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</si>
  <si>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</si>
  <si>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</si>
  <si>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</si>
  <si>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</si>
  <si>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</si>
  <si>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</si>
  <si>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</si>
  <si>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</si>
  <si>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</si>
  <si>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</si>
  <si>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</si>
  <si>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</si>
  <si>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</si>
  <si>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</si>
  <si>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</si>
  <si>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</si>
  <si>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</si>
  <si>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</si>
  <si>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</si>
  <si>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</si>
  <si>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</si>
  <si>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</si>
  <si>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</si>
  <si>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</si>
  <si>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</si>
  <si>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</si>
  <si>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</si>
  <si>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</si>
  <si>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</si>
  <si>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</si>
  <si>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</si>
  <si>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</si>
  <si>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</si>
  <si>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</si>
  <si>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</si>
  <si>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</si>
  <si>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</si>
  <si>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</si>
  <si>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</si>
  <si>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</si>
  <si>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</si>
  <si>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</si>
  <si>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</si>
  <si>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</si>
  <si>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</si>
  <si>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</si>
  <si>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</si>
  <si>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</si>
  <si>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</si>
  <si>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</si>
  <si>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</si>
  <si>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</si>
  <si>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</si>
  <si>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</si>
  <si>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</si>
  <si>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</si>
  <si>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</si>
  <si>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</si>
  <si>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</si>
  <si>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</si>
  <si>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</si>
  <si>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</si>
  <si>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</si>
  <si>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</si>
  <si>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</si>
  <si>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</si>
  <si>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</si>
  <si>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</si>
  <si>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</si>
  <si>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</si>
  <si>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</si>
  <si>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</si>
  <si>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</si>
  <si>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</si>
  <si>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</si>
  <si>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</si>
  <si>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</si>
  <si>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</si>
  <si>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</si>
  <si>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</si>
  <si>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</si>
  <si>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</si>
  <si>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</si>
  <si>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</si>
  <si>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</si>
  <si>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</si>
  <si>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</si>
  <si>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</si>
  <si>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</si>
  <si>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</si>
  <si>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</si>
  <si>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</si>
  <si>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</si>
  <si>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</si>
  <si>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</si>
  <si>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</si>
  <si>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</si>
  <si>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</si>
  <si>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</si>
  <si>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</si>
  <si>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</si>
  <si>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</si>
  <si>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</si>
  <si>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</si>
  <si>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</si>
  <si>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</si>
  <si>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</si>
  <si>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</si>
  <si>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</si>
  <si>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</si>
  <si>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</si>
  <si>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</si>
  <si>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</si>
  <si>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</si>
  <si>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</si>
  <si>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</si>
  <si>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</si>
  <si>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</si>
  <si>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</si>
  <si>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</si>
  <si>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</si>
  <si>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</si>
  <si>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</si>
  <si>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</si>
  <si>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</si>
  <si>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</si>
  <si>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</si>
  <si>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</si>
  <si>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</si>
  <si>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</si>
  <si>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</si>
  <si>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</si>
  <si>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</si>
  <si>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</si>
  <si>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</si>
  <si>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</si>
  <si>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</si>
  <si>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</si>
  <si>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</si>
  <si>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</si>
  <si>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</si>
  <si>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</si>
  <si>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</si>
  <si>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</si>
  <si>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</si>
  <si>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</si>
  <si>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</si>
  <si>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</si>
  <si>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</si>
  <si>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</si>
  <si>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</si>
  <si>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</si>
  <si>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</si>
  <si>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</si>
  <si>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</si>
  <si>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</si>
  <si>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</si>
  <si>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</si>
  <si>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</si>
  <si>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</si>
  <si>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</si>
  <si>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</si>
  <si>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</si>
  <si>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</si>
  <si>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</si>
  <si>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</si>
  <si>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</si>
  <si>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</si>
  <si>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</si>
  <si>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</si>
  <si>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</si>
  <si>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</si>
  <si>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</si>
  <si>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</si>
  <si>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</si>
  <si>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</si>
  <si>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</si>
  <si>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</si>
  <si>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</si>
  <si>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</si>
  <si>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</si>
  <si>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</si>
  <si>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</si>
  <si>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</si>
  <si>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</si>
  <si>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</si>
  <si>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</si>
  <si>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</si>
  <si>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</si>
  <si>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</si>
  <si>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</si>
  <si>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</si>
  <si>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</si>
  <si>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</si>
  <si>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</si>
  <si>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</si>
  <si>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</si>
  <si>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</si>
  <si>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</si>
  <si>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</si>
  <si>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</si>
  <si>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</si>
  <si>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</si>
  <si>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</si>
  <si>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</si>
  <si>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</si>
  <si>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</si>
  <si>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</si>
  <si>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</si>
  <si>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</si>
  <si>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</si>
  <si>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</si>
  <si>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</si>
  <si>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</si>
  <si>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</si>
  <si>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</si>
  <si>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</si>
  <si>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</si>
  <si>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</si>
  <si>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</si>
  <si>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</si>
  <si>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</si>
  <si>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</si>
  <si>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</si>
  <si>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</si>
  <si>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</si>
  <si>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</si>
  <si>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</si>
  <si>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</si>
  <si>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</si>
  <si>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</si>
  <si>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</si>
  <si>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</si>
  <si>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</si>
  <si>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</si>
  <si>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</si>
  <si>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</si>
  <si>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</si>
  <si>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</si>
  <si>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</si>
  <si>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</si>
  <si>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</si>
  <si>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</si>
  <si>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</si>
  <si>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</si>
  <si>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</si>
  <si>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</si>
  <si>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</si>
  <si>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</si>
  <si>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</si>
  <si>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</si>
  <si>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</si>
  <si>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</si>
  <si>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</si>
  <si>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</si>
  <si>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</si>
  <si>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</si>
  <si>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</si>
  <si>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</si>
  <si>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</si>
  <si>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</si>
  <si>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</si>
  <si>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</si>
  <si>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</si>
  <si>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</si>
  <si>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</si>
  <si>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</si>
  <si>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</si>
  <si>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</si>
  <si>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</si>
  <si>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</si>
  <si>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</si>
  <si>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</si>
  <si>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</si>
  <si>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</si>
  <si>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</si>
  <si>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</si>
  <si>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</si>
  <si>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</si>
  <si>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</si>
  <si>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</si>
  <si>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</si>
  <si>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</si>
  <si>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</si>
  <si>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</si>
  <si>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</si>
  <si>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</si>
  <si>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</si>
  <si>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</si>
  <si>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</si>
  <si>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</si>
  <si>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</si>
  <si>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</si>
  <si>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</si>
  <si>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</si>
  <si>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</si>
  <si>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</si>
  <si>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</si>
  <si>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</si>
  <si>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</si>
  <si>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</si>
  <si>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</si>
  <si>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</si>
  <si>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</si>
  <si>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</si>
  <si>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</si>
  <si>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</si>
  <si>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</si>
  <si>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</si>
  <si>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</si>
  <si>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</si>
  <si>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</si>
  <si>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</si>
  <si>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</si>
  <si>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</si>
  <si>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</si>
  <si>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</si>
  <si>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</si>
  <si>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</si>
  <si>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</si>
  <si>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</si>
  <si>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</si>
  <si>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</si>
  <si>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</si>
  <si>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</si>
  <si>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</si>
  <si>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</si>
  <si>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</si>
  <si>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</si>
  <si>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</si>
  <si>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</si>
  <si>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</si>
  <si>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</si>
  <si>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</si>
  <si>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</si>
  <si>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</si>
  <si>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</si>
  <si>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</si>
  <si>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</si>
  <si>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</si>
  <si>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</si>
  <si>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</si>
  <si>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</si>
  <si>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</si>
  <si>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</si>
  <si>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</si>
  <si>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</si>
  <si>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</si>
  <si>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</si>
  <si>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</si>
  <si>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</si>
  <si>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</si>
  <si>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</si>
  <si>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</si>
  <si>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</si>
  <si>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</si>
  <si>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</si>
  <si>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</si>
  <si>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</si>
  <si>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</si>
  <si>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</si>
  <si>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</si>
  <si>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</si>
  <si>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</si>
  <si>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</si>
  <si>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</si>
  <si>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</si>
  <si>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</si>
  <si>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</si>
  <si>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</si>
  <si>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</si>
  <si>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</si>
  <si>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</si>
  <si>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</si>
  <si>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</si>
  <si>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</si>
  <si>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</si>
  <si>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</si>
  <si>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</si>
  <si>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</si>
  <si>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</si>
  <si>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</si>
  <si>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</si>
  <si>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</si>
  <si>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</si>
  <si>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</si>
  <si>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</si>
  <si>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</si>
  <si>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</si>
  <si>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</si>
  <si>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</si>
  <si>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</si>
  <si>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</si>
  <si>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</si>
  <si>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</si>
  <si>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</si>
  <si>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</si>
  <si>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</si>
  <si>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</si>
  <si>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</si>
  <si>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</si>
  <si>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</si>
  <si>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</si>
  <si>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</si>
  <si>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</si>
  <si>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</si>
  <si>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</si>
  <si>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</si>
  <si>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</si>
  <si>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</si>
  <si>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</si>
  <si>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</si>
  <si>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</si>
  <si>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</si>
  <si>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</si>
  <si>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</si>
  <si>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</si>
  <si>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</si>
  <si>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</si>
  <si>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</si>
  <si>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</si>
  <si>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</si>
  <si>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</si>
  <si>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</si>
  <si>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</si>
  <si>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</si>
  <si>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</si>
  <si>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</si>
  <si>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</si>
  <si>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</si>
  <si>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</si>
  <si>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</si>
  <si>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</si>
  <si>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</si>
  <si>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</si>
  <si>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</si>
  <si>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</si>
  <si>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</si>
  <si>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</si>
  <si>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</si>
  <si>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</si>
  <si>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</si>
  <si>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</si>
  <si>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</si>
  <si>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</si>
  <si>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</si>
  <si>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</si>
  <si>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</si>
  <si>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</si>
  <si>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</si>
  <si>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</si>
  <si>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</si>
  <si>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</si>
  <si>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</si>
  <si>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</si>
  <si>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</si>
  <si>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</si>
  <si>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</si>
  <si>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</si>
  <si>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</si>
  <si>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</si>
  <si>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</si>
  <si>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</si>
  <si>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</si>
  <si>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</si>
  <si>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</si>
  <si>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</si>
  <si>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</si>
  <si>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</si>
  <si>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</si>
  <si>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</si>
  <si>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</si>
  <si>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</si>
  <si>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</si>
  <si>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</si>
  <si>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</si>
  <si>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</si>
  <si>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</si>
  <si>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</si>
  <si>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</si>
  <si>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</si>
  <si>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</si>
  <si>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</si>
  <si>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</si>
  <si>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</si>
  <si>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</si>
  <si>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</si>
  <si>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</si>
  <si>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</si>
  <si>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</si>
  <si>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</si>
  <si>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</si>
  <si>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</si>
  <si>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</si>
  <si>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</si>
  <si>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</si>
  <si>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</si>
  <si>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</si>
  <si>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</si>
  <si>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</si>
  <si>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</si>
  <si>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</si>
  <si>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</si>
  <si>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</si>
  <si>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</si>
  <si>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</si>
  <si>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</si>
  <si>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</si>
  <si>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</si>
  <si>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</si>
  <si>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</si>
  <si>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</si>
  <si>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</si>
  <si>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</si>
  <si>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</si>
  <si>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</si>
  <si>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</si>
  <si>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</si>
  <si>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</si>
  <si>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</si>
  <si>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</si>
  <si>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</si>
  <si>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</si>
  <si>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</si>
  <si>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</si>
  <si>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</si>
  <si>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</si>
  <si>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</si>
  <si>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</si>
  <si>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</si>
  <si>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</si>
  <si>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</si>
  <si>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</si>
  <si>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</si>
  <si>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</si>
  <si>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</si>
  <si>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</si>
  <si>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</si>
  <si>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</si>
  <si>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</si>
  <si>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</si>
  <si>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</si>
  <si>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</si>
  <si>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</si>
  <si>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</si>
  <si>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</si>
  <si>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</si>
  <si>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</si>
  <si>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</si>
  <si>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</si>
  <si>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</si>
  <si>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</si>
  <si>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</si>
  <si>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</si>
  <si>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</si>
  <si>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</si>
  <si>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</si>
  <si>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</si>
  <si>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</si>
  <si>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</si>
  <si>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</si>
  <si>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</si>
  <si>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</si>
  <si>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</si>
  <si>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</si>
  <si>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</si>
  <si>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</si>
  <si>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</si>
  <si>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</si>
  <si>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</si>
  <si>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</si>
  <si>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</si>
  <si>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</si>
  <si>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</si>
  <si>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</si>
  <si>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</si>
  <si>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</si>
  <si>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</si>
  <si>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</si>
  <si>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</si>
  <si>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</si>
  <si>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</si>
  <si>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</si>
  <si>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</si>
  <si>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</si>
  <si>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</si>
  <si>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</si>
  <si>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</si>
  <si>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</si>
  <si>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</si>
  <si>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</si>
  <si>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</si>
  <si>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</si>
  <si>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</si>
  <si>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</si>
  <si>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</si>
  <si>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</si>
  <si>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</si>
  <si>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</si>
  <si>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</si>
  <si>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</si>
  <si>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</si>
  <si>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</si>
  <si>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</si>
  <si>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</si>
  <si>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</si>
  <si>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</si>
  <si>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</si>
  <si>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</si>
  <si>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</si>
  <si>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</si>
  <si>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</si>
  <si>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</si>
  <si>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</si>
  <si>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</si>
  <si>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</si>
  <si>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</si>
  <si>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</si>
  <si>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</si>
  <si>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</si>
  <si>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</si>
  <si>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</si>
  <si>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</si>
  <si>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</si>
  <si>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</si>
  <si>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</si>
  <si>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</si>
  <si>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</si>
  <si>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</si>
  <si>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</si>
  <si>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</si>
  <si>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</si>
  <si>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</si>
  <si>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</si>
  <si>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</si>
  <si>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</si>
  <si>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</si>
  <si>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</si>
  <si>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</si>
  <si>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</si>
  <si>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</si>
  <si>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</si>
  <si>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</si>
  <si>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</si>
  <si>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</si>
  <si>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</si>
  <si>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</si>
  <si>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</si>
  <si>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</si>
  <si>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</si>
  <si>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</si>
  <si>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</si>
  <si>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</si>
  <si>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</si>
  <si>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</si>
  <si>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</si>
  <si>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</si>
  <si>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</si>
  <si>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</si>
  <si>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</si>
  <si>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</si>
  <si>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</si>
  <si>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</si>
  <si>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</si>
  <si>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</si>
  <si>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</si>
  <si>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</si>
  <si>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</si>
  <si>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</si>
  <si>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</si>
  <si>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</si>
  <si>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</si>
  <si>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</si>
  <si>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</si>
  <si>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</si>
  <si>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</si>
  <si>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</si>
  <si>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</si>
  <si>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</si>
  <si>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</si>
  <si>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</si>
  <si>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</si>
  <si>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</si>
  <si>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</si>
  <si>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</si>
  <si>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</si>
  <si>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</si>
  <si>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</si>
  <si>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</si>
  <si>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</si>
  <si>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</si>
  <si>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</si>
  <si>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</si>
  <si>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</si>
  <si>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</si>
  <si>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</si>
  <si>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</si>
  <si>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</si>
  <si>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</si>
  <si>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</si>
  <si>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</si>
  <si>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</si>
  <si>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</si>
  <si>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</si>
  <si>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</si>
  <si>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</si>
  <si>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</si>
  <si>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</si>
  <si>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</si>
  <si>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</si>
  <si>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</si>
  <si>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</si>
  <si>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</si>
  <si>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</si>
  <si>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</si>
  <si>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</si>
  <si>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</si>
  <si>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</si>
  <si>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</si>
  <si>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</si>
  <si>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</si>
  <si>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</si>
  <si>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</si>
  <si>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</si>
  <si>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 xml:space="preserve">Previsão de maquinista ás 15hrs </t>
  </si>
  <si>
    <t>Previsão de maquinista após as 16hrs DFS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</si>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</sst>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U310" activePane="bottomRight" state="frozen"/>
      <selection pane="bottomRight" activeCell="V325" sqref="V325:X32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4"/>
      <c r="AN3" s="265"/>
      <c r="AO3" s="243"/>
      <c r="AP3" s="243"/>
      <c r="AQ3" s="244"/>
      <c r="AR3" s="60"/>
      <c r="AS3" s="236" t="s">
        <v>987</v>
      </c>
      <c r="AT3" s="237"/>
      <c r="AU3" s="236" t="s">
        <v>988</v>
      </c>
      <c r="AV3" s="237"/>
      <c r="AW3" s="236" t="s">
        <v>989</v>
      </c>
      <c r="AX3" s="237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1543</v>
      </c>
      <c r="BK292" s="16" t="s">
        <v>1544</v>
      </c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282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286" t="str">
        <f>IF(F301=0, "*", IFERROR(_xlfn.XLOOKUP(F301, BS_ATIVIDADE[ATIVIDADE], BS_ATIVIDADE[UNIDADE]), "*"))</f>
        <v>Nº DE SOLDA</v>
      </c>
      <c r="S301" s="28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28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/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288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289">
        <f>IF(BS_CONTROLE[[#This Row],[SUB]]=0, "-", BS_CONTROLE[[#This Row],[SUB]])</f>
        <v>73</v>
      </c>
      <c r="AP301" s="105">
        <f>BS_CONTROLE[[#This Row],[KM - Inicio]]</f>
        <v>222.1</v>
      </c>
      <c r="AQ301" s="289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290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290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tr">
        <f>IF(BS_CONTROLE[[#This Row],[Atividade]]=0, "-", BS_CONTROLE[[#This Row],[Atividade]])</f>
        <v>VARRIÇÃO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/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282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285">
        <v>73</v>
      </c>
      <c r="K305" s="285">
        <v>42</v>
      </c>
      <c r="L305" s="105" t="s">
        <v>624</v>
      </c>
      <c r="M305" s="127" t="s">
        <v>1552</v>
      </c>
      <c r="N305" s="127" t="s">
        <v>1553</v>
      </c>
      <c r="O305" s="106">
        <v>0.375</v>
      </c>
      <c r="P305" s="106">
        <v>4.1666666666666664E-2</v>
      </c>
      <c r="Q305" s="105">
        <v>1</v>
      </c>
      <c r="R305" s="286" t="str">
        <f>IF(F305=0, "*", IFERROR(_xlfn.XLOOKUP(F305, BS_ATIVIDADE[ATIVIDADE], BS_ATIVIDADE[UNIDADE]), "*"))</f>
        <v>BINÁRIO</v>
      </c>
      <c r="S305" s="28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28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1554</v>
      </c>
      <c r="X305" s="104" t="s">
        <v>452</v>
      </c>
      <c r="Y305" s="129"/>
      <c r="Z305" s="104"/>
      <c r="AA305" s="183" t="s">
        <v>1555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288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289">
        <f>IF(BS_CONTROLE[[#This Row],[SUB]]=0, "-", BS_CONTROLE[[#This Row],[SUB]])</f>
        <v>73</v>
      </c>
      <c r="AP305" s="105">
        <f>BS_CONTROLE[[#This Row],[KM - Inicio]]</f>
        <v>42</v>
      </c>
      <c r="AQ305" s="289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290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290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282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285">
        <v>71</v>
      </c>
      <c r="K306" s="285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286" t="str">
        <f>IF(F306=0, "*", IFERROR(_xlfn.XLOOKUP(F306, BS_ATIVIDADE[ATIVIDADE], BS_ATIVIDADE[UNIDADE]), "*"))</f>
        <v>Nº DE SOLDA</v>
      </c>
      <c r="S306" s="28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28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1556</v>
      </c>
      <c r="W306" s="151" t="s">
        <v>1489</v>
      </c>
      <c r="X306" s="104" t="s">
        <v>452</v>
      </c>
      <c r="Y306" s="129"/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288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289">
        <f>IF(BS_CONTROLE[[#This Row],[SUB]]=0, "-", BS_CONTROLE[[#This Row],[SUB]])</f>
        <v>71</v>
      </c>
      <c r="AP306" s="105">
        <f>BS_CONTROLE[[#This Row],[KM - Inicio]]</f>
        <v>232</v>
      </c>
      <c r="AQ306" s="289">
        <f>BS_CONTROLE[[#This Row],[KM - Inicio]]</f>
        <v>232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SOLDA</v>
      </c>
      <c r="BC306" s="290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290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282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286" t="str">
        <f>IF(F307=0, "*", IFERROR(_xlfn.XLOOKUP(F307, BS_ATIVIDADE[ATIVIDADE], BS_ATIVIDADE[UNIDADE]), "*"))</f>
        <v>Nº DE DORMENTES</v>
      </c>
      <c r="S307" s="28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28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1548</v>
      </c>
      <c r="X307" s="104" t="s">
        <v>452</v>
      </c>
      <c r="Y307" s="129"/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288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289">
        <f>IF(BS_CONTROLE[[#This Row],[SUB]]=0, "-", BS_CONTROLE[[#This Row],[SUB]])</f>
        <v>71</v>
      </c>
      <c r="AP307" s="105">
        <f>BS_CONTROLE[[#This Row],[KM - Inicio]]</f>
        <v>208</v>
      </c>
      <c r="AQ307" s="289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290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290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282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285">
        <v>70</v>
      </c>
      <c r="K308" s="285">
        <v>168</v>
      </c>
      <c r="L308" s="105">
        <v>131</v>
      </c>
      <c r="M308" s="127" t="s">
        <v>1557</v>
      </c>
      <c r="N308" s="127" t="s">
        <v>1558</v>
      </c>
      <c r="O308" s="106">
        <v>0.33333333333333331</v>
      </c>
      <c r="P308" s="106">
        <v>4.1666666666666664E-2</v>
      </c>
      <c r="Q308" s="105">
        <v>30</v>
      </c>
      <c r="R308" s="286" t="str">
        <f>IF(F308=0, "*", IFERROR(_xlfn.XLOOKUP(F308, BS_ATIVIDADE[ATIVIDADE], BS_ATIVIDADE[UNIDADE]), "*"))</f>
        <v>KM</v>
      </c>
      <c r="S308" s="28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28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/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288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289">
        <f>IF(BS_CONTROLE[[#This Row],[SUB]]=0, "-", BS_CONTROLE[[#This Row],[SUB]])</f>
        <v>70</v>
      </c>
      <c r="AP308" s="105">
        <f>BS_CONTROLE[[#This Row],[KM - Inicio]]</f>
        <v>168</v>
      </c>
      <c r="AQ308" s="289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290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290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282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1559</v>
      </c>
      <c r="J309" s="285">
        <v>70</v>
      </c>
      <c r="K309" s="285">
        <v>131</v>
      </c>
      <c r="L309" s="105">
        <v>96</v>
      </c>
      <c r="M309" s="127" t="s">
        <v>1560</v>
      </c>
      <c r="N309" s="127" t="s">
        <v>1561</v>
      </c>
      <c r="O309" s="106">
        <v>0.33333333333333331</v>
      </c>
      <c r="P309" s="106">
        <v>4.1666666666666664E-2</v>
      </c>
      <c r="Q309" s="105">
        <v>35</v>
      </c>
      <c r="R309" s="286" t="str">
        <f>IF(F309=0, "*", IFERROR(_xlfn.XLOOKUP(F309, BS_ATIVIDADE[ATIVIDADE], BS_ATIVIDADE[UNIDADE]), "*"))</f>
        <v>KM</v>
      </c>
      <c r="S309" s="28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28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288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289">
        <f>IF(BS_CONTROLE[[#This Row],[SUB]]=0, "-", BS_CONTROLE[[#This Row],[SUB]])</f>
        <v>70</v>
      </c>
      <c r="AP309" s="105">
        <f>BS_CONTROLE[[#This Row],[KM - Inicio]]</f>
        <v>131</v>
      </c>
      <c r="AQ309" s="289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290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290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282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286" t="str">
        <f>IF(F310=0, "*", IFERROR(_xlfn.XLOOKUP(F310, BS_ATIVIDADE[ATIVIDADE], BS_ATIVIDADE[UNIDADE]), "*"))</f>
        <v>Nº DE SOLDA</v>
      </c>
      <c r="S310" s="28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28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288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289">
        <f>IF(BS_CONTROLE[[#This Row],[SUB]]=0, "-", BS_CONTROLE[[#This Row],[SUB]])</f>
        <v>70</v>
      </c>
      <c r="AP310" s="105">
        <f>BS_CONTROLE[[#This Row],[KM - Inicio]]</f>
        <v>157.30000000000001</v>
      </c>
      <c r="AQ310" s="289">
        <f>BS_CONTROLE[[#This Row],[KM - Inicio]]</f>
        <v>157.30000000000001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290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290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1466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ZRQ1/ZRQ1381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1466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ZRQ1/ZRQ1381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285">
        <v>70</v>
      </c>
      <c r="K320" s="285">
        <v>168</v>
      </c>
      <c r="L320" s="105">
        <v>131</v>
      </c>
      <c r="M320" s="127" t="s">
        <v>1557</v>
      </c>
      <c r="N320" s="127" t="s">
        <v>1558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1559</v>
      </c>
      <c r="J321" s="285">
        <v>70</v>
      </c>
      <c r="K321" s="285">
        <v>131</v>
      </c>
      <c r="L321" s="105">
        <v>96</v>
      </c>
      <c r="M321" s="127" t="s">
        <v>1560</v>
      </c>
      <c r="N321" s="127" t="s">
        <v>1561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282" t="str">
        <f>D322&amp;B322</f>
        <v/>
      </c>
      <c r="B322" s="181"/>
      <c r="C322" s="134" t="str">
        <f>IF(BS_CONTROLE[[#This Row],[DATA]]="","",WEEKNUM(BS_CONTROLE[[#This Row],[DATA]]))</f>
        <v/>
      </c>
      <c r="D322" s="283"/>
      <c r="E322" s="233"/>
      <c r="F322" s="284"/>
      <c r="G322" s="142" t="str">
        <f>IF(D322="","*",VLOOKUP(F322,BS_ATIVIDADE[],3,FALSE))</f>
        <v>*</v>
      </c>
      <c r="H322" s="182"/>
      <c r="I322" s="182"/>
      <c r="J322" s="285"/>
      <c r="K322" s="28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286" t="str">
        <f>IF(F322=0, "*", IFERROR(_xlfn.XLOOKUP(F322, BS_ATIVIDADE[ATIVIDADE], BS_ATIVIDADE[UNIDADE]), "*"))</f>
        <v>*</v>
      </c>
      <c r="S322" s="28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288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289" t="str">
        <f>IF(BS_CONTROLE[[#This Row],[SUB]]=0, "-", BS_CONTROLE[[#This Row],[SUB]])</f>
        <v>-</v>
      </c>
      <c r="AP322" s="105">
        <f>BS_CONTROLE[[#This Row],[KM - Inicio]]</f>
        <v>0</v>
      </c>
      <c r="AQ322" s="289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290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290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282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286" t="str">
        <f>IF(F325=0, "*", IFERROR(_xlfn.XLOOKUP(F325, BS_ATIVIDADE[ATIVIDADE], BS_ATIVIDADE[UNIDADE]), "*"))</f>
        <v>Nº DE SOLDA</v>
      </c>
      <c r="S325" s="28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28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288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289">
        <f>IF(BS_CONTROLE[[#This Row],[SUB]]=0, "-", BS_CONTROLE[[#This Row],[SUB]])</f>
        <v>73</v>
      </c>
      <c r="AP325" s="105">
        <f>BS_CONTROLE[[#This Row],[KM - Inicio]]</f>
        <v>222.1</v>
      </c>
      <c r="AQ325" s="289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290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290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282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285">
        <v>73</v>
      </c>
      <c r="K329" s="285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286" t="str">
        <f>IF(F329=0, "*", IFERROR(_xlfn.XLOOKUP(F329, BS_ATIVIDADE[ATIVIDADE], BS_ATIVIDADE[UNIDADE]), "*"))</f>
        <v>Nº DE SOLDA</v>
      </c>
      <c r="S329" s="28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28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1562</v>
      </c>
      <c r="W329" s="151" t="s">
        <v>1563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288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289">
        <f>IF(BS_CONTROLE[[#This Row],[SUB]]=0, "-", BS_CONTROLE[[#This Row],[SUB]])</f>
        <v>73</v>
      </c>
      <c r="AP329" s="105">
        <f>BS_CONTROLE[[#This Row],[KM - Inicio]]</f>
        <v>41.9</v>
      </c>
      <c r="AQ329" s="289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290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290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282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285">
        <v>73</v>
      </c>
      <c r="K330" s="285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286" t="str">
        <f>IF(F330=0, "*", IFERROR(_xlfn.XLOOKUP(F330, BS_ATIVIDADE[ATIVIDADE], BS_ATIVIDADE[UNIDADE]), "*"))</f>
        <v>Nº DE SOLDA</v>
      </c>
      <c r="S330" s="28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28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1564</v>
      </c>
      <c r="W330" s="151" t="s">
        <v>1563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288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289">
        <f>IF(BS_CONTROLE[[#This Row],[SUB]]=0, "-", BS_CONTROLE[[#This Row],[SUB]])</f>
        <v>73</v>
      </c>
      <c r="AP330" s="105">
        <f>BS_CONTROLE[[#This Row],[KM - Inicio]]</f>
        <v>41.8</v>
      </c>
      <c r="AQ330" s="289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290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290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282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83" t="s">
        <v>747</v>
      </c>
      <c r="E331" s="233"/>
      <c r="F331" s="284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1565</v>
      </c>
      <c r="J331" s="285">
        <v>70</v>
      </c>
      <c r="K331" s="285">
        <v>168</v>
      </c>
      <c r="L331" s="105" t="s">
        <v>1565</v>
      </c>
      <c r="M331" s="127" t="s">
        <v>1566</v>
      </c>
      <c r="N331" s="127" t="s">
        <v>1567</v>
      </c>
      <c r="O331" s="106" t="s">
        <v>1568</v>
      </c>
      <c r="P331" s="106">
        <v>4.1666666666666664E-2</v>
      </c>
      <c r="Q331" s="105">
        <v>50</v>
      </c>
      <c r="R331" s="286" t="str">
        <f>IF(F331=0, "*", IFERROR(_xlfn.XLOOKUP(F331, BS_ATIVIDADE[ATIVIDADE], BS_ATIVIDADE[UNIDADE]), "*"))</f>
        <v>KM</v>
      </c>
      <c r="S331" s="28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28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1569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288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289">
        <f>IF(BS_CONTROLE[[#This Row],[SUB]]=0, "-", BS_CONTROLE[[#This Row],[SUB]])</f>
        <v>70</v>
      </c>
      <c r="AP331" s="105">
        <f>BS_CONTROLE[[#This Row],[KM - Inicio]]</f>
        <v>168</v>
      </c>
      <c r="AQ331" s="289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290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290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282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286" t="str">
        <f>IF(F332=0, "*", IFERROR(_xlfn.XLOOKUP(F332, BS_ATIVIDADE[ATIVIDADE], BS_ATIVIDADE[UNIDADE]), "*"))</f>
        <v>Nº DE SOLDA</v>
      </c>
      <c r="S332" s="28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28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288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289">
        <f>IF(BS_CONTROLE[[#This Row],[SUB]]=0, "-", BS_CONTROLE[[#This Row],[SUB]])</f>
        <v>70</v>
      </c>
      <c r="AP332" s="105">
        <f>BS_CONTROLE[[#This Row],[KM - Inicio]]</f>
        <v>157.30000000000001</v>
      </c>
      <c r="AQ332" s="289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290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290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1466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ZRQ1/ZRQ1381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7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3" operator="equal">
      <formula>"NÃO"</formula>
    </cfRule>
    <cfRule type="cellIs" dxfId="189" priority="12164" operator="equal">
      <formula>"SIM"</formula>
    </cfRule>
  </conditionalFormatting>
  <conditionalFormatting sqref="AZ6:AZ1079">
    <cfRule type="expression" dxfId="188" priority="54619">
      <formula>#REF!=1</formula>
    </cfRule>
  </conditionalFormatting>
  <conditionalFormatting sqref="BE6:BE1079 AY6:AY1079 U6:U1079">
    <cfRule type="cellIs" dxfId="187" priority="54603" operator="equal">
      <formula>"ERRO"</formula>
    </cfRule>
  </conditionalFormatting>
  <conditionalFormatting sqref="BQ6:BQ1079">
    <cfRule type="cellIs" dxfId="186" priority="54598" operator="equal">
      <formula>"Produção e Intervalo"</formula>
    </cfRule>
    <cfRule type="cellIs" dxfId="185" priority="54599" operator="equal">
      <formula>"Aderente"</formula>
    </cfRule>
    <cfRule type="cellIs" dxfId="184" priority="54600" operator="equal">
      <formula>"Intervalo"</formula>
    </cfRule>
    <cfRule type="cellIs" dxfId="183" priority="54601" operator="equal">
      <formula>"Produção"</formula>
    </cfRule>
    <cfRule type="cellIs" dxfId="182" priority="54602" operator="equal">
      <formula>"ERRO"</formula>
    </cfRule>
  </conditionalFormatting>
  <conditionalFormatting sqref="BR6:BS1079">
    <cfRule type="cellIs" dxfId="181" priority="54580" operator="equal">
      <formula>"*"</formula>
    </cfRule>
    <cfRule type="cellIs" dxfId="180" priority="54581" operator="greaterThanOrEqual">
      <formula>1</formula>
    </cfRule>
    <cfRule type="cellIs" dxfId="179" priority="54582" operator="lessThan">
      <formula>1</formula>
    </cfRule>
  </conditionalFormatting>
  <conditionalFormatting sqref="BK2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0" operator="equal">
      <formula>"OPORTUNIDADE"</formula>
    </cfRule>
  </conditionalFormatting>
  <conditionalFormatting sqref="Y28:Z29">
    <cfRule type="cellIs" dxfId="177" priority="478" operator="equal">
      <formula>"NÃO"</formula>
    </cfRule>
    <cfRule type="cellIs" dxfId="176" priority="479" operator="equal">
      <formula>"SIM"</formula>
    </cfRule>
  </conditionalFormatting>
  <conditionalFormatting sqref="BK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6" operator="equal">
      <formula>"OPORTUNIDADE"</formula>
    </cfRule>
  </conditionalFormatting>
  <conditionalFormatting sqref="Z39">
    <cfRule type="cellIs" dxfId="174" priority="454" operator="equal">
      <formula>"NÃO"</formula>
    </cfRule>
    <cfRule type="cellIs" dxfId="173" priority="455" operator="equal">
      <formula>"SIM"</formula>
    </cfRule>
  </conditionalFormatting>
  <conditionalFormatting sqref="Y42:Y43">
    <cfRule type="cellIs" dxfId="172" priority="453" operator="equal">
      <formula>"OPORTUNIDADE"</formula>
    </cfRule>
  </conditionalFormatting>
  <conditionalFormatting sqref="Y42:Y43">
    <cfRule type="cellIs" dxfId="171" priority="451" operator="equal">
      <formula>"NÃO"</formula>
    </cfRule>
    <cfRule type="cellIs" dxfId="170" priority="452" operator="equal">
      <formula>"SIM"</formula>
    </cfRule>
  </conditionalFormatting>
  <conditionalFormatting sqref="BK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4" operator="equal">
      <formula>"OPORTUNIDADE"</formula>
    </cfRule>
  </conditionalFormatting>
  <conditionalFormatting sqref="Y46:Z46 Z47:Z48 Y47:Y50">
    <cfRule type="cellIs" dxfId="168" priority="422" operator="equal">
      <formula>"NÃO"</formula>
    </cfRule>
    <cfRule type="cellIs" dxfId="167" priority="423" operator="equal">
      <formula>"SIM"</formula>
    </cfRule>
  </conditionalFormatting>
  <conditionalFormatting sqref="BK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6" operator="equal">
      <formula>"OPORTUNIDADE"</formula>
    </cfRule>
  </conditionalFormatting>
  <conditionalFormatting sqref="Z57">
    <cfRule type="cellIs" dxfId="165" priority="394" operator="equal">
      <formula>"NÃO"</formula>
    </cfRule>
    <cfRule type="cellIs" dxfId="164" priority="395" operator="equal">
      <formula>"SIM"</formula>
    </cfRule>
  </conditionalFormatting>
  <conditionalFormatting sqref="BK3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3" operator="equal">
      <formula>"OPORTUNIDADE"</formula>
    </cfRule>
  </conditionalFormatting>
  <conditionalFormatting sqref="Y52:Y61">
    <cfRule type="cellIs" dxfId="162" priority="381" operator="equal">
      <formula>"NÃO"</formula>
    </cfRule>
    <cfRule type="cellIs" dxfId="161" priority="382" operator="equal">
      <formula>"SIM"</formula>
    </cfRule>
  </conditionalFormatting>
  <conditionalFormatting sqref="BK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7" operator="equal">
      <formula>"OPORTUNIDADE"</formula>
    </cfRule>
  </conditionalFormatting>
  <conditionalFormatting sqref="Z73">
    <cfRule type="cellIs" dxfId="159" priority="345" operator="equal">
      <formula>"NÃO"</formula>
    </cfRule>
    <cfRule type="cellIs" dxfId="158" priority="346" operator="equal">
      <formula>"SIM"</formula>
    </cfRule>
  </conditionalFormatting>
  <conditionalFormatting sqref="Y75">
    <cfRule type="cellIs" dxfId="157" priority="341" operator="equal">
      <formula>"OPORTUNIDADE"</formula>
    </cfRule>
  </conditionalFormatting>
  <conditionalFormatting sqref="Y75">
    <cfRule type="cellIs" dxfId="156" priority="339" operator="equal">
      <formula>"NÃO"</formula>
    </cfRule>
    <cfRule type="cellIs" dxfId="155" priority="340" operator="equal">
      <formula>"SIM"</formula>
    </cfRule>
  </conditionalFormatting>
  <conditionalFormatting sqref="BK6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4" operator="equal">
      <formula>"OPORTUNIDADE"</formula>
    </cfRule>
  </conditionalFormatting>
  <conditionalFormatting sqref="Y76:Y77">
    <cfRule type="cellIs" dxfId="153" priority="332" operator="equal">
      <formula>"NÃO"</formula>
    </cfRule>
    <cfRule type="cellIs" dxfId="152" priority="333" operator="equal">
      <formula>"SIM"</formula>
    </cfRule>
  </conditionalFormatting>
  <conditionalFormatting sqref="BP7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9">
      <iconSet showValue="0">
        <cfvo type="percent" val="0"/>
        <cfvo type="num" val="1"/>
        <cfvo type="num" val="1" gte="0"/>
      </iconSet>
    </cfRule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6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2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7">
      <iconSet showValue="0">
        <cfvo type="percent" val="0"/>
        <cfvo type="num" val="1"/>
        <cfvo type="num" val="1" gte="0"/>
      </iconSet>
    </cfRule>
    <cfRule type="iconSet" priority="63988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3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1570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1571</v>
      </c>
      <c r="C4" s="159" t="s">
        <v>1572</v>
      </c>
      <c r="D4" s="159" t="s">
        <v>1573</v>
      </c>
      <c r="E4" s="159" t="s">
        <v>1574</v>
      </c>
      <c r="F4" s="159" t="s">
        <v>4</v>
      </c>
      <c r="G4" s="159" t="s">
        <v>1575</v>
      </c>
    </row>
    <row r="5" spans="2:7">
      <c r="B5" s="160" t="s">
        <v>1576</v>
      </c>
      <c r="C5" s="160">
        <v>257068</v>
      </c>
      <c r="D5" s="160" t="s">
        <v>1577</v>
      </c>
      <c r="E5" s="160" t="s">
        <v>1578</v>
      </c>
      <c r="F5" s="160" t="s">
        <v>1578</v>
      </c>
      <c r="G5" s="161">
        <v>46296</v>
      </c>
    </row>
    <row r="6" spans="2:7">
      <c r="B6" s="160" t="s">
        <v>1579</v>
      </c>
      <c r="C6" s="160" t="s">
        <v>624</v>
      </c>
      <c r="D6" s="160" t="s">
        <v>624</v>
      </c>
      <c r="E6" s="160" t="s">
        <v>624</v>
      </c>
      <c r="F6" s="160" t="s">
        <v>1580</v>
      </c>
      <c r="G6" s="161" t="s">
        <v>624</v>
      </c>
    </row>
    <row r="7" spans="2:7">
      <c r="B7" s="160" t="s">
        <v>1581</v>
      </c>
      <c r="C7" s="160">
        <v>257472</v>
      </c>
      <c r="D7" s="160" t="s">
        <v>1582</v>
      </c>
      <c r="E7" s="160" t="s">
        <v>1583</v>
      </c>
      <c r="F7" s="160" t="s">
        <v>1583</v>
      </c>
      <c r="G7" s="161">
        <v>45992</v>
      </c>
    </row>
    <row r="8" spans="2:7">
      <c r="B8" s="160" t="s">
        <v>1584</v>
      </c>
      <c r="C8" s="160">
        <v>260307</v>
      </c>
      <c r="D8" s="160" t="s">
        <v>1585</v>
      </c>
      <c r="E8" s="160" t="s">
        <v>1586</v>
      </c>
      <c r="F8" s="160" t="s">
        <v>1583</v>
      </c>
      <c r="G8" s="161">
        <v>46082</v>
      </c>
    </row>
    <row r="9" spans="2:7">
      <c r="B9" s="160" t="s">
        <v>1587</v>
      </c>
      <c r="C9" s="160">
        <v>333033</v>
      </c>
      <c r="D9" s="160" t="s">
        <v>1588</v>
      </c>
      <c r="E9" s="160" t="s">
        <v>1580</v>
      </c>
      <c r="F9" s="160" t="s">
        <v>1589</v>
      </c>
      <c r="G9" s="160" t="s">
        <v>624</v>
      </c>
    </row>
    <row r="10" spans="2:7">
      <c r="B10" s="160" t="s">
        <v>1590</v>
      </c>
      <c r="C10" s="160">
        <v>263576</v>
      </c>
      <c r="D10" s="160" t="s">
        <v>1591</v>
      </c>
      <c r="E10" s="160" t="s">
        <v>1580</v>
      </c>
      <c r="F10" s="160" t="s">
        <v>1580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1592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1593</v>
      </c>
      <c r="E3" s="193" t="s">
        <v>1594</v>
      </c>
      <c r="F3" s="193" t="s">
        <v>1595</v>
      </c>
      <c r="G3" s="193" t="s">
        <v>1596</v>
      </c>
      <c r="H3" s="193" t="s">
        <v>1597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1598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1599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1600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1599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1601</v>
      </c>
      <c r="V1" s="274"/>
      <c r="W1" s="274"/>
    </row>
    <row r="2" spans="1:23" ht="15" customHeight="1">
      <c r="A2" s="87" t="s">
        <v>1602</v>
      </c>
      <c r="B2" s="87" t="s">
        <v>1603</v>
      </c>
      <c r="C2" s="87" t="s">
        <v>442</v>
      </c>
      <c r="D2" s="88" t="s">
        <v>1012</v>
      </c>
      <c r="E2" s="88" t="s">
        <v>4</v>
      </c>
      <c r="F2" s="88" t="s">
        <v>1604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1605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*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V19</v>
      </c>
      <c r="H298" s="145" t="str">
        <f>IF(SP_NORTE!F302="","*",SP_NORTE!F302)</f>
        <v>VARRIÇÃO</v>
      </c>
      <c r="I298" s="145" t="str">
        <f>IF(SP_NORTE!H302="","*",SP_NORTE!H302)</f>
        <v>ZPNZXB</v>
      </c>
      <c r="J298" s="145" t="str">
        <f>IF(SP_NORTE!I302="","*",SP_NORTE!I302)</f>
        <v>ZEH2</v>
      </c>
      <c r="K298" s="138" t="str">
        <f>IF(SP_NORTE!M302="","*",SP_NORTE!M302)</f>
        <v>ZXB-ZCV</v>
      </c>
      <c r="L298" s="138" t="str">
        <f>IF(SP_NORTE!N302="","*",SP_NORTE!N302)</f>
        <v>ZXB136</v>
      </c>
      <c r="M298" s="139">
        <f>IF(SP_NORTE!J302="","*",SP_NORTE!J302)</f>
        <v>73</v>
      </c>
      <c r="N298" s="144">
        <f>IF(SP_NORTE!K302="","*",SP_NORTE!K302)</f>
        <v>132</v>
      </c>
      <c r="O298" s="144">
        <f>IF(SP_NORTE!L302="","*",SP_NORTE!L302)</f>
        <v>135</v>
      </c>
      <c r="P298" s="143">
        <f>IF(SP_NORTE!O302="","*",SP_NORTE!O302)</f>
        <v>0.375</v>
      </c>
      <c r="Q298" s="143">
        <f>IF(SP_NORTE!P302="","*",SP_NORTE!P302)</f>
        <v>8.3333333333333329E-2</v>
      </c>
      <c r="R298" s="145" t="str">
        <f>IF(SP_NORTE!Q302="","*",CONCATENATE(SP_NORTE!Q302," ",SP_NORTE!R302))</f>
        <v>500 M</v>
      </c>
      <c r="S298" s="145" t="str">
        <f>IF(SP_NORTE!V302="","*",SP_NORTE!V302)</f>
        <v>Antonioni</v>
      </c>
      <c r="T298" s="145" t="str">
        <f>IF(SP_NORTE!W302="","*",SP_NORTE!W302)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IF(SP_NORTE!Y304="","*",SP_NORTE!Y304)</f>
        <v>*</v>
      </c>
      <c r="B299" s="146" t="str">
        <f>IF(SP_NORTE!X304="","*",SP_NORTE!X304)</f>
        <v>Oportunidade</v>
      </c>
      <c r="C299" s="146" t="str">
        <f>IF(SP_NORTE!Z304="","*",SP_NORTE!Z304)</f>
        <v>*</v>
      </c>
      <c r="D299" s="138" t="str">
        <f>IF(SP_NORTE!S304="","*",SP_NORTE!S304)</f>
        <v>SP NORTE</v>
      </c>
      <c r="E299" s="138" t="str">
        <f>IF(SP_NORTE!T304="","*",SP_NORTE!T304)</f>
        <v>ZCZ-ZTI</v>
      </c>
      <c r="F299" s="145">
        <f>IF(SP_NORTE!B304="","*",SP_NORTE!B304)</f>
        <v>46074</v>
      </c>
      <c r="G299" s="145" t="str">
        <f>IF(SP_NORTE!D304="","*",SP_NORTE!D304)</f>
        <v>V40</v>
      </c>
      <c r="H299" s="145" t="str">
        <f>IF(SP_NORTE!F304="","*",SP_NORTE!F304)</f>
        <v>MODERNIZAÇÃO - SOCADORA</v>
      </c>
      <c r="I299" s="145" t="str">
        <f>IF(SP_NORTE!H304="","*",SP_NORTE!H304)</f>
        <v>K58K592</v>
      </c>
      <c r="J299" s="145" t="str">
        <f>IF(SP_NORTE!I304="","*",SP_NORTE!I304)</f>
        <v>ZMAPAT2</v>
      </c>
      <c r="K299" s="138" t="str">
        <f>IF(SP_NORTE!M304="","*",SP_NORTE!M304)</f>
        <v>ZMA-ZDG</v>
      </c>
      <c r="L299" s="138" t="str">
        <f>IF(SP_NORTE!N304="","*",SP_NORTE!N304)</f>
        <v>K47ZDG</v>
      </c>
      <c r="M299" s="139">
        <f>IF(SP_NORTE!J304="","*",SP_NORTE!J304)</f>
        <v>73</v>
      </c>
      <c r="N299" s="144">
        <f>IF(SP_NORTE!K304="","*",SP_NORTE!K304)</f>
        <v>52</v>
      </c>
      <c r="O299" s="144">
        <f>IF(SP_NORTE!L304="","*",SP_NORTE!L304)</f>
        <v>50.3</v>
      </c>
      <c r="P299" s="143">
        <f>IF(SP_NORTE!O304="","*",SP_NORTE!O304)</f>
        <v>0.33333333333333331</v>
      </c>
      <c r="Q299" s="143">
        <f>IF(SP_NORTE!P304="","*",SP_NORTE!P304)</f>
        <v>8.3333333333333329E-2</v>
      </c>
      <c r="R299" s="145" t="str">
        <f>IF(SP_NORTE!Q304="","*",CONCATENATE(SP_NORTE!Q304," ",SP_NORTE!R304))</f>
        <v>896 M</v>
      </c>
      <c r="S299" s="145" t="str">
        <f>IF(SP_NORTE!V304="","*",SP_NORTE!V304)</f>
        <v>luiz Granado</v>
      </c>
      <c r="T299" s="145" t="str">
        <f>IF(SP_NORTE!W304="","*",SP_NORTE!W304)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IF(SP_NORTE!Y311="","*",SP_NORTE!Y311)</f>
        <v>*</v>
      </c>
      <c r="B300" s="146" t="str">
        <f>IF(SP_NORTE!X311="","*",SP_NORTE!X311)</f>
        <v>Oportunidade</v>
      </c>
      <c r="C300" s="146" t="str">
        <f>IF(SP_NORTE!Z311="","*",SP_NORTE!Z311)</f>
        <v>*</v>
      </c>
      <c r="D300" s="138" t="str">
        <f>IF(SP_NORTE!S311="","*",SP_NORTE!S311)</f>
        <v>SP NORTE</v>
      </c>
      <c r="E300" s="138" t="str">
        <f>IF(SP_NORTE!T311="","*",SP_NORTE!T311)</f>
        <v>ZRX-ZTI</v>
      </c>
      <c r="F300" s="145">
        <f>IF(SP_NORTE!B311="","*",SP_NORTE!B311)</f>
        <v>46074</v>
      </c>
      <c r="G300" s="145" t="str">
        <f>IF(SP_NORTE!D311="","*",SP_NORTE!D311)</f>
        <v>V83</v>
      </c>
      <c r="H300" s="145" t="str">
        <f>IF(SP_NORTE!F311="","*",SP_NORTE!F311)</f>
        <v>MECANIZAÇÃO - SOCADORA</v>
      </c>
      <c r="I300" s="145" t="str">
        <f>IF(SP_NORTE!H311="","*",SP_NORTE!H311)</f>
        <v>ZIQ1752</v>
      </c>
      <c r="J300" s="145" t="str">
        <f>IF(SP_NORTE!I311="","*",SP_NORTE!I311)</f>
        <v>ZIQ1752</v>
      </c>
      <c r="K300" s="138" t="str">
        <f>IF(SP_NORTE!M311="","*",SP_NORTE!M311)</f>
        <v>ZRQ</v>
      </c>
      <c r="L300" s="138" t="str">
        <f>IF(SP_NORTE!N311="","*",SP_NORTE!N311)</f>
        <v>ZRQ1/ZRQ1381</v>
      </c>
      <c r="M300" s="139">
        <f>IF(SP_NORTE!J311="","*",SP_NORTE!J311)</f>
        <v>70</v>
      </c>
      <c r="N300" s="144">
        <f>IF(SP_NORTE!K311="","*",SP_NORTE!K311)</f>
        <v>135</v>
      </c>
      <c r="O300" s="144">
        <f>IF(SP_NORTE!L311="","*",SP_NORTE!L311)</f>
        <v>136</v>
      </c>
      <c r="P300" s="143">
        <f>IF(SP_NORTE!O311="","*",SP_NORTE!O311)</f>
        <v>0.35416666666666669</v>
      </c>
      <c r="Q300" s="143">
        <f>IF(SP_NORTE!P311="","*",SP_NORTE!P311)</f>
        <v>6.25E-2</v>
      </c>
      <c r="R300" s="145" t="str">
        <f>IF(SP_NORTE!Q311="","*",CONCATENATE(SP_NORTE!Q311," ",SP_NORTE!R311))</f>
        <v>360 M</v>
      </c>
      <c r="S300" s="145" t="str">
        <f>IF(SP_NORTE!V311="","*",SP_NORTE!V311)</f>
        <v>Antonioni</v>
      </c>
      <c r="T300" s="145" t="str">
        <f>IF(SP_NORTE!W311="","*",SP_NORTE!W311)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IF(SP_NORTE!Y312="","*",SP_NORTE!Y312)</f>
        <v>*</v>
      </c>
      <c r="B301" s="146" t="str">
        <f>IF(SP_NORTE!X312="","*",SP_NORTE!X312)</f>
        <v>*</v>
      </c>
      <c r="C301" s="146" t="str">
        <f>IF(SP_NORTE!Z312="","*",SP_NORTE!Z312)</f>
        <v>*</v>
      </c>
      <c r="D301" s="138" t="str">
        <f>IF(SP_NORTE!S312="","*",SP_NORTE!S312)</f>
        <v>-</v>
      </c>
      <c r="E301" s="138" t="str">
        <f>IF(SP_NORTE!T312="","*",SP_NORTE!T312)</f>
        <v>-</v>
      </c>
      <c r="F301" s="145" t="str">
        <f>IF(SP_NORTE!B312="","*",SP_NORTE!B312)</f>
        <v>*</v>
      </c>
      <c r="G301" s="145" t="str">
        <f>IF(SP_NORTE!D312="","*",SP_NORTE!D312)</f>
        <v>*</v>
      </c>
      <c r="H301" s="145" t="str">
        <f>IF(SP_NORTE!F312="","*",SP_NORTE!F312)</f>
        <v>*</v>
      </c>
      <c r="I301" s="145" t="str">
        <f>IF(SP_NORTE!H312="","*",SP_NORTE!H312)</f>
        <v>*</v>
      </c>
      <c r="J301" s="145" t="str">
        <f>IF(SP_NORTE!I312="","*",SP_NORTE!I312)</f>
        <v>*</v>
      </c>
      <c r="K301" s="138" t="str">
        <f>IF(SP_NORTE!M312="","*",SP_NORTE!M312)</f>
        <v>-</v>
      </c>
      <c r="L301" s="138" t="str">
        <f>IF(SP_NORTE!N312="","*",SP_NORTE!N312)</f>
        <v>-</v>
      </c>
      <c r="M301" s="139" t="str">
        <f>IF(SP_NORTE!J312="","*",SP_NORTE!J312)</f>
        <v>*</v>
      </c>
      <c r="N301" s="144" t="str">
        <f>IF(SP_NORTE!K312="","*",SP_NORTE!K312)</f>
        <v>*</v>
      </c>
      <c r="O301" s="144" t="str">
        <f>IF(SP_NORTE!L312="","*",SP_NORTE!L312)</f>
        <v>*</v>
      </c>
      <c r="P301" s="143" t="str">
        <f>IF(SP_NORTE!O312="","*",SP_NORTE!O312)</f>
        <v>*</v>
      </c>
      <c r="Q301" s="143" t="str">
        <f>IF(SP_NORTE!P312="","*",SP_NORTE!P312)</f>
        <v>*</v>
      </c>
      <c r="R301" s="145" t="str">
        <f>IF(SP_NORTE!Q312="","*",CONCATENATE(SP_NORTE!Q312," ",SP_NORTE!R312))</f>
        <v>*</v>
      </c>
      <c r="S301" s="145" t="str">
        <f>IF(SP_NORTE!V312="","*",SP_NORTE!V312)</f>
        <v>*</v>
      </c>
      <c r="T301" s="145" t="str">
        <f>IF(SP_NORTE!W312="","*",SP_NORTE!W312)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IF(SP_NORTE!Y313="","*",SP_NORTE!Y313)</f>
        <v>*</v>
      </c>
      <c r="B302" s="146" t="str">
        <f>IF(SP_NORTE!X313="","*",SP_NORTE!X313)</f>
        <v>*</v>
      </c>
      <c r="C302" s="146" t="str">
        <f>IF(SP_NORTE!Z313="","*",SP_NORTE!Z313)</f>
        <v>*</v>
      </c>
      <c r="D302" s="138" t="str">
        <f>IF(SP_NORTE!S313="","*",SP_NORTE!S313)</f>
        <v>-</v>
      </c>
      <c r="E302" s="138" t="str">
        <f>IF(SP_NORTE!T313="","*",SP_NORTE!T313)</f>
        <v>-</v>
      </c>
      <c r="F302" s="145" t="str">
        <f>IF(SP_NORTE!B313="","*",SP_NORTE!B313)</f>
        <v>*</v>
      </c>
      <c r="G302" s="145" t="str">
        <f>IF(SP_NORTE!D313="","*",SP_NORTE!D313)</f>
        <v>*</v>
      </c>
      <c r="H302" s="145" t="str">
        <f>IF(SP_NORTE!F313="","*",SP_NORTE!F313)</f>
        <v>*</v>
      </c>
      <c r="I302" s="145" t="str">
        <f>IF(SP_NORTE!H313="","*",SP_NORTE!H313)</f>
        <v>*</v>
      </c>
      <c r="J302" s="145" t="str">
        <f>IF(SP_NORTE!I313="","*",SP_NORTE!I313)</f>
        <v>*</v>
      </c>
      <c r="K302" s="138" t="str">
        <f>IF(SP_NORTE!M313="","*",SP_NORTE!M313)</f>
        <v>-</v>
      </c>
      <c r="L302" s="138" t="str">
        <f>IF(SP_NORTE!N313="","*",SP_NORTE!N313)</f>
        <v>-</v>
      </c>
      <c r="M302" s="139" t="str">
        <f>IF(SP_NORTE!J313="","*",SP_NORTE!J313)</f>
        <v>*</v>
      </c>
      <c r="N302" s="144" t="str">
        <f>IF(SP_NORTE!K313="","*",SP_NORTE!K313)</f>
        <v>*</v>
      </c>
      <c r="O302" s="144" t="str">
        <f>IF(SP_NORTE!L313="","*",SP_NORTE!L313)</f>
        <v>*</v>
      </c>
      <c r="P302" s="143" t="str">
        <f>IF(SP_NORTE!O313="","*",SP_NORTE!O313)</f>
        <v>*</v>
      </c>
      <c r="Q302" s="143" t="str">
        <f>IF(SP_NORTE!P313="","*",SP_NORTE!P313)</f>
        <v>*</v>
      </c>
      <c r="R302" s="145" t="str">
        <f>IF(SP_NORTE!Q313="","*",CONCATENATE(SP_NORTE!Q313," ",SP_NORTE!R313))</f>
        <v>*</v>
      </c>
      <c r="S302" s="145" t="str">
        <f>IF(SP_NORTE!V313="","*",SP_NORTE!V313)</f>
        <v>*</v>
      </c>
      <c r="T302" s="145" t="str">
        <f>IF(SP_NORTE!W313="","*",SP_NORTE!W313)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IF(SP_NORTE!Y314="","*",SP_NORTE!Y314)</f>
        <v>*</v>
      </c>
      <c r="B303" s="146" t="str">
        <f>IF(SP_NORTE!X314="","*",SP_NORTE!X314)</f>
        <v>*</v>
      </c>
      <c r="C303" s="146" t="str">
        <f>IF(SP_NORTE!Z314="","*",SP_NORTE!Z314)</f>
        <v>*</v>
      </c>
      <c r="D303" s="138" t="str">
        <f>IF(SP_NORTE!S314="","*",SP_NORTE!S314)</f>
        <v>-</v>
      </c>
      <c r="E303" s="138" t="str">
        <f>IF(SP_NORTE!T314="","*",SP_NORTE!T314)</f>
        <v>-</v>
      </c>
      <c r="F303" s="145" t="str">
        <f>IF(SP_NORTE!B314="","*",SP_NORTE!B314)</f>
        <v>*</v>
      </c>
      <c r="G303" s="145" t="str">
        <f>IF(SP_NORTE!D314="","*",SP_NORTE!D314)</f>
        <v>*</v>
      </c>
      <c r="H303" s="145" t="str">
        <f>IF(SP_NORTE!F314="","*",SP_NORTE!F314)</f>
        <v>*</v>
      </c>
      <c r="I303" s="145" t="str">
        <f>IF(SP_NORTE!H314="","*",SP_NORTE!H314)</f>
        <v>*</v>
      </c>
      <c r="J303" s="145" t="str">
        <f>IF(SP_NORTE!I314="","*",SP_NORTE!I314)</f>
        <v>*</v>
      </c>
      <c r="K303" s="138" t="str">
        <f>IF(SP_NORTE!M314="","*",SP_NORTE!M314)</f>
        <v>-</v>
      </c>
      <c r="L303" s="138" t="str">
        <f>IF(SP_NORTE!N314="","*",SP_NORTE!N314)</f>
        <v>-</v>
      </c>
      <c r="M303" s="139" t="str">
        <f>IF(SP_NORTE!J314="","*",SP_NORTE!J314)</f>
        <v>*</v>
      </c>
      <c r="N303" s="144" t="str">
        <f>IF(SP_NORTE!K314="","*",SP_NORTE!K314)</f>
        <v>*</v>
      </c>
      <c r="O303" s="144" t="str">
        <f>IF(SP_NORTE!L314="","*",SP_NORTE!L314)</f>
        <v>*</v>
      </c>
      <c r="P303" s="143" t="str">
        <f>IF(SP_NORTE!O314="","*",SP_NORTE!O314)</f>
        <v>*</v>
      </c>
      <c r="Q303" s="143" t="str">
        <f>IF(SP_NORTE!P314="","*",SP_NORTE!P314)</f>
        <v>*</v>
      </c>
      <c r="R303" s="145" t="str">
        <f>IF(SP_NORTE!Q314="","*",CONCATENATE(SP_NORTE!Q314," ",SP_NORTE!R314))</f>
        <v>*</v>
      </c>
      <c r="S303" s="145" t="str">
        <f>IF(SP_NORTE!V314="","*",SP_NORTE!V314)</f>
        <v>*</v>
      </c>
      <c r="T303" s="145" t="str">
        <f>IF(SP_NORTE!W314="","*",SP_NORTE!W314)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IF(SP_NORTE!Y315="","*",SP_NORTE!Y315)</f>
        <v>*</v>
      </c>
      <c r="B304" s="146" t="str">
        <f>IF(SP_NORTE!X315="","*",SP_NORTE!X315)</f>
        <v>Oportunidade</v>
      </c>
      <c r="C304" s="146" t="str">
        <f>IF(SP_NORTE!Z315="","*",SP_NORTE!Z315)</f>
        <v>*</v>
      </c>
      <c r="D304" s="138" t="str">
        <f>IF(SP_NORTE!S315="","*",SP_NORTE!S315)</f>
        <v>SP NORTE</v>
      </c>
      <c r="E304" s="138" t="str">
        <f>IF(SP_NORTE!T315="","*",SP_NORTE!T315)</f>
        <v>TMI-ZEB</v>
      </c>
      <c r="F304" s="145">
        <f>IF(SP_NORTE!B315="","*",SP_NORTE!B315)</f>
        <v>46075</v>
      </c>
      <c r="G304" s="145" t="str">
        <f>IF(SP_NORTE!D315="","*",SP_NORTE!D315)</f>
        <v>V88</v>
      </c>
      <c r="H304" s="145" t="str">
        <f>IF(SP_NORTE!F315="","*",SP_NORTE!F315)</f>
        <v>MECANIZAÇÃO - SOCADORA</v>
      </c>
      <c r="I304" s="145" t="str">
        <f>IF(SP_NORTE!H315="","*",SP_NORTE!H315)</f>
        <v>ZPD2</v>
      </c>
      <c r="J304" s="145" t="str">
        <f>IF(SP_NORTE!I315="","*",SP_NORTE!I315)</f>
        <v>ZDP2</v>
      </c>
      <c r="K304" s="138" t="str">
        <f>IF(SP_NORTE!M315="","*",SP_NORTE!M315)</f>
        <v>ZVP-ZGI</v>
      </c>
      <c r="L304" s="138" t="str">
        <f>IF(SP_NORTE!N315="","*",SP_NORTE!N315)</f>
        <v>ZVP312</v>
      </c>
      <c r="M304" s="139">
        <f>IF(SP_NORTE!J315="","*",SP_NORTE!J315)</f>
        <v>73</v>
      </c>
      <c r="N304" s="144">
        <f>IF(SP_NORTE!K315="","*",SP_NORTE!K315)</f>
        <v>309</v>
      </c>
      <c r="O304" s="144">
        <f>IF(SP_NORTE!L315="","*",SP_NORTE!L315)</f>
        <v>307</v>
      </c>
      <c r="P304" s="143">
        <f>IF(SP_NORTE!O315="","*",SP_NORTE!O315)</f>
        <v>0.35416666666666669</v>
      </c>
      <c r="Q304" s="143">
        <f>IF(SP_NORTE!P315="","*",SP_NORTE!P315)</f>
        <v>6.25E-2</v>
      </c>
      <c r="R304" s="145" t="str">
        <f>IF(SP_NORTE!Q315="","*",CONCATENATE(SP_NORTE!Q315," ",SP_NORTE!R315))</f>
        <v>765 M</v>
      </c>
      <c r="S304" s="145" t="str">
        <f>IF(SP_NORTE!V315="","*",SP_NORTE!V315)</f>
        <v>Antonioni</v>
      </c>
      <c r="T304" s="145" t="str">
        <f>IF(SP_NORTE!W315="","*",SP_NORTE!W315)</f>
        <v>Socaria mecanizada</v>
      </c>
      <c r="U304" s="136">
        <f ca="1">_xlfn.XLOOKUP(G304&amp;$U$2,BS_CONTROLE[CHAVE],BS_CONTROLE[Quantidade_11],"-")</f>
        <v>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IF(SP_NORTE!Y316="","*",SP_NORTE!Y316)</f>
        <v>*</v>
      </c>
      <c r="B305" s="146" t="str">
        <f>IF(SP_NORTE!X316="","*",SP_NORTE!X316)</f>
        <v>Oportunidade</v>
      </c>
      <c r="C305" s="146" t="str">
        <f>IF(SP_NORTE!Z316="","*",SP_NORTE!Z316)</f>
        <v>*</v>
      </c>
      <c r="D305" s="138" t="str">
        <f>IF(SP_NORTE!S316="","*",SP_NORTE!S316)</f>
        <v>SP NORTE</v>
      </c>
      <c r="E305" s="138" t="str">
        <f>IF(SP_NORTE!T316="","*",SP_NORTE!T316)</f>
        <v>ZEB-ZCZ</v>
      </c>
      <c r="F305" s="145">
        <f>IF(SP_NORTE!B316="","*",SP_NORTE!B316)</f>
        <v>46075</v>
      </c>
      <c r="G305" s="145" t="str">
        <f>IF(SP_NORTE!D316="","*",SP_NORTE!D316)</f>
        <v>V19</v>
      </c>
      <c r="H305" s="145" t="str">
        <f>IF(SP_NORTE!F316="","*",SP_NORTE!F316)</f>
        <v>VARRIÇÃO</v>
      </c>
      <c r="I305" s="145" t="str">
        <f>IF(SP_NORTE!H316="","*",SP_NORTE!H316)</f>
        <v>ZPNZXB</v>
      </c>
      <c r="J305" s="145" t="str">
        <f>IF(SP_NORTE!I316="","*",SP_NORTE!I316)</f>
        <v>ZEH2</v>
      </c>
      <c r="K305" s="138" t="str">
        <f>IF(SP_NORTE!M316="","*",SP_NORTE!M316)</f>
        <v>ZXB-ZCV</v>
      </c>
      <c r="L305" s="138" t="str">
        <f>IF(SP_NORTE!N316="","*",SP_NORTE!N316)</f>
        <v>ZXB136</v>
      </c>
      <c r="M305" s="139">
        <f>IF(SP_NORTE!J316="","*",SP_NORTE!J316)</f>
        <v>73</v>
      </c>
      <c r="N305" s="144">
        <f>IF(SP_NORTE!K316="","*",SP_NORTE!K316)</f>
        <v>132</v>
      </c>
      <c r="O305" s="144">
        <f>IF(SP_NORTE!L316="","*",SP_NORTE!L316)</f>
        <v>135</v>
      </c>
      <c r="P305" s="143">
        <f>IF(SP_NORTE!O316="","*",SP_NORTE!O316)</f>
        <v>0.375</v>
      </c>
      <c r="Q305" s="143">
        <f>IF(SP_NORTE!P316="","*",SP_NORTE!P316)</f>
        <v>8.3333333333333329E-2</v>
      </c>
      <c r="R305" s="145" t="str">
        <f>IF(SP_NORTE!Q316="","*",CONCATENATE(SP_NORTE!Q316," ",SP_NORTE!R316))</f>
        <v>500 M</v>
      </c>
      <c r="S305" s="145" t="str">
        <f>IF(SP_NORTE!V316="","*",SP_NORTE!V316)</f>
        <v>Antonioni</v>
      </c>
      <c r="T305" s="145" t="str">
        <f>IF(SP_NORTE!W316="","*",SP_NORTE!W316)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IF(SP_NORTE!Y317="","*",SP_NORTE!Y317)</f>
        <v>*</v>
      </c>
      <c r="B306" s="146" t="str">
        <f>IF(SP_NORTE!X317="","*",SP_NORTE!X317)</f>
        <v>Oportunidade</v>
      </c>
      <c r="C306" s="146" t="str">
        <f>IF(SP_NORTE!Z317="","*",SP_NORTE!Z317)</f>
        <v>*</v>
      </c>
      <c r="D306" s="138" t="str">
        <f>IF(SP_NORTE!S317="","*",SP_NORTE!S317)</f>
        <v>SP NORTE</v>
      </c>
      <c r="E306" s="138" t="str">
        <f>IF(SP_NORTE!T317="","*",SP_NORTE!T317)</f>
        <v>ZEB-ZCZ</v>
      </c>
      <c r="F306" s="145">
        <f>IF(SP_NORTE!B317="","*",SP_NORTE!B317)</f>
        <v>46075</v>
      </c>
      <c r="G306" s="145" t="str">
        <f>IF(SP_NORTE!D317="","*",SP_NORTE!D317)</f>
        <v>V87</v>
      </c>
      <c r="H306" s="145" t="str">
        <f>IF(SP_NORTE!F317="","*",SP_NORTE!F317)</f>
        <v>MECANIZAÇÃO - SOCADORA</v>
      </c>
      <c r="I306" s="145" t="str">
        <f>IF(SP_NORTE!H317="","*",SP_NORTE!H317)</f>
        <v>ZPNZXB</v>
      </c>
      <c r="J306" s="145" t="str">
        <f>IF(SP_NORTE!I317="","*",SP_NORTE!I317)</f>
        <v>ZPNZXB</v>
      </c>
      <c r="K306" s="138" t="str">
        <f>IF(SP_NORTE!M317="","*",SP_NORTE!M317)</f>
        <v>ZCV-ZCT</v>
      </c>
      <c r="L306" s="138" t="str">
        <f>IF(SP_NORTE!N317="","*",SP_NORTE!N317)</f>
        <v>152ZCT</v>
      </c>
      <c r="M306" s="139">
        <f>IF(SP_NORTE!J317="","*",SP_NORTE!J317)</f>
        <v>73</v>
      </c>
      <c r="N306" s="144">
        <f>IF(SP_NORTE!K317="","*",SP_NORTE!K317)</f>
        <v>153.80000000000001</v>
      </c>
      <c r="O306" s="144">
        <f>IF(SP_NORTE!L317="","*",SP_NORTE!L317)</f>
        <v>151</v>
      </c>
      <c r="P306" s="143">
        <f>IF(SP_NORTE!O317="","*",SP_NORTE!O317)</f>
        <v>0.35416666666666669</v>
      </c>
      <c r="Q306" s="143">
        <f>IF(SP_NORTE!P317="","*",SP_NORTE!P317)</f>
        <v>6.25E-2</v>
      </c>
      <c r="R306" s="145" t="str">
        <f>IF(SP_NORTE!Q317="","*",CONCATENATE(SP_NORTE!Q317," ",SP_NORTE!R317))</f>
        <v>382 M</v>
      </c>
      <c r="S306" s="145" t="str">
        <f>IF(SP_NORTE!V317="","*",SP_NORTE!V317)</f>
        <v>Antonioni</v>
      </c>
      <c r="T306" s="145" t="str">
        <f>IF(SP_NORTE!W317="","*",SP_NORTE!W317)</f>
        <v>Socaria mecanizada</v>
      </c>
      <c r="U306" s="136">
        <f ca="1">_xlfn.XLOOKUP(G306&amp;$U$2,BS_CONTROLE[CHAVE],BS_CONTROLE[Quantidade_11],"-")</f>
        <v>150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128</v>
      </c>
    </row>
    <row r="307" spans="1:23" hidden="1">
      <c r="A307" s="146" t="str">
        <f>IF(SP_NORTE!Y333="","*",SP_NORTE!Y333)</f>
        <v>*</v>
      </c>
      <c r="B307" s="146" t="str">
        <f>IF(SP_NORTE!X318="","*",SP_NORTE!X318)</f>
        <v>Oportunidade</v>
      </c>
      <c r="C307" s="146" t="str">
        <f>IF(SP_NORTE!Z318="","*",SP_NORTE!Z318)</f>
        <v>*</v>
      </c>
      <c r="D307" s="138" t="str">
        <f>IF(SP_NORTE!S318="","*",SP_NORTE!S318)</f>
        <v>SP NORTE</v>
      </c>
      <c r="E307" s="138" t="str">
        <f>IF(SP_NORTE!T318="","*",SP_NORTE!T318)</f>
        <v>ZCZ-ZTI</v>
      </c>
      <c r="F307" s="145">
        <f>IF(SP_NORTE!B318="","*",SP_NORTE!B318)</f>
        <v>46075</v>
      </c>
      <c r="G307" s="145" t="str">
        <f>IF(SP_NORTE!D318="","*",SP_NORTE!D318)</f>
        <v>V40</v>
      </c>
      <c r="H307" s="145" t="str">
        <f>IF(SP_NORTE!F318="","*",SP_NORTE!F318)</f>
        <v>MODERNIZAÇÃO - SOCADORA</v>
      </c>
      <c r="I307" s="145" t="str">
        <f>IF(SP_NORTE!H318="","*",SP_NORTE!H318)</f>
        <v>K58K592</v>
      </c>
      <c r="J307" s="145" t="str">
        <f>IF(SP_NORTE!I318="","*",SP_NORTE!I318)</f>
        <v>ZMAPAT2</v>
      </c>
      <c r="K307" s="138" t="str">
        <f>IF(SP_NORTE!M318="","*",SP_NORTE!M318)</f>
        <v>ZMA-ZDG</v>
      </c>
      <c r="L307" s="138" t="str">
        <f>IF(SP_NORTE!N318="","*",SP_NORTE!N318)</f>
        <v>K47ZDG</v>
      </c>
      <c r="M307" s="139">
        <f>IF(SP_NORTE!J318="","*",SP_NORTE!J318)</f>
        <v>73</v>
      </c>
      <c r="N307" s="144">
        <f>IF(SP_NORTE!K318="","*",SP_NORTE!K318)</f>
        <v>52</v>
      </c>
      <c r="O307" s="144">
        <f>IF(SP_NORTE!L318="","*",SP_NORTE!L318)</f>
        <v>50.3</v>
      </c>
      <c r="P307" s="143">
        <f>IF(SP_NORTE!O318="","*",SP_NORTE!O318)</f>
        <v>0.33333333333333331</v>
      </c>
      <c r="Q307" s="143">
        <f>IF(SP_NORTE!P318="","*",SP_NORTE!P318)</f>
        <v>8.3333333333333329E-2</v>
      </c>
      <c r="R307" s="145" t="str">
        <f>IF(SP_NORTE!Q318="","*",CONCATENATE(SP_NORTE!Q318," ",SP_NORTE!R318))</f>
        <v>896 M</v>
      </c>
      <c r="S307" s="145" t="str">
        <f>IF(SP_NORTE!V318="","*",SP_NORTE!V318)</f>
        <v>luiz Granado</v>
      </c>
      <c r="T307" s="145" t="str">
        <f>IF(SP_NORTE!W318="","*",SP_NORTE!W318)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IF(SP_NORTE!Y334="","*",SP_NORTE!Y334)</f>
        <v>*</v>
      </c>
      <c r="B308" s="146" t="str">
        <f>IF(SP_NORTE!X319="","*",SP_NORTE!X319)</f>
        <v>Oportunidade</v>
      </c>
      <c r="C308" s="146" t="str">
        <f>IF(SP_NORTE!Z319="","*",SP_NORTE!Z319)</f>
        <v>*</v>
      </c>
      <c r="D308" s="138" t="str">
        <f>IF(SP_NORTE!S319="","*",SP_NORTE!S319)</f>
        <v>SP NORTE</v>
      </c>
      <c r="E308" s="138" t="str">
        <f>IF(SP_NORTE!T319="","*",SP_NORTE!T319)</f>
        <v>ZRX-ZTI</v>
      </c>
      <c r="F308" s="145">
        <f>IF(SP_NORTE!B319="","*",SP_NORTE!B319)</f>
        <v>46075</v>
      </c>
      <c r="G308" s="145" t="str">
        <f>IF(SP_NORTE!D319="","*",SP_NORTE!D319)</f>
        <v>V83</v>
      </c>
      <c r="H308" s="145" t="str">
        <f>IF(SP_NORTE!F319="","*",SP_NORTE!F319)</f>
        <v>MECANIZAÇÃO - SOCADORA</v>
      </c>
      <c r="I308" s="145" t="str">
        <f>IF(SP_NORTE!H319="","*",SP_NORTE!H319)</f>
        <v>ZIQ1752</v>
      </c>
      <c r="J308" s="145" t="str">
        <f>IF(SP_NORTE!I319="","*",SP_NORTE!I319)</f>
        <v>ZIQ1752</v>
      </c>
      <c r="K308" s="138" t="str">
        <f>IF(SP_NORTE!M319="","*",SP_NORTE!M319)</f>
        <v>ZRQ</v>
      </c>
      <c r="L308" s="138" t="str">
        <f>IF(SP_NORTE!N319="","*",SP_NORTE!N319)</f>
        <v>ZRQ1/ZRQ1381</v>
      </c>
      <c r="M308" s="139">
        <f>IF(SP_NORTE!J319="","*",SP_NORTE!J319)</f>
        <v>70</v>
      </c>
      <c r="N308" s="144">
        <f>IF(SP_NORTE!K319="","*",SP_NORTE!K319)</f>
        <v>135</v>
      </c>
      <c r="O308" s="144">
        <f>IF(SP_NORTE!L319="","*",SP_NORTE!L319)</f>
        <v>136</v>
      </c>
      <c r="P308" s="143">
        <f>IF(SP_NORTE!O319="","*",SP_NORTE!O319)</f>
        <v>0.35416666666666669</v>
      </c>
      <c r="Q308" s="143">
        <f>IF(SP_NORTE!P319="","*",SP_NORTE!P319)</f>
        <v>6.25E-2</v>
      </c>
      <c r="R308" s="145" t="str">
        <f>IF(SP_NORTE!Q319="","*",CONCATENATE(SP_NORTE!Q319," ",SP_NORTE!R319))</f>
        <v>360 M</v>
      </c>
      <c r="S308" s="145" t="str">
        <f>IF(SP_NORTE!V319="","*",SP_NORTE!V319)</f>
        <v>Antonioni</v>
      </c>
      <c r="T308" s="145" t="str">
        <f>IF(SP_NORTE!W319="","*",SP_NORTE!W319)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IF(SP_NORTE!Y335="","*",SP_NORTE!Y335)</f>
        <v>*</v>
      </c>
      <c r="B309" s="146" t="str">
        <f>IF(SP_NORTE!X320="","*",SP_NORTE!X320)</f>
        <v>Oportunidade</v>
      </c>
      <c r="C309" s="146" t="str">
        <f>IF(SP_NORTE!Z320="","*",SP_NORTE!Z320)</f>
        <v>*</v>
      </c>
      <c r="D309" s="138" t="str">
        <f>IF(SP_NORTE!S320="","*",SP_NORTE!S320)</f>
        <v>SP NORTE</v>
      </c>
      <c r="E309" s="138" t="str">
        <f>IF(SP_NORTE!T320="","*",SP_NORTE!T320)</f>
        <v>ZRX-ZTI</v>
      </c>
      <c r="F309" s="145" t="str">
        <f>IF(SP_NORTE!B320="","*",SP_NORTE!B320)</f>
        <v>*</v>
      </c>
      <c r="G309" s="145" t="str">
        <f>IF(SP_NORTE!D320="","*",SP_NORTE!D320)</f>
        <v>V97</v>
      </c>
      <c r="H309" s="145" t="str">
        <f>IF(SP_NORTE!F320="","*",SP_NORTE!F320)</f>
        <v>DETECÇÃO - ULTRASSOM - SPERRY</v>
      </c>
      <c r="I309" s="145" t="str">
        <f>IF(SP_NORTE!H320="","*",SP_NORTE!H320)</f>
        <v>ZIQ2</v>
      </c>
      <c r="J309" s="145" t="str">
        <f>IF(SP_NORTE!I320="","*",SP_NORTE!I320)</f>
        <v>ZRX</v>
      </c>
      <c r="K309" s="138" t="str">
        <f>IF(SP_NORTE!M320="","*",SP_NORTE!M320)</f>
        <v>ZIQ-ZRX</v>
      </c>
      <c r="L309" s="138" t="str">
        <f>IF(SP_NORTE!N320="","*",SP_NORTE!N320)</f>
        <v>ZIQZRX</v>
      </c>
      <c r="M309" s="139">
        <f>IF(SP_NORTE!J320="","*",SP_NORTE!J320)</f>
        <v>70</v>
      </c>
      <c r="N309" s="144">
        <f>IF(SP_NORTE!K320="","*",SP_NORTE!K320)</f>
        <v>168</v>
      </c>
      <c r="O309" s="144">
        <f>IF(SP_NORTE!L320="","*",SP_NORTE!L320)</f>
        <v>131</v>
      </c>
      <c r="P309" s="143">
        <f>IF(SP_NORTE!O320="","*",SP_NORTE!O320)</f>
        <v>0.33333333333333331</v>
      </c>
      <c r="Q309" s="143">
        <f>IF(SP_NORTE!P320="","*",SP_NORTE!P320)</f>
        <v>4.1666666666666664E-2</v>
      </c>
      <c r="R309" s="145" t="str">
        <f>IF(SP_NORTE!Q320="","*",CONCATENATE(SP_NORTE!Q320," ",SP_NORTE!R320))</f>
        <v>30 KM</v>
      </c>
      <c r="S309" s="145" t="str">
        <f>IF(SP_NORTE!V320="","*",SP_NORTE!V320)</f>
        <v>Savio 41 8738-6049</v>
      </c>
      <c r="T309" s="145" t="str">
        <f>IF(SP_NORTE!W320="","*",SP_NORTE!W320)</f>
        <v xml:space="preserve">Detecção Sperry </v>
      </c>
      <c r="U309" s="136">
        <f ca="1">_xlfn.XLOOKUP(G309&amp;$U$2,BS_CONTROLE[CHAVE],BS_CONTROLE[Quantidade_11],"-")</f>
        <v>0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IF(SP_NORTE!Y336="","*",SP_NORTE!Y336)</f>
        <v>*</v>
      </c>
      <c r="B310" s="146" t="str">
        <f>IF(SP_NORTE!X321="","*",SP_NORTE!X321)</f>
        <v>Oportunidade</v>
      </c>
      <c r="C310" s="146" t="str">
        <f>IF(SP_NORTE!Z321="","*",SP_NORTE!Z321)</f>
        <v>*</v>
      </c>
      <c r="D310" s="138" t="str">
        <f>IF(SP_NORTE!S321="","*",SP_NORTE!S321)</f>
        <v>SP NORTE</v>
      </c>
      <c r="E310" s="138" t="str">
        <f>IF(SP_NORTE!T321="","*",SP_NORTE!T321)</f>
        <v>ZRX-ZTI</v>
      </c>
      <c r="F310" s="145" t="str">
        <f>IF(SP_NORTE!B321="","*",SP_NORTE!B321)</f>
        <v>*</v>
      </c>
      <c r="G310" s="145" t="str">
        <f>IF(SP_NORTE!D321="","*",SP_NORTE!D321)</f>
        <v>V97</v>
      </c>
      <c r="H310" s="145" t="str">
        <f>IF(SP_NORTE!F321="","*",SP_NORTE!F321)</f>
        <v>DETECÇÃO - ULTRASSOM - SPERRY</v>
      </c>
      <c r="I310" s="145" t="str">
        <f>IF(SP_NORTE!H321="","*",SP_NORTE!H321)</f>
        <v>ZRX</v>
      </c>
      <c r="J310" s="145" t="str">
        <f>IF(SP_NORTE!I321="","*",SP_NORTE!I321)</f>
        <v>ZTT</v>
      </c>
      <c r="K310" s="138" t="str">
        <f>IF(SP_NORTE!M321="","*",SP_NORTE!M321)</f>
        <v>ZRX-ZTT</v>
      </c>
      <c r="L310" s="138" t="str">
        <f>IF(SP_NORTE!N321="","*",SP_NORTE!N321)</f>
        <v>ZRXZTT</v>
      </c>
      <c r="M310" s="139">
        <f>IF(SP_NORTE!J321="","*",SP_NORTE!J321)</f>
        <v>70</v>
      </c>
      <c r="N310" s="144">
        <f>IF(SP_NORTE!K321="","*",SP_NORTE!K321)</f>
        <v>131</v>
      </c>
      <c r="O310" s="144">
        <f>IF(SP_NORTE!L321="","*",SP_NORTE!L321)</f>
        <v>96</v>
      </c>
      <c r="P310" s="143">
        <f>IF(SP_NORTE!O321="","*",SP_NORTE!O321)</f>
        <v>0.33333333333333331</v>
      </c>
      <c r="Q310" s="143">
        <f>IF(SP_NORTE!P321="","*",SP_NORTE!P321)</f>
        <v>4.1666666666666664E-2</v>
      </c>
      <c r="R310" s="145" t="str">
        <f>IF(SP_NORTE!Q321="","*",CONCATENATE(SP_NORTE!Q321," ",SP_NORTE!R321))</f>
        <v>35 KM</v>
      </c>
      <c r="S310" s="145" t="str">
        <f>IF(SP_NORTE!V321="","*",SP_NORTE!V321)</f>
        <v>Savio 41 8738-6049</v>
      </c>
      <c r="T310" s="145" t="str">
        <f>IF(SP_NORTE!W321="","*",SP_NORTE!W321)</f>
        <v xml:space="preserve">Detecção Sperry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IF(SP_NORTE!Y337="","*",SP_NORTE!Y337)</f>
        <v>*</v>
      </c>
      <c r="B311" s="146" t="str">
        <f>IF(SP_NORTE!X337="","*",SP_NORTE!X337)</f>
        <v>*</v>
      </c>
      <c r="C311" s="146" t="str">
        <f>IF(SP_NORTE!Z337="","*",SP_NORTE!Z337)</f>
        <v>*</v>
      </c>
      <c r="D311" s="138" t="str">
        <f>IF(SP_NORTE!S337="","*",SP_NORTE!S337)</f>
        <v>-</v>
      </c>
      <c r="E311" s="138" t="str">
        <f>IF(SP_NORTE!T337="","*",SP_NORTE!T337)</f>
        <v>-</v>
      </c>
      <c r="F311" s="145" t="str">
        <f>IF(SP_NORTE!B337="","*",SP_NORTE!B337)</f>
        <v>*</v>
      </c>
      <c r="G311" s="145" t="str">
        <f>IF(SP_NORTE!D337="","*",SP_NORTE!D337)</f>
        <v>*</v>
      </c>
      <c r="H311" s="145" t="str">
        <f>IF(SP_NORTE!F337="","*",SP_NORTE!F337)</f>
        <v>*</v>
      </c>
      <c r="I311" s="145" t="str">
        <f>IF(SP_NORTE!H337="","*",SP_NORTE!H337)</f>
        <v>*</v>
      </c>
      <c r="J311" s="145" t="str">
        <f>IF(SP_NORTE!I337="","*",SP_NORTE!I337)</f>
        <v>*</v>
      </c>
      <c r="K311" s="138" t="str">
        <f>IF(SP_NORTE!M337="","*",SP_NORTE!M337)</f>
        <v>-</v>
      </c>
      <c r="L311" s="138" t="str">
        <f>IF(SP_NORTE!N337="","*",SP_NORTE!N337)</f>
        <v>-</v>
      </c>
      <c r="M311" s="139" t="str">
        <f>IF(SP_NORTE!J337="","*",SP_NORTE!J337)</f>
        <v>*</v>
      </c>
      <c r="N311" s="144" t="str">
        <f>IF(SP_NORTE!K337="","*",SP_NORTE!K337)</f>
        <v>*</v>
      </c>
      <c r="O311" s="144" t="str">
        <f>IF(SP_NORTE!L337="","*",SP_NORTE!L337)</f>
        <v>*</v>
      </c>
      <c r="P311" s="143" t="str">
        <f>IF(SP_NORTE!O337="","*",SP_NORTE!O337)</f>
        <v>*</v>
      </c>
      <c r="Q311" s="143" t="str">
        <f>IF(SP_NORTE!P337="","*",SP_NORTE!P337)</f>
        <v>*</v>
      </c>
      <c r="R311" s="145" t="str">
        <f>IF(SP_NORTE!Q337="","*",CONCATENATE(SP_NORTE!Q337," ",SP_NORTE!R337))</f>
        <v>*</v>
      </c>
      <c r="S311" s="145" t="str">
        <f>IF(SP_NORTE!V337="","*",SP_NORTE!V337)</f>
        <v>*</v>
      </c>
      <c r="T311" s="145" t="str">
        <f>IF(SP_NORTE!W337="","*",SP_NORTE!W337)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IF(SP_NORTE!Y338="","*",SP_NORTE!Y338)</f>
        <v>*</v>
      </c>
      <c r="B312" s="146" t="str">
        <f>IF(SP_NORTE!X338="","*",SP_NORTE!X338)</f>
        <v>*</v>
      </c>
      <c r="C312" s="146" t="str">
        <f>IF(SP_NORTE!Z338="","*",SP_NORTE!Z338)</f>
        <v>*</v>
      </c>
      <c r="D312" s="138" t="str">
        <f>IF(SP_NORTE!S338="","*",SP_NORTE!S338)</f>
        <v>-</v>
      </c>
      <c r="E312" s="138" t="str">
        <f>IF(SP_NORTE!T338="","*",SP_NORTE!T338)</f>
        <v>-</v>
      </c>
      <c r="F312" s="145" t="str">
        <f>IF(SP_NORTE!B338="","*",SP_NORTE!B338)</f>
        <v>*</v>
      </c>
      <c r="G312" s="145" t="str">
        <f>IF(SP_NORTE!D338="","*",SP_NORTE!D338)</f>
        <v>*</v>
      </c>
      <c r="H312" s="145" t="str">
        <f>IF(SP_NORTE!F338="","*",SP_NORTE!F338)</f>
        <v>*</v>
      </c>
      <c r="I312" s="145" t="str">
        <f>IF(SP_NORTE!H338="","*",SP_NORTE!H338)</f>
        <v>*</v>
      </c>
      <c r="J312" s="145" t="str">
        <f>IF(SP_NORTE!I338="","*",SP_NORTE!I338)</f>
        <v>*</v>
      </c>
      <c r="K312" s="138" t="str">
        <f>IF(SP_NORTE!M338="","*",SP_NORTE!M338)</f>
        <v>-</v>
      </c>
      <c r="L312" s="138" t="str">
        <f>IF(SP_NORTE!N338="","*",SP_NORTE!N338)</f>
        <v>-</v>
      </c>
      <c r="M312" s="139" t="str">
        <f>IF(SP_NORTE!J338="","*",SP_NORTE!J338)</f>
        <v>*</v>
      </c>
      <c r="N312" s="144" t="str">
        <f>IF(SP_NORTE!K338="","*",SP_NORTE!K338)</f>
        <v>*</v>
      </c>
      <c r="O312" s="144" t="str">
        <f>IF(SP_NORTE!L338="","*",SP_NORTE!L338)</f>
        <v>*</v>
      </c>
      <c r="P312" s="143" t="str">
        <f>IF(SP_NORTE!O338="","*",SP_NORTE!O338)</f>
        <v>*</v>
      </c>
      <c r="Q312" s="143" t="str">
        <f>IF(SP_NORTE!P338="","*",SP_NORTE!P338)</f>
        <v>*</v>
      </c>
      <c r="R312" s="145" t="str">
        <f>IF(SP_NORTE!Q338="","*",CONCATENATE(SP_NORTE!Q338," ",SP_NORTE!R338))</f>
        <v>*</v>
      </c>
      <c r="S312" s="145" t="str">
        <f>IF(SP_NORTE!V338="","*",SP_NORTE!V338)</f>
        <v>*</v>
      </c>
      <c r="T312" s="145" t="str">
        <f>IF(SP_NORTE!W338="","*",SP_NORTE!W338)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IF(SP_NORTE!Y339="","*",SP_NORTE!Y339)</f>
        <v>*</v>
      </c>
      <c r="B313" s="146" t="str">
        <f>IF(SP_NORTE!X339="","*",SP_NORTE!X339)</f>
        <v>*</v>
      </c>
      <c r="C313" s="146" t="str">
        <f>IF(SP_NORTE!Z339="","*",SP_NORTE!Z339)</f>
        <v>*</v>
      </c>
      <c r="D313" s="138" t="str">
        <f>IF(SP_NORTE!S339="","*",SP_NORTE!S339)</f>
        <v>-</v>
      </c>
      <c r="E313" s="138" t="str">
        <f>IF(SP_NORTE!T339="","*",SP_NORTE!T339)</f>
        <v>-</v>
      </c>
      <c r="F313" s="145" t="str">
        <f>IF(SP_NORTE!B339="","*",SP_NORTE!B339)</f>
        <v>*</v>
      </c>
      <c r="G313" s="145" t="str">
        <f>IF(SP_NORTE!D339="","*",SP_NORTE!D339)</f>
        <v>*</v>
      </c>
      <c r="H313" s="145" t="str">
        <f>IF(SP_NORTE!F339="","*",SP_NORTE!F339)</f>
        <v>*</v>
      </c>
      <c r="I313" s="145" t="str">
        <f>IF(SP_NORTE!H339="","*",SP_NORTE!H339)</f>
        <v>*</v>
      </c>
      <c r="J313" s="145" t="str">
        <f>IF(SP_NORTE!I339="","*",SP_NORTE!I339)</f>
        <v>*</v>
      </c>
      <c r="K313" s="138" t="str">
        <f>IF(SP_NORTE!M339="","*",SP_NORTE!M339)</f>
        <v>-</v>
      </c>
      <c r="L313" s="138" t="str">
        <f>IF(SP_NORTE!N339="","*",SP_NORTE!N339)</f>
        <v>-</v>
      </c>
      <c r="M313" s="139" t="str">
        <f>IF(SP_NORTE!J339="","*",SP_NORTE!J339)</f>
        <v>*</v>
      </c>
      <c r="N313" s="144" t="str">
        <f>IF(SP_NORTE!K339="","*",SP_NORTE!K339)</f>
        <v>*</v>
      </c>
      <c r="O313" s="144" t="str">
        <f>IF(SP_NORTE!L339="","*",SP_NORTE!L339)</f>
        <v>*</v>
      </c>
      <c r="P313" s="143" t="str">
        <f>IF(SP_NORTE!O339="","*",SP_NORTE!O339)</f>
        <v>*</v>
      </c>
      <c r="Q313" s="143" t="str">
        <f>IF(SP_NORTE!P339="","*",SP_NORTE!P339)</f>
        <v>*</v>
      </c>
      <c r="R313" s="145" t="str">
        <f>IF(SP_NORTE!Q339="","*",CONCATENATE(SP_NORTE!Q339," ",SP_NORTE!R339))</f>
        <v>*</v>
      </c>
      <c r="S313" s="145" t="str">
        <f>IF(SP_NORTE!V339="","*",SP_NORTE!V339)</f>
        <v>*</v>
      </c>
      <c r="T313" s="145" t="str">
        <f>IF(SP_NORTE!W339="","*",SP_NORTE!W339)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IF(SP_NORTE!Y340="","*",SP_NORTE!Y340)</f>
        <v>*</v>
      </c>
      <c r="B314" s="146" t="str">
        <f>IF(SP_NORTE!X340="","*",SP_NORTE!X340)</f>
        <v>*</v>
      </c>
      <c r="C314" s="146" t="str">
        <f>IF(SP_NORTE!Z340="","*",SP_NORTE!Z340)</f>
        <v>*</v>
      </c>
      <c r="D314" s="138" t="str">
        <f>IF(SP_NORTE!S340="","*",SP_NORTE!S340)</f>
        <v>-</v>
      </c>
      <c r="E314" s="138" t="str">
        <f>IF(SP_NORTE!T340="","*",SP_NORTE!T340)</f>
        <v>-</v>
      </c>
      <c r="F314" s="145" t="str">
        <f>IF(SP_NORTE!B340="","*",SP_NORTE!B340)</f>
        <v>*</v>
      </c>
      <c r="G314" s="145" t="str">
        <f>IF(SP_NORTE!D340="","*",SP_NORTE!D340)</f>
        <v>*</v>
      </c>
      <c r="H314" s="145" t="str">
        <f>IF(SP_NORTE!F340="","*",SP_NORTE!F340)</f>
        <v>*</v>
      </c>
      <c r="I314" s="145" t="str">
        <f>IF(SP_NORTE!H340="","*",SP_NORTE!H340)</f>
        <v>*</v>
      </c>
      <c r="J314" s="145" t="str">
        <f>IF(SP_NORTE!I340="","*",SP_NORTE!I340)</f>
        <v>*</v>
      </c>
      <c r="K314" s="138" t="str">
        <f>IF(SP_NORTE!M340="","*",SP_NORTE!M340)</f>
        <v>-</v>
      </c>
      <c r="L314" s="138" t="str">
        <f>IF(SP_NORTE!N340="","*",SP_NORTE!N340)</f>
        <v>-</v>
      </c>
      <c r="M314" s="139" t="str">
        <f>IF(SP_NORTE!J340="","*",SP_NORTE!J340)</f>
        <v>*</v>
      </c>
      <c r="N314" s="144" t="str">
        <f>IF(SP_NORTE!K340="","*",SP_NORTE!K340)</f>
        <v>*</v>
      </c>
      <c r="O314" s="144" t="str">
        <f>IF(SP_NORTE!L340="","*",SP_NORTE!L340)</f>
        <v>*</v>
      </c>
      <c r="P314" s="143" t="str">
        <f>IF(SP_NORTE!O340="","*",SP_NORTE!O340)</f>
        <v>*</v>
      </c>
      <c r="Q314" s="143" t="str">
        <f>IF(SP_NORTE!P340="","*",SP_NORTE!P340)</f>
        <v>*</v>
      </c>
      <c r="R314" s="145" t="str">
        <f>IF(SP_NORTE!Q340="","*",CONCATENATE(SP_NORTE!Q340," ",SP_NORTE!R340))</f>
        <v>*</v>
      </c>
      <c r="S314" s="145" t="str">
        <f>IF(SP_NORTE!V340="","*",SP_NORTE!V340)</f>
        <v>*</v>
      </c>
      <c r="T314" s="145" t="str">
        <f>IF(SP_NORTE!W340="","*",SP_NORTE!W340)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IF(SP_NORTE!Y341="","*",SP_NORTE!Y341)</f>
        <v>*</v>
      </c>
      <c r="B315" s="146" t="str">
        <f>IF(SP_NORTE!X341="","*",SP_NORTE!X341)</f>
        <v>*</v>
      </c>
      <c r="C315" s="146" t="str">
        <f>IF(SP_NORTE!Z341="","*",SP_NORTE!Z341)</f>
        <v>*</v>
      </c>
      <c r="D315" s="138" t="str">
        <f>IF(SP_NORTE!S341="","*",SP_NORTE!S341)</f>
        <v>-</v>
      </c>
      <c r="E315" s="138" t="str">
        <f>IF(SP_NORTE!T341="","*",SP_NORTE!T341)</f>
        <v>-</v>
      </c>
      <c r="F315" s="145" t="str">
        <f>IF(SP_NORTE!B341="","*",SP_NORTE!B341)</f>
        <v>*</v>
      </c>
      <c r="G315" s="145" t="str">
        <f>IF(SP_NORTE!D341="","*",SP_NORTE!D341)</f>
        <v>*</v>
      </c>
      <c r="H315" s="145" t="str">
        <f>IF(SP_NORTE!F341="","*",SP_NORTE!F341)</f>
        <v>*</v>
      </c>
      <c r="I315" s="145" t="str">
        <f>IF(SP_NORTE!H341="","*",SP_NORTE!H341)</f>
        <v>*</v>
      </c>
      <c r="J315" s="145" t="str">
        <f>IF(SP_NORTE!I341="","*",SP_NORTE!I341)</f>
        <v>*</v>
      </c>
      <c r="K315" s="138" t="str">
        <f>IF(SP_NORTE!M341="","*",SP_NORTE!M341)</f>
        <v>-</v>
      </c>
      <c r="L315" s="138" t="str">
        <f>IF(SP_NORTE!N341="","*",SP_NORTE!N341)</f>
        <v>-</v>
      </c>
      <c r="M315" s="139" t="str">
        <f>IF(SP_NORTE!J341="","*",SP_NORTE!J341)</f>
        <v>*</v>
      </c>
      <c r="N315" s="144" t="str">
        <f>IF(SP_NORTE!K341="","*",SP_NORTE!K341)</f>
        <v>*</v>
      </c>
      <c r="O315" s="144" t="str">
        <f>IF(SP_NORTE!L341="","*",SP_NORTE!L341)</f>
        <v>*</v>
      </c>
      <c r="P315" s="143" t="str">
        <f>IF(SP_NORTE!O341="","*",SP_NORTE!O341)</f>
        <v>*</v>
      </c>
      <c r="Q315" s="143" t="str">
        <f>IF(SP_NORTE!P341="","*",SP_NORTE!P341)</f>
        <v>*</v>
      </c>
      <c r="R315" s="145" t="str">
        <f>IF(SP_NORTE!Q341="","*",CONCATENATE(SP_NORTE!Q341," ",SP_NORTE!R341))</f>
        <v>*</v>
      </c>
      <c r="S315" s="145" t="str">
        <f>IF(SP_NORTE!V341="","*",SP_NORTE!V341)</f>
        <v>*</v>
      </c>
      <c r="T315" s="145" t="str">
        <f>IF(SP_NORTE!W341="","*",SP_NORTE!W341)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IF(SP_NORTE!Y342="","*",SP_NORTE!Y342)</f>
        <v>*</v>
      </c>
      <c r="B316" s="146" t="str">
        <f>IF(SP_NORTE!X342="","*",SP_NORTE!X342)</f>
        <v>*</v>
      </c>
      <c r="C316" s="146" t="str">
        <f>IF(SP_NORTE!Z342="","*",SP_NORTE!Z342)</f>
        <v>*</v>
      </c>
      <c r="D316" s="138" t="str">
        <f>IF(SP_NORTE!S342="","*",SP_NORTE!S342)</f>
        <v>-</v>
      </c>
      <c r="E316" s="138" t="str">
        <f>IF(SP_NORTE!T342="","*",SP_NORTE!T342)</f>
        <v>-</v>
      </c>
      <c r="F316" s="145" t="str">
        <f>IF(SP_NORTE!B342="","*",SP_NORTE!B342)</f>
        <v>*</v>
      </c>
      <c r="G316" s="145" t="str">
        <f>IF(SP_NORTE!D342="","*",SP_NORTE!D342)</f>
        <v>*</v>
      </c>
      <c r="H316" s="145" t="str">
        <f>IF(SP_NORTE!F342="","*",SP_NORTE!F342)</f>
        <v>*</v>
      </c>
      <c r="I316" s="145" t="str">
        <f>IF(SP_NORTE!H342="","*",SP_NORTE!H342)</f>
        <v>*</v>
      </c>
      <c r="J316" s="145" t="str">
        <f>IF(SP_NORTE!I342="","*",SP_NORTE!I342)</f>
        <v>*</v>
      </c>
      <c r="K316" s="138" t="str">
        <f>IF(SP_NORTE!M342="","*",SP_NORTE!M342)</f>
        <v>-</v>
      </c>
      <c r="L316" s="138" t="str">
        <f>IF(SP_NORTE!N342="","*",SP_NORTE!N342)</f>
        <v>-</v>
      </c>
      <c r="M316" s="139" t="str">
        <f>IF(SP_NORTE!J342="","*",SP_NORTE!J342)</f>
        <v>*</v>
      </c>
      <c r="N316" s="144" t="str">
        <f>IF(SP_NORTE!K342="","*",SP_NORTE!K342)</f>
        <v>*</v>
      </c>
      <c r="O316" s="144" t="str">
        <f>IF(SP_NORTE!L342="","*",SP_NORTE!L342)</f>
        <v>*</v>
      </c>
      <c r="P316" s="143" t="str">
        <f>IF(SP_NORTE!O342="","*",SP_NORTE!O342)</f>
        <v>*</v>
      </c>
      <c r="Q316" s="143" t="str">
        <f>IF(SP_NORTE!P342="","*",SP_NORTE!P342)</f>
        <v>*</v>
      </c>
      <c r="R316" s="145" t="str">
        <f>IF(SP_NORTE!Q342="","*",CONCATENATE(SP_NORTE!Q342," ",SP_NORTE!R342))</f>
        <v>*</v>
      </c>
      <c r="S316" s="145" t="str">
        <f>IF(SP_NORTE!V342="","*",SP_NORTE!V342)</f>
        <v>*</v>
      </c>
      <c r="T316" s="145" t="str">
        <f>IF(SP_NORTE!W342="","*",SP_NORTE!W342)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IF(SP_NORTE!Y343="","*",SP_NORTE!Y343)</f>
        <v>*</v>
      </c>
      <c r="B317" s="146" t="str">
        <f>IF(SP_NORTE!X343="","*",SP_NORTE!X343)</f>
        <v>*</v>
      </c>
      <c r="C317" s="146" t="str">
        <f>IF(SP_NORTE!Z343="","*",SP_NORTE!Z343)</f>
        <v>*</v>
      </c>
      <c r="D317" s="138" t="str">
        <f>IF(SP_NORTE!S343="","*",SP_NORTE!S343)</f>
        <v>-</v>
      </c>
      <c r="E317" s="138" t="str">
        <f>IF(SP_NORTE!T343="","*",SP_NORTE!T343)</f>
        <v>-</v>
      </c>
      <c r="F317" s="145" t="str">
        <f>IF(SP_NORTE!B343="","*",SP_NORTE!B343)</f>
        <v>*</v>
      </c>
      <c r="G317" s="145" t="str">
        <f>IF(SP_NORTE!D343="","*",SP_NORTE!D343)</f>
        <v>*</v>
      </c>
      <c r="H317" s="145" t="str">
        <f>IF(SP_NORTE!F343="","*",SP_NORTE!F343)</f>
        <v>*</v>
      </c>
      <c r="I317" s="145" t="str">
        <f>IF(SP_NORTE!H343="","*",SP_NORTE!H343)</f>
        <v>*</v>
      </c>
      <c r="J317" s="145" t="str">
        <f>IF(SP_NORTE!I343="","*",SP_NORTE!I343)</f>
        <v>*</v>
      </c>
      <c r="K317" s="138" t="str">
        <f>IF(SP_NORTE!M343="","*",SP_NORTE!M343)</f>
        <v>-</v>
      </c>
      <c r="L317" s="138" t="str">
        <f>IF(SP_NORTE!N343="","*",SP_NORTE!N343)</f>
        <v>-</v>
      </c>
      <c r="M317" s="139" t="str">
        <f>IF(SP_NORTE!J343="","*",SP_NORTE!J343)</f>
        <v>*</v>
      </c>
      <c r="N317" s="144" t="str">
        <f>IF(SP_NORTE!K343="","*",SP_NORTE!K343)</f>
        <v>*</v>
      </c>
      <c r="O317" s="144" t="str">
        <f>IF(SP_NORTE!L343="","*",SP_NORTE!L343)</f>
        <v>*</v>
      </c>
      <c r="P317" s="143" t="str">
        <f>IF(SP_NORTE!O343="","*",SP_NORTE!O343)</f>
        <v>*</v>
      </c>
      <c r="Q317" s="143" t="str">
        <f>IF(SP_NORTE!P343="","*",SP_NORTE!P343)</f>
        <v>*</v>
      </c>
      <c r="R317" s="145" t="str">
        <f>IF(SP_NORTE!Q343="","*",CONCATENATE(SP_NORTE!Q343," ",SP_NORTE!R343))</f>
        <v>*</v>
      </c>
      <c r="S317" s="145" t="str">
        <f>IF(SP_NORTE!V343="","*",SP_NORTE!V343)</f>
        <v>*</v>
      </c>
      <c r="T317" s="145" t="str">
        <f>IF(SP_NORTE!W343="","*",SP_NORTE!W343)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IF(SP_NORTE!Y344="","*",SP_NORTE!Y344)</f>
        <v>*</v>
      </c>
      <c r="B318" s="146" t="str">
        <f>IF(SP_NORTE!X344="","*",SP_NORTE!X344)</f>
        <v>*</v>
      </c>
      <c r="C318" s="146" t="str">
        <f>IF(SP_NORTE!Z344="","*",SP_NORTE!Z344)</f>
        <v>*</v>
      </c>
      <c r="D318" s="138" t="str">
        <f>IF(SP_NORTE!S344="","*",SP_NORTE!S344)</f>
        <v>-</v>
      </c>
      <c r="E318" s="138" t="str">
        <f>IF(SP_NORTE!T344="","*",SP_NORTE!T344)</f>
        <v>-</v>
      </c>
      <c r="F318" s="145" t="str">
        <f>IF(SP_NORTE!B344="","*",SP_NORTE!B344)</f>
        <v>*</v>
      </c>
      <c r="G318" s="145" t="str">
        <f>IF(SP_NORTE!D344="","*",SP_NORTE!D344)</f>
        <v>*</v>
      </c>
      <c r="H318" s="145" t="str">
        <f>IF(SP_NORTE!F344="","*",SP_NORTE!F344)</f>
        <v>*</v>
      </c>
      <c r="I318" s="145" t="str">
        <f>IF(SP_NORTE!H344="","*",SP_NORTE!H344)</f>
        <v>*</v>
      </c>
      <c r="J318" s="145" t="str">
        <f>IF(SP_NORTE!I344="","*",SP_NORTE!I344)</f>
        <v>*</v>
      </c>
      <c r="K318" s="138" t="str">
        <f>IF(SP_NORTE!M344="","*",SP_NORTE!M344)</f>
        <v>-</v>
      </c>
      <c r="L318" s="138" t="str">
        <f>IF(SP_NORTE!N344="","*",SP_NORTE!N344)</f>
        <v>-</v>
      </c>
      <c r="M318" s="139" t="str">
        <f>IF(SP_NORTE!J344="","*",SP_NORTE!J344)</f>
        <v>*</v>
      </c>
      <c r="N318" s="144" t="str">
        <f>IF(SP_NORTE!K344="","*",SP_NORTE!K344)</f>
        <v>*</v>
      </c>
      <c r="O318" s="144" t="str">
        <f>IF(SP_NORTE!L344="","*",SP_NORTE!L344)</f>
        <v>*</v>
      </c>
      <c r="P318" s="143" t="str">
        <f>IF(SP_NORTE!O344="","*",SP_NORTE!O344)</f>
        <v>*</v>
      </c>
      <c r="Q318" s="143" t="str">
        <f>IF(SP_NORTE!P344="","*",SP_NORTE!P344)</f>
        <v>*</v>
      </c>
      <c r="R318" s="145" t="str">
        <f>IF(SP_NORTE!Q344="","*",CONCATENATE(SP_NORTE!Q344," ",SP_NORTE!R344))</f>
        <v>*</v>
      </c>
      <c r="S318" s="145" t="str">
        <f>IF(SP_NORTE!V344="","*",SP_NORTE!V344)</f>
        <v>*</v>
      </c>
      <c r="T318" s="145" t="str">
        <f>IF(SP_NORTE!W344="","*",SP_NORTE!W344)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IF(SP_NORTE!Y345="","*",SP_NORTE!Y345)</f>
        <v>*</v>
      </c>
      <c r="B319" s="146" t="str">
        <f>IF(SP_NORTE!X345="","*",SP_NORTE!X345)</f>
        <v>*</v>
      </c>
      <c r="C319" s="146" t="str">
        <f>IF(SP_NORTE!Z345="","*",SP_NORTE!Z345)</f>
        <v>*</v>
      </c>
      <c r="D319" s="138" t="str">
        <f>IF(SP_NORTE!S345="","*",SP_NORTE!S345)</f>
        <v>-</v>
      </c>
      <c r="E319" s="138" t="str">
        <f>IF(SP_NORTE!T345="","*",SP_NORTE!T345)</f>
        <v>-</v>
      </c>
      <c r="F319" s="145" t="str">
        <f>IF(SP_NORTE!B345="","*",SP_NORTE!B345)</f>
        <v>*</v>
      </c>
      <c r="G319" s="145" t="str">
        <f>IF(SP_NORTE!D345="","*",SP_NORTE!D345)</f>
        <v>*</v>
      </c>
      <c r="H319" s="145" t="str">
        <f>IF(SP_NORTE!F345="","*",SP_NORTE!F345)</f>
        <v>*</v>
      </c>
      <c r="I319" s="145" t="str">
        <f>IF(SP_NORTE!H345="","*",SP_NORTE!H345)</f>
        <v>*</v>
      </c>
      <c r="J319" s="145" t="str">
        <f>IF(SP_NORTE!I345="","*",SP_NORTE!I345)</f>
        <v>*</v>
      </c>
      <c r="K319" s="138" t="str">
        <f>IF(SP_NORTE!M345="","*",SP_NORTE!M345)</f>
        <v>-</v>
      </c>
      <c r="L319" s="138" t="str">
        <f>IF(SP_NORTE!N345="","*",SP_NORTE!N345)</f>
        <v>-</v>
      </c>
      <c r="M319" s="139" t="str">
        <f>IF(SP_NORTE!J345="","*",SP_NORTE!J345)</f>
        <v>*</v>
      </c>
      <c r="N319" s="144" t="str">
        <f>IF(SP_NORTE!K345="","*",SP_NORTE!K345)</f>
        <v>*</v>
      </c>
      <c r="O319" s="144" t="str">
        <f>IF(SP_NORTE!L345="","*",SP_NORTE!L345)</f>
        <v>*</v>
      </c>
      <c r="P319" s="143" t="str">
        <f>IF(SP_NORTE!O345="","*",SP_NORTE!O345)</f>
        <v>*</v>
      </c>
      <c r="Q319" s="143" t="str">
        <f>IF(SP_NORTE!P345="","*",SP_NORTE!P345)</f>
        <v>*</v>
      </c>
      <c r="R319" s="145" t="str">
        <f>IF(SP_NORTE!Q345="","*",CONCATENATE(SP_NORTE!Q345," ",SP_NORTE!R345))</f>
        <v>*</v>
      </c>
      <c r="S319" s="145" t="str">
        <f>IF(SP_NORTE!V345="","*",SP_NORTE!V345)</f>
        <v>*</v>
      </c>
      <c r="T319" s="145" t="str">
        <f>IF(SP_NORTE!W345="","*",SP_NORTE!W345)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IF(SP_NORTE!Y346="","*",SP_NORTE!Y346)</f>
        <v>*</v>
      </c>
      <c r="B320" s="146" t="str">
        <f>IF(SP_NORTE!X346="","*",SP_NORTE!X346)</f>
        <v>*</v>
      </c>
      <c r="C320" s="146" t="str">
        <f>IF(SP_NORTE!Z346="","*",SP_NORTE!Z346)</f>
        <v>*</v>
      </c>
      <c r="D320" s="138" t="str">
        <f>IF(SP_NORTE!S346="","*",SP_NORTE!S346)</f>
        <v>-</v>
      </c>
      <c r="E320" s="138" t="str">
        <f>IF(SP_NORTE!T346="","*",SP_NORTE!T346)</f>
        <v>-</v>
      </c>
      <c r="F320" s="145" t="str">
        <f>IF(SP_NORTE!B346="","*",SP_NORTE!B346)</f>
        <v>*</v>
      </c>
      <c r="G320" s="145" t="str">
        <f>IF(SP_NORTE!D346="","*",SP_NORTE!D346)</f>
        <v>*</v>
      </c>
      <c r="H320" s="145" t="str">
        <f>IF(SP_NORTE!F346="","*",SP_NORTE!F346)</f>
        <v>*</v>
      </c>
      <c r="I320" s="145" t="str">
        <f>IF(SP_NORTE!H346="","*",SP_NORTE!H346)</f>
        <v>*</v>
      </c>
      <c r="J320" s="145" t="str">
        <f>IF(SP_NORTE!I346="","*",SP_NORTE!I346)</f>
        <v>*</v>
      </c>
      <c r="K320" s="138" t="str">
        <f>IF(SP_NORTE!M346="","*",SP_NORTE!M346)</f>
        <v>-</v>
      </c>
      <c r="L320" s="138" t="str">
        <f>IF(SP_NORTE!N346="","*",SP_NORTE!N346)</f>
        <v>-</v>
      </c>
      <c r="M320" s="139" t="str">
        <f>IF(SP_NORTE!J346="","*",SP_NORTE!J346)</f>
        <v>*</v>
      </c>
      <c r="N320" s="144" t="str">
        <f>IF(SP_NORTE!K346="","*",SP_NORTE!K346)</f>
        <v>*</v>
      </c>
      <c r="O320" s="144" t="str">
        <f>IF(SP_NORTE!L346="","*",SP_NORTE!L346)</f>
        <v>*</v>
      </c>
      <c r="P320" s="143" t="str">
        <f>IF(SP_NORTE!O346="","*",SP_NORTE!O346)</f>
        <v>*</v>
      </c>
      <c r="Q320" s="143" t="str">
        <f>IF(SP_NORTE!P346="","*",SP_NORTE!P346)</f>
        <v>*</v>
      </c>
      <c r="R320" s="145" t="str">
        <f>IF(SP_NORTE!Q346="","*",CONCATENATE(SP_NORTE!Q346," ",SP_NORTE!R346))</f>
        <v>*</v>
      </c>
      <c r="S320" s="145" t="str">
        <f>IF(SP_NORTE!V346="","*",SP_NORTE!V346)</f>
        <v>*</v>
      </c>
      <c r="T320" s="145" t="str">
        <f>IF(SP_NORTE!W346="","*",SP_NORTE!W346)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IF(SP_NORTE!Y347="","*",SP_NORTE!Y347)</f>
        <v>*</v>
      </c>
      <c r="B321" s="146" t="str">
        <f>IF(SP_NORTE!X347="","*",SP_NORTE!X347)</f>
        <v>*</v>
      </c>
      <c r="C321" s="146" t="str">
        <f>IF(SP_NORTE!Z347="","*",SP_NORTE!Z347)</f>
        <v>*</v>
      </c>
      <c r="D321" s="138" t="str">
        <f>IF(SP_NORTE!S347="","*",SP_NORTE!S347)</f>
        <v>-</v>
      </c>
      <c r="E321" s="138" t="str">
        <f>IF(SP_NORTE!T347="","*",SP_NORTE!T347)</f>
        <v>-</v>
      </c>
      <c r="F321" s="145" t="str">
        <f>IF(SP_NORTE!B347="","*",SP_NORTE!B347)</f>
        <v>*</v>
      </c>
      <c r="G321" s="145" t="str">
        <f>IF(SP_NORTE!D347="","*",SP_NORTE!D347)</f>
        <v>*</v>
      </c>
      <c r="H321" s="145" t="str">
        <f>IF(SP_NORTE!F347="","*",SP_NORTE!F347)</f>
        <v>*</v>
      </c>
      <c r="I321" s="145" t="str">
        <f>IF(SP_NORTE!H347="","*",SP_NORTE!H347)</f>
        <v>*</v>
      </c>
      <c r="J321" s="145" t="str">
        <f>IF(SP_NORTE!I347="","*",SP_NORTE!I347)</f>
        <v>*</v>
      </c>
      <c r="K321" s="138" t="str">
        <f>IF(SP_NORTE!M347="","*",SP_NORTE!M347)</f>
        <v>-</v>
      </c>
      <c r="L321" s="138" t="str">
        <f>IF(SP_NORTE!N347="","*",SP_NORTE!N347)</f>
        <v>-</v>
      </c>
      <c r="M321" s="139" t="str">
        <f>IF(SP_NORTE!J347="","*",SP_NORTE!J347)</f>
        <v>*</v>
      </c>
      <c r="N321" s="144" t="str">
        <f>IF(SP_NORTE!K347="","*",SP_NORTE!K347)</f>
        <v>*</v>
      </c>
      <c r="O321" s="144" t="str">
        <f>IF(SP_NORTE!L347="","*",SP_NORTE!L347)</f>
        <v>*</v>
      </c>
      <c r="P321" s="143" t="str">
        <f>IF(SP_NORTE!O347="","*",SP_NORTE!O347)</f>
        <v>*</v>
      </c>
      <c r="Q321" s="143" t="str">
        <f>IF(SP_NORTE!P347="","*",SP_NORTE!P347)</f>
        <v>*</v>
      </c>
      <c r="R321" s="145" t="str">
        <f>IF(SP_NORTE!Q347="","*",CONCATENATE(SP_NORTE!Q347," ",SP_NORTE!R347))</f>
        <v>*</v>
      </c>
      <c r="S321" s="145" t="str">
        <f>IF(SP_NORTE!V347="","*",SP_NORTE!V347)</f>
        <v>*</v>
      </c>
      <c r="T321" s="145" t="str">
        <f>IF(SP_NORTE!W347="","*",SP_NORTE!W347)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IF(SP_NORTE!Y348="","*",SP_NORTE!Y348)</f>
        <v>*</v>
      </c>
      <c r="B322" s="146" t="str">
        <f>IF(SP_NORTE!X348="","*",SP_NORTE!X348)</f>
        <v>*</v>
      </c>
      <c r="C322" s="146" t="str">
        <f>IF(SP_NORTE!Z348="","*",SP_NORTE!Z348)</f>
        <v>*</v>
      </c>
      <c r="D322" s="138" t="str">
        <f>IF(SP_NORTE!S348="","*",SP_NORTE!S348)</f>
        <v>-</v>
      </c>
      <c r="E322" s="138" t="str">
        <f>IF(SP_NORTE!T348="","*",SP_NORTE!T348)</f>
        <v>-</v>
      </c>
      <c r="F322" s="145" t="str">
        <f>IF(SP_NORTE!B348="","*",SP_NORTE!B348)</f>
        <v>*</v>
      </c>
      <c r="G322" s="145" t="str">
        <f>IF(SP_NORTE!D348="","*",SP_NORTE!D348)</f>
        <v>*</v>
      </c>
      <c r="H322" s="145" t="str">
        <f>IF(SP_NORTE!F348="","*",SP_NORTE!F348)</f>
        <v>*</v>
      </c>
      <c r="I322" s="145" t="str">
        <f>IF(SP_NORTE!H348="","*",SP_NORTE!H348)</f>
        <v>*</v>
      </c>
      <c r="J322" s="145" t="str">
        <f>IF(SP_NORTE!I348="","*",SP_NORTE!I348)</f>
        <v>*</v>
      </c>
      <c r="K322" s="138" t="str">
        <f>IF(SP_NORTE!M348="","*",SP_NORTE!M348)</f>
        <v>-</v>
      </c>
      <c r="L322" s="138" t="str">
        <f>IF(SP_NORTE!N348="","*",SP_NORTE!N348)</f>
        <v>-</v>
      </c>
      <c r="M322" s="139" t="str">
        <f>IF(SP_NORTE!J348="","*",SP_NORTE!J348)</f>
        <v>*</v>
      </c>
      <c r="N322" s="144" t="str">
        <f>IF(SP_NORTE!K348="","*",SP_NORTE!K348)</f>
        <v>*</v>
      </c>
      <c r="O322" s="144" t="str">
        <f>IF(SP_NORTE!L348="","*",SP_NORTE!L348)</f>
        <v>*</v>
      </c>
      <c r="P322" s="143" t="str">
        <f>IF(SP_NORTE!O348="","*",SP_NORTE!O348)</f>
        <v>*</v>
      </c>
      <c r="Q322" s="143" t="str">
        <f>IF(SP_NORTE!P348="","*",SP_NORTE!P348)</f>
        <v>*</v>
      </c>
      <c r="R322" s="145" t="str">
        <f>IF(SP_NORTE!Q348="","*",CONCATENATE(SP_NORTE!Q348," ",SP_NORTE!R348))</f>
        <v>*</v>
      </c>
      <c r="S322" s="145" t="str">
        <f>IF(SP_NORTE!V348="","*",SP_NORTE!V348)</f>
        <v>*</v>
      </c>
      <c r="T322" s="145" t="str">
        <f>IF(SP_NORTE!W348="","*",SP_NORTE!W348)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IF(SP_NORTE!Y349="","*",SP_NORTE!Y349)</f>
        <v>*</v>
      </c>
      <c r="B323" s="146" t="str">
        <f>IF(SP_NORTE!X349="","*",SP_NORTE!X349)</f>
        <v>*</v>
      </c>
      <c r="C323" s="146" t="str">
        <f>IF(SP_NORTE!Z349="","*",SP_NORTE!Z349)</f>
        <v>*</v>
      </c>
      <c r="D323" s="138" t="str">
        <f>IF(SP_NORTE!S349="","*",SP_NORTE!S349)</f>
        <v>-</v>
      </c>
      <c r="E323" s="138" t="str">
        <f>IF(SP_NORTE!T349="","*",SP_NORTE!T349)</f>
        <v>-</v>
      </c>
      <c r="F323" s="145" t="str">
        <f>IF(SP_NORTE!B349="","*",SP_NORTE!B349)</f>
        <v>*</v>
      </c>
      <c r="G323" s="145" t="str">
        <f>IF(SP_NORTE!D349="","*",SP_NORTE!D349)</f>
        <v>*</v>
      </c>
      <c r="H323" s="145" t="str">
        <f>IF(SP_NORTE!F349="","*",SP_NORTE!F349)</f>
        <v>*</v>
      </c>
      <c r="I323" s="145" t="str">
        <f>IF(SP_NORTE!H349="","*",SP_NORTE!H349)</f>
        <v>*</v>
      </c>
      <c r="J323" s="145" t="str">
        <f>IF(SP_NORTE!I349="","*",SP_NORTE!I349)</f>
        <v>*</v>
      </c>
      <c r="K323" s="138" t="str">
        <f>IF(SP_NORTE!M349="","*",SP_NORTE!M349)</f>
        <v>-</v>
      </c>
      <c r="L323" s="138" t="str">
        <f>IF(SP_NORTE!N349="","*",SP_NORTE!N349)</f>
        <v>-</v>
      </c>
      <c r="M323" s="139" t="str">
        <f>IF(SP_NORTE!J349="","*",SP_NORTE!J349)</f>
        <v>*</v>
      </c>
      <c r="N323" s="144" t="str">
        <f>IF(SP_NORTE!K349="","*",SP_NORTE!K349)</f>
        <v>*</v>
      </c>
      <c r="O323" s="144" t="str">
        <f>IF(SP_NORTE!L349="","*",SP_NORTE!L349)</f>
        <v>*</v>
      </c>
      <c r="P323" s="143" t="str">
        <f>IF(SP_NORTE!O349="","*",SP_NORTE!O349)</f>
        <v>*</v>
      </c>
      <c r="Q323" s="143" t="str">
        <f>IF(SP_NORTE!P349="","*",SP_NORTE!P349)</f>
        <v>*</v>
      </c>
      <c r="R323" s="145" t="str">
        <f>IF(SP_NORTE!Q349="","*",CONCATENATE(SP_NORTE!Q349," ",SP_NORTE!R349))</f>
        <v>*</v>
      </c>
      <c r="S323" s="145" t="str">
        <f>IF(SP_NORTE!V349="","*",SP_NORTE!V349)</f>
        <v>*</v>
      </c>
      <c r="T323" s="145" t="str">
        <f>IF(SP_NORTE!W349="","*",SP_NORTE!W349)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IF(SP_NORTE!Y350="","*",SP_NORTE!Y350)</f>
        <v>*</v>
      </c>
      <c r="B324" s="146" t="str">
        <f>IF(SP_NORTE!X350="","*",SP_NORTE!X350)</f>
        <v>*</v>
      </c>
      <c r="C324" s="146" t="str">
        <f>IF(SP_NORTE!Z350="","*",SP_NORTE!Z350)</f>
        <v>*</v>
      </c>
      <c r="D324" s="138" t="str">
        <f>IF(SP_NORTE!S350="","*",SP_NORTE!S350)</f>
        <v>-</v>
      </c>
      <c r="E324" s="138" t="str">
        <f>IF(SP_NORTE!T350="","*",SP_NORTE!T350)</f>
        <v>-</v>
      </c>
      <c r="F324" s="145" t="str">
        <f>IF(SP_NORTE!B350="","*",SP_NORTE!B350)</f>
        <v>*</v>
      </c>
      <c r="G324" s="145" t="str">
        <f>IF(SP_NORTE!D350="","*",SP_NORTE!D350)</f>
        <v>*</v>
      </c>
      <c r="H324" s="145" t="str">
        <f>IF(SP_NORTE!F350="","*",SP_NORTE!F350)</f>
        <v>*</v>
      </c>
      <c r="I324" s="145" t="str">
        <f>IF(SP_NORTE!H350="","*",SP_NORTE!H350)</f>
        <v>*</v>
      </c>
      <c r="J324" s="145" t="str">
        <f>IF(SP_NORTE!I350="","*",SP_NORTE!I350)</f>
        <v>*</v>
      </c>
      <c r="K324" s="138" t="str">
        <f>IF(SP_NORTE!M350="","*",SP_NORTE!M350)</f>
        <v>-</v>
      </c>
      <c r="L324" s="138" t="str">
        <f>IF(SP_NORTE!N350="","*",SP_NORTE!N350)</f>
        <v>-</v>
      </c>
      <c r="M324" s="139" t="str">
        <f>IF(SP_NORTE!J350="","*",SP_NORTE!J350)</f>
        <v>*</v>
      </c>
      <c r="N324" s="144" t="str">
        <f>IF(SP_NORTE!K350="","*",SP_NORTE!K350)</f>
        <v>*</v>
      </c>
      <c r="O324" s="144" t="str">
        <f>IF(SP_NORTE!L350="","*",SP_NORTE!L350)</f>
        <v>*</v>
      </c>
      <c r="P324" s="143" t="str">
        <f>IF(SP_NORTE!O350="","*",SP_NORTE!O350)</f>
        <v>*</v>
      </c>
      <c r="Q324" s="143" t="str">
        <f>IF(SP_NORTE!P350="","*",SP_NORTE!P350)</f>
        <v>*</v>
      </c>
      <c r="R324" s="145" t="str">
        <f>IF(SP_NORTE!Q350="","*",CONCATENATE(SP_NORTE!Q350," ",SP_NORTE!R350))</f>
        <v>*</v>
      </c>
      <c r="S324" s="145" t="str">
        <f>IF(SP_NORTE!V350="","*",SP_NORTE!V350)</f>
        <v>*</v>
      </c>
      <c r="T324" s="145" t="str">
        <f>IF(SP_NORTE!W350="","*",SP_NORTE!W350)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IF(SP_NORTE!Y351="","*",SP_NORTE!Y351)</f>
        <v>*</v>
      </c>
      <c r="B325" s="146" t="str">
        <f>IF(SP_NORTE!X351="","*",SP_NORTE!X351)</f>
        <v>*</v>
      </c>
      <c r="C325" s="146" t="str">
        <f>IF(SP_NORTE!Z351="","*",SP_NORTE!Z351)</f>
        <v>*</v>
      </c>
      <c r="D325" s="138" t="str">
        <f>IF(SP_NORTE!S351="","*",SP_NORTE!S351)</f>
        <v>-</v>
      </c>
      <c r="E325" s="138" t="str">
        <f>IF(SP_NORTE!T351="","*",SP_NORTE!T351)</f>
        <v>-</v>
      </c>
      <c r="F325" s="145" t="str">
        <f>IF(SP_NORTE!B351="","*",SP_NORTE!B351)</f>
        <v>*</v>
      </c>
      <c r="G325" s="145" t="str">
        <f>IF(SP_NORTE!D351="","*",SP_NORTE!D351)</f>
        <v>*</v>
      </c>
      <c r="H325" s="145" t="str">
        <f>IF(SP_NORTE!F351="","*",SP_NORTE!F351)</f>
        <v>*</v>
      </c>
      <c r="I325" s="145" t="str">
        <f>IF(SP_NORTE!H351="","*",SP_NORTE!H351)</f>
        <v>*</v>
      </c>
      <c r="J325" s="145" t="str">
        <f>IF(SP_NORTE!I351="","*",SP_NORTE!I351)</f>
        <v>*</v>
      </c>
      <c r="K325" s="138" t="str">
        <f>IF(SP_NORTE!M351="","*",SP_NORTE!M351)</f>
        <v>-</v>
      </c>
      <c r="L325" s="138" t="str">
        <f>IF(SP_NORTE!N351="","*",SP_NORTE!N351)</f>
        <v>-</v>
      </c>
      <c r="M325" s="139" t="str">
        <f>IF(SP_NORTE!J351="","*",SP_NORTE!J351)</f>
        <v>*</v>
      </c>
      <c r="N325" s="144" t="str">
        <f>IF(SP_NORTE!K351="","*",SP_NORTE!K351)</f>
        <v>*</v>
      </c>
      <c r="O325" s="144" t="str">
        <f>IF(SP_NORTE!L351="","*",SP_NORTE!L351)</f>
        <v>*</v>
      </c>
      <c r="P325" s="143" t="str">
        <f>IF(SP_NORTE!O351="","*",SP_NORTE!O351)</f>
        <v>*</v>
      </c>
      <c r="Q325" s="143" t="str">
        <f>IF(SP_NORTE!P351="","*",SP_NORTE!P351)</f>
        <v>*</v>
      </c>
      <c r="R325" s="145" t="str">
        <f>IF(SP_NORTE!Q351="","*",CONCATENATE(SP_NORTE!Q351," ",SP_NORTE!R351))</f>
        <v>*</v>
      </c>
      <c r="S325" s="145" t="str">
        <f>IF(SP_NORTE!V351="","*",SP_NORTE!V351)</f>
        <v>*</v>
      </c>
      <c r="T325" s="145" t="str">
        <f>IF(SP_NORTE!W351="","*",SP_NORTE!W351)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IF(SP_NORTE!Y352="","*",SP_NORTE!Y352)</f>
        <v>*</v>
      </c>
      <c r="B326" s="146" t="str">
        <f>IF(SP_NORTE!X352="","*",SP_NORTE!X352)</f>
        <v>*</v>
      </c>
      <c r="C326" s="146" t="str">
        <f>IF(SP_NORTE!Z352="","*",SP_NORTE!Z352)</f>
        <v>*</v>
      </c>
      <c r="D326" s="138" t="str">
        <f>IF(SP_NORTE!S352="","*",SP_NORTE!S352)</f>
        <v>-</v>
      </c>
      <c r="E326" s="138" t="str">
        <f>IF(SP_NORTE!T352="","*",SP_NORTE!T352)</f>
        <v>-</v>
      </c>
      <c r="F326" s="145" t="str">
        <f>IF(SP_NORTE!B352="","*",SP_NORTE!B352)</f>
        <v>*</v>
      </c>
      <c r="G326" s="145" t="str">
        <f>IF(SP_NORTE!D352="","*",SP_NORTE!D352)</f>
        <v>*</v>
      </c>
      <c r="H326" s="145" t="str">
        <f>IF(SP_NORTE!F352="","*",SP_NORTE!F352)</f>
        <v>*</v>
      </c>
      <c r="I326" s="145" t="str">
        <f>IF(SP_NORTE!H352="","*",SP_NORTE!H352)</f>
        <v>*</v>
      </c>
      <c r="J326" s="145" t="str">
        <f>IF(SP_NORTE!I352="","*",SP_NORTE!I352)</f>
        <v>*</v>
      </c>
      <c r="K326" s="138" t="str">
        <f>IF(SP_NORTE!M352="","*",SP_NORTE!M352)</f>
        <v>-</v>
      </c>
      <c r="L326" s="138" t="str">
        <f>IF(SP_NORTE!N352="","*",SP_NORTE!N352)</f>
        <v>-</v>
      </c>
      <c r="M326" s="139" t="str">
        <f>IF(SP_NORTE!J352="","*",SP_NORTE!J352)</f>
        <v>*</v>
      </c>
      <c r="N326" s="144" t="str">
        <f>IF(SP_NORTE!K352="","*",SP_NORTE!K352)</f>
        <v>*</v>
      </c>
      <c r="O326" s="144" t="str">
        <f>IF(SP_NORTE!L352="","*",SP_NORTE!L352)</f>
        <v>*</v>
      </c>
      <c r="P326" s="143" t="str">
        <f>IF(SP_NORTE!O352="","*",SP_NORTE!O352)</f>
        <v>*</v>
      </c>
      <c r="Q326" s="143" t="str">
        <f>IF(SP_NORTE!P352="","*",SP_NORTE!P352)</f>
        <v>*</v>
      </c>
      <c r="R326" s="145" t="str">
        <f>IF(SP_NORTE!Q352="","*",CONCATENATE(SP_NORTE!Q352," ",SP_NORTE!R352))</f>
        <v>*</v>
      </c>
      <c r="S326" s="145" t="str">
        <f>IF(SP_NORTE!V352="","*",SP_NORTE!V352)</f>
        <v>*</v>
      </c>
      <c r="T326" s="145" t="str">
        <f>IF(SP_NORTE!W352="","*",SP_NORTE!W352)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IF(SP_NORTE!Y353="","*",SP_NORTE!Y353)</f>
        <v>*</v>
      </c>
      <c r="B327" s="146" t="str">
        <f>IF(SP_NORTE!X353="","*",SP_NORTE!X353)</f>
        <v>*</v>
      </c>
      <c r="C327" s="146" t="str">
        <f>IF(SP_NORTE!Z353="","*",SP_NORTE!Z353)</f>
        <v>*</v>
      </c>
      <c r="D327" s="138" t="str">
        <f>IF(SP_NORTE!S353="","*",SP_NORTE!S353)</f>
        <v>-</v>
      </c>
      <c r="E327" s="138" t="str">
        <f>IF(SP_NORTE!T353="","*",SP_NORTE!T353)</f>
        <v>-</v>
      </c>
      <c r="F327" s="145" t="str">
        <f>IF(SP_NORTE!B353="","*",SP_NORTE!B353)</f>
        <v>*</v>
      </c>
      <c r="G327" s="145" t="str">
        <f>IF(SP_NORTE!D353="","*",SP_NORTE!D353)</f>
        <v>*</v>
      </c>
      <c r="H327" s="145" t="str">
        <f>IF(SP_NORTE!F353="","*",SP_NORTE!F353)</f>
        <v>*</v>
      </c>
      <c r="I327" s="145" t="str">
        <f>IF(SP_NORTE!H353="","*",SP_NORTE!H353)</f>
        <v>*</v>
      </c>
      <c r="J327" s="145" t="str">
        <f>IF(SP_NORTE!I353="","*",SP_NORTE!I353)</f>
        <v>*</v>
      </c>
      <c r="K327" s="138" t="str">
        <f>IF(SP_NORTE!M353="","*",SP_NORTE!M353)</f>
        <v>-</v>
      </c>
      <c r="L327" s="138" t="str">
        <f>IF(SP_NORTE!N353="","*",SP_NORTE!N353)</f>
        <v>-</v>
      </c>
      <c r="M327" s="139" t="str">
        <f>IF(SP_NORTE!J353="","*",SP_NORTE!J353)</f>
        <v>*</v>
      </c>
      <c r="N327" s="144" t="str">
        <f>IF(SP_NORTE!K353="","*",SP_NORTE!K353)</f>
        <v>*</v>
      </c>
      <c r="O327" s="144" t="str">
        <f>IF(SP_NORTE!L353="","*",SP_NORTE!L353)</f>
        <v>*</v>
      </c>
      <c r="P327" s="143" t="str">
        <f>IF(SP_NORTE!O353="","*",SP_NORTE!O353)</f>
        <v>*</v>
      </c>
      <c r="Q327" s="143" t="str">
        <f>IF(SP_NORTE!P353="","*",SP_NORTE!P353)</f>
        <v>*</v>
      </c>
      <c r="R327" s="145" t="str">
        <f>IF(SP_NORTE!Q353="","*",CONCATENATE(SP_NORTE!Q353," ",SP_NORTE!R353))</f>
        <v>*</v>
      </c>
      <c r="S327" s="145" t="str">
        <f>IF(SP_NORTE!V353="","*",SP_NORTE!V353)</f>
        <v>*</v>
      </c>
      <c r="T327" s="145" t="str">
        <f>IF(SP_NORTE!W353="","*",SP_NORTE!W353)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IF(SP_NORTE!Y354="","*",SP_NORTE!Y354)</f>
        <v>*</v>
      </c>
      <c r="B328" s="146" t="str">
        <f>IF(SP_NORTE!X354="","*",SP_NORTE!X354)</f>
        <v>*</v>
      </c>
      <c r="C328" s="146" t="str">
        <f>IF(SP_NORTE!Z354="","*",SP_NORTE!Z354)</f>
        <v>*</v>
      </c>
      <c r="D328" s="138" t="str">
        <f>IF(SP_NORTE!S354="","*",SP_NORTE!S354)</f>
        <v>-</v>
      </c>
      <c r="E328" s="138" t="str">
        <f>IF(SP_NORTE!T354="","*",SP_NORTE!T354)</f>
        <v>-</v>
      </c>
      <c r="F328" s="145" t="str">
        <f>IF(SP_NORTE!B354="","*",SP_NORTE!B354)</f>
        <v>*</v>
      </c>
      <c r="G328" s="145" t="str">
        <f>IF(SP_NORTE!D354="","*",SP_NORTE!D354)</f>
        <v>*</v>
      </c>
      <c r="H328" s="145" t="str">
        <f>IF(SP_NORTE!F354="","*",SP_NORTE!F354)</f>
        <v>*</v>
      </c>
      <c r="I328" s="145" t="str">
        <f>IF(SP_NORTE!H354="","*",SP_NORTE!H354)</f>
        <v>*</v>
      </c>
      <c r="J328" s="145" t="str">
        <f>IF(SP_NORTE!I354="","*",SP_NORTE!I354)</f>
        <v>*</v>
      </c>
      <c r="K328" s="138" t="str">
        <f>IF(SP_NORTE!M354="","*",SP_NORTE!M354)</f>
        <v>-</v>
      </c>
      <c r="L328" s="138" t="str">
        <f>IF(SP_NORTE!N354="","*",SP_NORTE!N354)</f>
        <v>-</v>
      </c>
      <c r="M328" s="139" t="str">
        <f>IF(SP_NORTE!J354="","*",SP_NORTE!J354)</f>
        <v>*</v>
      </c>
      <c r="N328" s="144" t="str">
        <f>IF(SP_NORTE!K354="","*",SP_NORTE!K354)</f>
        <v>*</v>
      </c>
      <c r="O328" s="144" t="str">
        <f>IF(SP_NORTE!L354="","*",SP_NORTE!L354)</f>
        <v>*</v>
      </c>
      <c r="P328" s="143" t="str">
        <f>IF(SP_NORTE!O354="","*",SP_NORTE!O354)</f>
        <v>*</v>
      </c>
      <c r="Q328" s="143" t="str">
        <f>IF(SP_NORTE!P354="","*",SP_NORTE!P354)</f>
        <v>*</v>
      </c>
      <c r="R328" s="145" t="str">
        <f>IF(SP_NORTE!Q354="","*",CONCATENATE(SP_NORTE!Q354," ",SP_NORTE!R354))</f>
        <v>*</v>
      </c>
      <c r="S328" s="145" t="str">
        <f>IF(SP_NORTE!V354="","*",SP_NORTE!V354)</f>
        <v>*</v>
      </c>
      <c r="T328" s="145" t="str">
        <f>IF(SP_NORTE!W354="","*",SP_NORTE!W354)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IF(SP_NORTE!Y355="","*",SP_NORTE!Y355)</f>
        <v>*</v>
      </c>
      <c r="B329" s="146" t="str">
        <f>IF(SP_NORTE!X355="","*",SP_NORTE!X355)</f>
        <v>*</v>
      </c>
      <c r="C329" s="146" t="str">
        <f>IF(SP_NORTE!Z355="","*",SP_NORTE!Z355)</f>
        <v>*</v>
      </c>
      <c r="D329" s="138" t="str">
        <f>IF(SP_NORTE!S355="","*",SP_NORTE!S355)</f>
        <v>-</v>
      </c>
      <c r="E329" s="138" t="str">
        <f>IF(SP_NORTE!T355="","*",SP_NORTE!T355)</f>
        <v>-</v>
      </c>
      <c r="F329" s="145" t="str">
        <f>IF(SP_NORTE!B355="","*",SP_NORTE!B355)</f>
        <v>*</v>
      </c>
      <c r="G329" s="145" t="str">
        <f>IF(SP_NORTE!D355="","*",SP_NORTE!D355)</f>
        <v>*</v>
      </c>
      <c r="H329" s="145" t="str">
        <f>IF(SP_NORTE!F355="","*",SP_NORTE!F355)</f>
        <v>*</v>
      </c>
      <c r="I329" s="145" t="str">
        <f>IF(SP_NORTE!H355="","*",SP_NORTE!H355)</f>
        <v>*</v>
      </c>
      <c r="J329" s="145" t="str">
        <f>IF(SP_NORTE!I355="","*",SP_NORTE!I355)</f>
        <v>*</v>
      </c>
      <c r="K329" s="138" t="str">
        <f>IF(SP_NORTE!M355="","*",SP_NORTE!M355)</f>
        <v>-</v>
      </c>
      <c r="L329" s="138" t="str">
        <f>IF(SP_NORTE!N355="","*",SP_NORTE!N355)</f>
        <v>-</v>
      </c>
      <c r="M329" s="139" t="str">
        <f>IF(SP_NORTE!J355="","*",SP_NORTE!J355)</f>
        <v>*</v>
      </c>
      <c r="N329" s="144" t="str">
        <f>IF(SP_NORTE!K355="","*",SP_NORTE!K355)</f>
        <v>*</v>
      </c>
      <c r="O329" s="144" t="str">
        <f>IF(SP_NORTE!L355="","*",SP_NORTE!L355)</f>
        <v>*</v>
      </c>
      <c r="P329" s="143" t="str">
        <f>IF(SP_NORTE!O355="","*",SP_NORTE!O355)</f>
        <v>*</v>
      </c>
      <c r="Q329" s="143" t="str">
        <f>IF(SP_NORTE!P355="","*",SP_NORTE!P355)</f>
        <v>*</v>
      </c>
      <c r="R329" s="145" t="str">
        <f>IF(SP_NORTE!Q355="","*",CONCATENATE(SP_NORTE!Q355," ",SP_NORTE!R355))</f>
        <v>*</v>
      </c>
      <c r="S329" s="145" t="str">
        <f>IF(SP_NORTE!V355="","*",SP_NORTE!V355)</f>
        <v>*</v>
      </c>
      <c r="T329" s="145" t="str">
        <f>IF(SP_NORTE!W355="","*",SP_NORTE!W355)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IF(SP_NORTE!Y356="","*",SP_NORTE!Y356)</f>
        <v>*</v>
      </c>
      <c r="B330" s="146" t="str">
        <f>IF(SP_NORTE!X356="","*",SP_NORTE!X356)</f>
        <v>*</v>
      </c>
      <c r="C330" s="146" t="str">
        <f>IF(SP_NORTE!Z356="","*",SP_NORTE!Z356)</f>
        <v>*</v>
      </c>
      <c r="D330" s="138" t="str">
        <f>IF(SP_NORTE!S356="","*",SP_NORTE!S356)</f>
        <v>-</v>
      </c>
      <c r="E330" s="138" t="str">
        <f>IF(SP_NORTE!T356="","*",SP_NORTE!T356)</f>
        <v>-</v>
      </c>
      <c r="F330" s="145" t="str">
        <f>IF(SP_NORTE!B356="","*",SP_NORTE!B356)</f>
        <v>*</v>
      </c>
      <c r="G330" s="145" t="str">
        <f>IF(SP_NORTE!D356="","*",SP_NORTE!D356)</f>
        <v>*</v>
      </c>
      <c r="H330" s="145" t="str">
        <f>IF(SP_NORTE!F356="","*",SP_NORTE!F356)</f>
        <v>*</v>
      </c>
      <c r="I330" s="145" t="str">
        <f>IF(SP_NORTE!H356="","*",SP_NORTE!H356)</f>
        <v>*</v>
      </c>
      <c r="J330" s="145" t="str">
        <f>IF(SP_NORTE!I356="","*",SP_NORTE!I356)</f>
        <v>*</v>
      </c>
      <c r="K330" s="138" t="str">
        <f>IF(SP_NORTE!M356="","*",SP_NORTE!M356)</f>
        <v>-</v>
      </c>
      <c r="L330" s="138" t="str">
        <f>IF(SP_NORTE!N356="","*",SP_NORTE!N356)</f>
        <v>-</v>
      </c>
      <c r="M330" s="139" t="str">
        <f>IF(SP_NORTE!J356="","*",SP_NORTE!J356)</f>
        <v>*</v>
      </c>
      <c r="N330" s="144" t="str">
        <f>IF(SP_NORTE!K356="","*",SP_NORTE!K356)</f>
        <v>*</v>
      </c>
      <c r="O330" s="144" t="str">
        <f>IF(SP_NORTE!L356="","*",SP_NORTE!L356)</f>
        <v>*</v>
      </c>
      <c r="P330" s="143" t="str">
        <f>IF(SP_NORTE!O356="","*",SP_NORTE!O356)</f>
        <v>*</v>
      </c>
      <c r="Q330" s="143" t="str">
        <f>IF(SP_NORTE!P356="","*",SP_NORTE!P356)</f>
        <v>*</v>
      </c>
      <c r="R330" s="145" t="str">
        <f>IF(SP_NORTE!Q356="","*",CONCATENATE(SP_NORTE!Q356," ",SP_NORTE!R356))</f>
        <v>*</v>
      </c>
      <c r="S330" s="145" t="str">
        <f>IF(SP_NORTE!V356="","*",SP_NORTE!V356)</f>
        <v>*</v>
      </c>
      <c r="T330" s="145" t="str">
        <f>IF(SP_NORTE!W356="","*",SP_NORTE!W356)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IF(SP_NORTE!Y357="","*",SP_NORTE!Y357)</f>
        <v>*</v>
      </c>
      <c r="B331" s="146" t="str">
        <f>IF(SP_NORTE!X357="","*",SP_NORTE!X357)</f>
        <v>*</v>
      </c>
      <c r="C331" s="146" t="str">
        <f>IF(SP_NORTE!Z357="","*",SP_NORTE!Z357)</f>
        <v>*</v>
      </c>
      <c r="D331" s="138" t="str">
        <f>IF(SP_NORTE!S357="","*",SP_NORTE!S357)</f>
        <v>-</v>
      </c>
      <c r="E331" s="138" t="str">
        <f>IF(SP_NORTE!T357="","*",SP_NORTE!T357)</f>
        <v>-</v>
      </c>
      <c r="F331" s="145" t="str">
        <f>IF(SP_NORTE!B357="","*",SP_NORTE!B357)</f>
        <v>*</v>
      </c>
      <c r="G331" s="145" t="str">
        <f>IF(SP_NORTE!D357="","*",SP_NORTE!D357)</f>
        <v>*</v>
      </c>
      <c r="H331" s="145" t="str">
        <f>IF(SP_NORTE!F357="","*",SP_NORTE!F357)</f>
        <v>*</v>
      </c>
      <c r="I331" s="145" t="str">
        <f>IF(SP_NORTE!H357="","*",SP_NORTE!H357)</f>
        <v>*</v>
      </c>
      <c r="J331" s="145" t="str">
        <f>IF(SP_NORTE!I357="","*",SP_NORTE!I357)</f>
        <v>*</v>
      </c>
      <c r="K331" s="138" t="str">
        <f>IF(SP_NORTE!M357="","*",SP_NORTE!M357)</f>
        <v>-</v>
      </c>
      <c r="L331" s="138" t="str">
        <f>IF(SP_NORTE!N357="","*",SP_NORTE!N357)</f>
        <v>-</v>
      </c>
      <c r="M331" s="139" t="str">
        <f>IF(SP_NORTE!J357="","*",SP_NORTE!J357)</f>
        <v>*</v>
      </c>
      <c r="N331" s="144" t="str">
        <f>IF(SP_NORTE!K357="","*",SP_NORTE!K357)</f>
        <v>*</v>
      </c>
      <c r="O331" s="144" t="str">
        <f>IF(SP_NORTE!L357="","*",SP_NORTE!L357)</f>
        <v>*</v>
      </c>
      <c r="P331" s="143" t="str">
        <f>IF(SP_NORTE!O357="","*",SP_NORTE!O357)</f>
        <v>*</v>
      </c>
      <c r="Q331" s="143" t="str">
        <f>IF(SP_NORTE!P357="","*",SP_NORTE!P357)</f>
        <v>*</v>
      </c>
      <c r="R331" s="145" t="str">
        <f>IF(SP_NORTE!Q357="","*",CONCATENATE(SP_NORTE!Q357," ",SP_NORTE!R357))</f>
        <v>*</v>
      </c>
      <c r="S331" s="145" t="str">
        <f>IF(SP_NORTE!V357="","*",SP_NORTE!V357)</f>
        <v>*</v>
      </c>
      <c r="T331" s="145" t="str">
        <f>IF(SP_NORTE!W357="","*",SP_NORTE!W357)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IF(SP_NORTE!Y358="","*",SP_NORTE!Y358)</f>
        <v>*</v>
      </c>
      <c r="B332" s="146" t="str">
        <f>IF(SP_NORTE!X358="","*",SP_NORTE!X358)</f>
        <v>*</v>
      </c>
      <c r="C332" s="146" t="str">
        <f>IF(SP_NORTE!Z358="","*",SP_NORTE!Z358)</f>
        <v>*</v>
      </c>
      <c r="D332" s="138" t="str">
        <f>IF(SP_NORTE!S358="","*",SP_NORTE!S358)</f>
        <v>-</v>
      </c>
      <c r="E332" s="138" t="str">
        <f>IF(SP_NORTE!T358="","*",SP_NORTE!T358)</f>
        <v>-</v>
      </c>
      <c r="F332" s="145" t="str">
        <f>IF(SP_NORTE!B358="","*",SP_NORTE!B358)</f>
        <v>*</v>
      </c>
      <c r="G332" s="145" t="str">
        <f>IF(SP_NORTE!D358="","*",SP_NORTE!D358)</f>
        <v>*</v>
      </c>
      <c r="H332" s="145" t="str">
        <f>IF(SP_NORTE!F358="","*",SP_NORTE!F358)</f>
        <v>*</v>
      </c>
      <c r="I332" s="145" t="str">
        <f>IF(SP_NORTE!H358="","*",SP_NORTE!H358)</f>
        <v>*</v>
      </c>
      <c r="J332" s="145" t="str">
        <f>IF(SP_NORTE!I358="","*",SP_NORTE!I358)</f>
        <v>*</v>
      </c>
      <c r="K332" s="138" t="str">
        <f>IF(SP_NORTE!M358="","*",SP_NORTE!M358)</f>
        <v>-</v>
      </c>
      <c r="L332" s="138" t="str">
        <f>IF(SP_NORTE!N358="","*",SP_NORTE!N358)</f>
        <v>-</v>
      </c>
      <c r="M332" s="139" t="str">
        <f>IF(SP_NORTE!J358="","*",SP_NORTE!J358)</f>
        <v>*</v>
      </c>
      <c r="N332" s="144" t="str">
        <f>IF(SP_NORTE!K358="","*",SP_NORTE!K358)</f>
        <v>*</v>
      </c>
      <c r="O332" s="144" t="str">
        <f>IF(SP_NORTE!L358="","*",SP_NORTE!L358)</f>
        <v>*</v>
      </c>
      <c r="P332" s="143" t="str">
        <f>IF(SP_NORTE!O358="","*",SP_NORTE!O358)</f>
        <v>*</v>
      </c>
      <c r="Q332" s="143" t="str">
        <f>IF(SP_NORTE!P358="","*",SP_NORTE!P358)</f>
        <v>*</v>
      </c>
      <c r="R332" s="145" t="str">
        <f>IF(SP_NORTE!Q358="","*",CONCATENATE(SP_NORTE!Q358," ",SP_NORTE!R358))</f>
        <v>*</v>
      </c>
      <c r="S332" s="145" t="str">
        <f>IF(SP_NORTE!V358="","*",SP_NORTE!V358)</f>
        <v>*</v>
      </c>
      <c r="T332" s="145" t="str">
        <f>IF(SP_NORTE!W358="","*",SP_NORTE!W358)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IF(SP_NORTE!Y359="","*",SP_NORTE!Y359)</f>
        <v>*</v>
      </c>
      <c r="B333" s="146" t="str">
        <f>IF(SP_NORTE!X359="","*",SP_NORTE!X359)</f>
        <v>*</v>
      </c>
      <c r="C333" s="146" t="str">
        <f>IF(SP_NORTE!Z359="","*",SP_NORTE!Z359)</f>
        <v>*</v>
      </c>
      <c r="D333" s="138" t="str">
        <f>IF(SP_NORTE!S359="","*",SP_NORTE!S359)</f>
        <v>-</v>
      </c>
      <c r="E333" s="138" t="str">
        <f>IF(SP_NORTE!T359="","*",SP_NORTE!T359)</f>
        <v>-</v>
      </c>
      <c r="F333" s="145" t="str">
        <f>IF(SP_NORTE!B359="","*",SP_NORTE!B359)</f>
        <v>*</v>
      </c>
      <c r="G333" s="145" t="str">
        <f>IF(SP_NORTE!D359="","*",SP_NORTE!D359)</f>
        <v>*</v>
      </c>
      <c r="H333" s="145" t="str">
        <f>IF(SP_NORTE!F359="","*",SP_NORTE!F359)</f>
        <v>*</v>
      </c>
      <c r="I333" s="145" t="str">
        <f>IF(SP_NORTE!H359="","*",SP_NORTE!H359)</f>
        <v>*</v>
      </c>
      <c r="J333" s="145" t="str">
        <f>IF(SP_NORTE!I359="","*",SP_NORTE!I359)</f>
        <v>*</v>
      </c>
      <c r="K333" s="138" t="str">
        <f>IF(SP_NORTE!M359="","*",SP_NORTE!M359)</f>
        <v>-</v>
      </c>
      <c r="L333" s="138" t="str">
        <f>IF(SP_NORTE!N359="","*",SP_NORTE!N359)</f>
        <v>-</v>
      </c>
      <c r="M333" s="139" t="str">
        <f>IF(SP_NORTE!J359="","*",SP_NORTE!J359)</f>
        <v>*</v>
      </c>
      <c r="N333" s="144" t="str">
        <f>IF(SP_NORTE!K359="","*",SP_NORTE!K359)</f>
        <v>*</v>
      </c>
      <c r="O333" s="144" t="str">
        <f>IF(SP_NORTE!L359="","*",SP_NORTE!L359)</f>
        <v>*</v>
      </c>
      <c r="P333" s="143" t="str">
        <f>IF(SP_NORTE!O359="","*",SP_NORTE!O359)</f>
        <v>*</v>
      </c>
      <c r="Q333" s="143" t="str">
        <f>IF(SP_NORTE!P359="","*",SP_NORTE!P359)</f>
        <v>*</v>
      </c>
      <c r="R333" s="145" t="str">
        <f>IF(SP_NORTE!Q359="","*",CONCATENATE(SP_NORTE!Q359," ",SP_NORTE!R359))</f>
        <v>*</v>
      </c>
      <c r="S333" s="145" t="str">
        <f>IF(SP_NORTE!V359="","*",SP_NORTE!V359)</f>
        <v>*</v>
      </c>
      <c r="T333" s="145" t="str">
        <f>IF(SP_NORTE!W359="","*",SP_NORTE!W359)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IF(SP_NORTE!Y360="","*",SP_NORTE!Y360)</f>
        <v>*</v>
      </c>
      <c r="B334" s="146" t="str">
        <f>IF(SP_NORTE!X360="","*",SP_NORTE!X360)</f>
        <v>*</v>
      </c>
      <c r="C334" s="146" t="str">
        <f>IF(SP_NORTE!Z360="","*",SP_NORTE!Z360)</f>
        <v>*</v>
      </c>
      <c r="D334" s="138" t="str">
        <f>IF(SP_NORTE!S360="","*",SP_NORTE!S360)</f>
        <v>-</v>
      </c>
      <c r="E334" s="138" t="str">
        <f>IF(SP_NORTE!T360="","*",SP_NORTE!T360)</f>
        <v>-</v>
      </c>
      <c r="F334" s="145" t="str">
        <f>IF(SP_NORTE!B360="","*",SP_NORTE!B360)</f>
        <v>*</v>
      </c>
      <c r="G334" s="145" t="str">
        <f>IF(SP_NORTE!D360="","*",SP_NORTE!D360)</f>
        <v>*</v>
      </c>
      <c r="H334" s="145" t="str">
        <f>IF(SP_NORTE!F360="","*",SP_NORTE!F360)</f>
        <v>*</v>
      </c>
      <c r="I334" s="145" t="str">
        <f>IF(SP_NORTE!H360="","*",SP_NORTE!H360)</f>
        <v>*</v>
      </c>
      <c r="J334" s="145" t="str">
        <f>IF(SP_NORTE!I360="","*",SP_NORTE!I360)</f>
        <v>*</v>
      </c>
      <c r="K334" s="138" t="str">
        <f>IF(SP_NORTE!M360="","*",SP_NORTE!M360)</f>
        <v>-</v>
      </c>
      <c r="L334" s="138" t="str">
        <f>IF(SP_NORTE!N360="","*",SP_NORTE!N360)</f>
        <v>-</v>
      </c>
      <c r="M334" s="139" t="str">
        <f>IF(SP_NORTE!J360="","*",SP_NORTE!J360)</f>
        <v>*</v>
      </c>
      <c r="N334" s="144" t="str">
        <f>IF(SP_NORTE!K360="","*",SP_NORTE!K360)</f>
        <v>*</v>
      </c>
      <c r="O334" s="144" t="str">
        <f>IF(SP_NORTE!L360="","*",SP_NORTE!L360)</f>
        <v>*</v>
      </c>
      <c r="P334" s="143" t="str">
        <f>IF(SP_NORTE!O360="","*",SP_NORTE!O360)</f>
        <v>*</v>
      </c>
      <c r="Q334" s="143" t="str">
        <f>IF(SP_NORTE!P360="","*",SP_NORTE!P360)</f>
        <v>*</v>
      </c>
      <c r="R334" s="145" t="str">
        <f>IF(SP_NORTE!Q360="","*",CONCATENATE(SP_NORTE!Q360," ",SP_NORTE!R360))</f>
        <v>*</v>
      </c>
      <c r="S334" s="145" t="str">
        <f>IF(SP_NORTE!V360="","*",SP_NORTE!V360)</f>
        <v>*</v>
      </c>
      <c r="T334" s="145" t="str">
        <f>IF(SP_NORTE!W360="","*",SP_NORTE!W360)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IF(SP_NORTE!Y361="","*",SP_NORTE!Y361)</f>
        <v>*</v>
      </c>
      <c r="B335" s="146" t="str">
        <f>IF(SP_NORTE!X361="","*",SP_NORTE!X361)</f>
        <v>*</v>
      </c>
      <c r="C335" s="146" t="str">
        <f>IF(SP_NORTE!Z361="","*",SP_NORTE!Z361)</f>
        <v>*</v>
      </c>
      <c r="D335" s="138" t="str">
        <f>IF(SP_NORTE!S361="","*",SP_NORTE!S361)</f>
        <v>-</v>
      </c>
      <c r="E335" s="138" t="str">
        <f>IF(SP_NORTE!T361="","*",SP_NORTE!T361)</f>
        <v>-</v>
      </c>
      <c r="F335" s="145" t="str">
        <f>IF(SP_NORTE!B361="","*",SP_NORTE!B361)</f>
        <v>*</v>
      </c>
      <c r="G335" s="145" t="str">
        <f>IF(SP_NORTE!D361="","*",SP_NORTE!D361)</f>
        <v>*</v>
      </c>
      <c r="H335" s="145" t="str">
        <f>IF(SP_NORTE!F361="","*",SP_NORTE!F361)</f>
        <v>*</v>
      </c>
      <c r="I335" s="145" t="str">
        <f>IF(SP_NORTE!H361="","*",SP_NORTE!H361)</f>
        <v>*</v>
      </c>
      <c r="J335" s="145" t="str">
        <f>IF(SP_NORTE!I361="","*",SP_NORTE!I361)</f>
        <v>*</v>
      </c>
      <c r="K335" s="138" t="str">
        <f>IF(SP_NORTE!M361="","*",SP_NORTE!M361)</f>
        <v>-</v>
      </c>
      <c r="L335" s="138" t="str">
        <f>IF(SP_NORTE!N361="","*",SP_NORTE!N361)</f>
        <v>-</v>
      </c>
      <c r="M335" s="139" t="str">
        <f>IF(SP_NORTE!J361="","*",SP_NORTE!J361)</f>
        <v>*</v>
      </c>
      <c r="N335" s="144" t="str">
        <f>IF(SP_NORTE!K361="","*",SP_NORTE!K361)</f>
        <v>*</v>
      </c>
      <c r="O335" s="144" t="str">
        <f>IF(SP_NORTE!L361="","*",SP_NORTE!L361)</f>
        <v>*</v>
      </c>
      <c r="P335" s="143" t="str">
        <f>IF(SP_NORTE!O361="","*",SP_NORTE!O361)</f>
        <v>*</v>
      </c>
      <c r="Q335" s="143" t="str">
        <f>IF(SP_NORTE!P361="","*",SP_NORTE!P361)</f>
        <v>*</v>
      </c>
      <c r="R335" s="145" t="str">
        <f>IF(SP_NORTE!Q361="","*",CONCATENATE(SP_NORTE!Q361," ",SP_NORTE!R361))</f>
        <v>*</v>
      </c>
      <c r="S335" s="145" t="str">
        <f>IF(SP_NORTE!V361="","*",SP_NORTE!V361)</f>
        <v>*</v>
      </c>
      <c r="T335" s="145" t="str">
        <f>IF(SP_NORTE!W361="","*",SP_NORTE!W361)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IF(SP_NORTE!Y362="","*",SP_NORTE!Y362)</f>
        <v>*</v>
      </c>
      <c r="B336" s="146" t="str">
        <f>IF(SP_NORTE!X362="","*",SP_NORTE!X362)</f>
        <v>*</v>
      </c>
      <c r="C336" s="146" t="str">
        <f>IF(SP_NORTE!Z362="","*",SP_NORTE!Z362)</f>
        <v>*</v>
      </c>
      <c r="D336" s="138" t="str">
        <f>IF(SP_NORTE!S362="","*",SP_NORTE!S362)</f>
        <v>-</v>
      </c>
      <c r="E336" s="138" t="str">
        <f>IF(SP_NORTE!T362="","*",SP_NORTE!T362)</f>
        <v>-</v>
      </c>
      <c r="F336" s="145" t="str">
        <f>IF(SP_NORTE!B362="","*",SP_NORTE!B362)</f>
        <v>*</v>
      </c>
      <c r="G336" s="145" t="str">
        <f>IF(SP_NORTE!D362="","*",SP_NORTE!D362)</f>
        <v>*</v>
      </c>
      <c r="H336" s="145" t="str">
        <f>IF(SP_NORTE!F362="","*",SP_NORTE!F362)</f>
        <v>*</v>
      </c>
      <c r="I336" s="145" t="str">
        <f>IF(SP_NORTE!H362="","*",SP_NORTE!H362)</f>
        <v>*</v>
      </c>
      <c r="J336" s="145" t="str">
        <f>IF(SP_NORTE!I362="","*",SP_NORTE!I362)</f>
        <v>*</v>
      </c>
      <c r="K336" s="138" t="str">
        <f>IF(SP_NORTE!M362="","*",SP_NORTE!M362)</f>
        <v>-</v>
      </c>
      <c r="L336" s="138" t="str">
        <f>IF(SP_NORTE!N362="","*",SP_NORTE!N362)</f>
        <v>-</v>
      </c>
      <c r="M336" s="139" t="str">
        <f>IF(SP_NORTE!J362="","*",SP_NORTE!J362)</f>
        <v>*</v>
      </c>
      <c r="N336" s="144" t="str">
        <f>IF(SP_NORTE!K362="","*",SP_NORTE!K362)</f>
        <v>*</v>
      </c>
      <c r="O336" s="144" t="str">
        <f>IF(SP_NORTE!L362="","*",SP_NORTE!L362)</f>
        <v>*</v>
      </c>
      <c r="P336" s="143" t="str">
        <f>IF(SP_NORTE!O362="","*",SP_NORTE!O362)</f>
        <v>*</v>
      </c>
      <c r="Q336" s="143" t="str">
        <f>IF(SP_NORTE!P362="","*",SP_NORTE!P362)</f>
        <v>*</v>
      </c>
      <c r="R336" s="145" t="str">
        <f>IF(SP_NORTE!Q362="","*",CONCATENATE(SP_NORTE!Q362," ",SP_NORTE!R362))</f>
        <v>*</v>
      </c>
      <c r="S336" s="145" t="str">
        <f>IF(SP_NORTE!V362="","*",SP_NORTE!V362)</f>
        <v>*</v>
      </c>
      <c r="T336" s="145" t="str">
        <f>IF(SP_NORTE!W362="","*",SP_NORTE!W362)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1606</v>
      </c>
      <c r="C2" s="121" t="s">
        <v>997</v>
      </c>
      <c r="D2" s="76" t="s">
        <v>999</v>
      </c>
      <c r="E2" s="76" t="s">
        <v>1607</v>
      </c>
      <c r="F2" s="99" t="s">
        <v>1608</v>
      </c>
      <c r="G2" s="76" t="s">
        <v>1609</v>
      </c>
      <c r="H2" s="76" t="s">
        <v>1610</v>
      </c>
      <c r="I2" s="76" t="s">
        <v>1611</v>
      </c>
      <c r="J2" s="76" t="s">
        <v>1612</v>
      </c>
      <c r="K2" s="78" t="s">
        <v>1613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*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*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*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1614</v>
      </c>
      <c r="D5" s="276"/>
      <c r="E5" s="276"/>
      <c r="F5" s="276"/>
      <c r="G5" s="276"/>
      <c r="H5" s="276"/>
      <c r="I5" s="276"/>
      <c r="J5" s="277"/>
      <c r="K5" s="278" t="s">
        <v>1615</v>
      </c>
      <c r="L5" s="279"/>
      <c r="M5" s="279"/>
      <c r="N5" s="279"/>
      <c r="O5" s="280" t="s">
        <v>1616</v>
      </c>
      <c r="P5" s="281"/>
    </row>
    <row r="6" spans="1:16" s="74" customFormat="1" ht="15" customHeight="1">
      <c r="A6" s="66" t="s">
        <v>1604</v>
      </c>
      <c r="B6" s="75" t="s">
        <v>1603</v>
      </c>
      <c r="C6" s="76" t="s">
        <v>1012</v>
      </c>
      <c r="D6" s="77" t="s">
        <v>1013</v>
      </c>
      <c r="E6" s="76" t="s">
        <v>1617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1618</v>
      </c>
      <c r="M6" s="80" t="s">
        <v>642</v>
      </c>
      <c r="N6" s="81" t="s">
        <v>1007</v>
      </c>
      <c r="O6" s="156" t="s">
        <v>1050</v>
      </c>
      <c r="P6" s="132" t="s">
        <v>1619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Previsão de maquinista após as 16hrs DFS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 t="str">
        <f>IF(SP_NORTE!BH304="","*",SP_NORTE!BH304)</f>
        <v>*</v>
      </c>
      <c r="P238" s="147" t="str">
        <f>IF($A$2=1,IF(SP_NORTE!BJ304="","*",SP_NORTE!BJ304),IF(SP_NORTE!BK304="","*",SP_NORTE!BK304))</f>
        <v>*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 t="str">
        <f>IF(SP_NORTE!BH311="","*",SP_NORTE!BH311)</f>
        <v>*</v>
      </c>
      <c r="P239" s="147" t="str">
        <f>IF($A$2=1,IF(SP_NORTE!BJ311="","*",SP_NORTE!BJ311),IF(SP_NORTE!BK311="","*",SP_NORTE!BK311))</f>
        <v>*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1620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2026-02-20T17:21:51Z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