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751" documentId="120_S{118792C3-22EF-5104-A093-F22BFE3913F3}" xr6:coauthVersionLast="47" xr6:coauthVersionMax="47" xr10:uidLastSave="{C65D2076-A000-49E2-8001-7378A9EE907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18" i="1" l="1" a="1"/>
  <c r="T218" i="1" s="1"/>
  <c r="S218" i="1" a="1"/>
  <c r="S218" i="1" s="1"/>
  <c r="R218" i="1" a="1"/>
  <c r="R218" i="1" s="1"/>
  <c r="Q218" i="1"/>
  <c r="M218" i="1" a="1"/>
  <c r="M218" i="1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20" i="1"/>
  <c r="C220" i="1"/>
  <c r="F220" i="1"/>
  <c r="L220" i="1" a="1"/>
  <c r="L220" i="1"/>
  <c r="K216" i="15" s="1"/>
  <c r="M220" i="1" a="1"/>
  <c r="M220" i="1"/>
  <c r="L216" i="15" s="1"/>
  <c r="Q220" i="1"/>
  <c r="R216" i="15" s="1"/>
  <c r="R220" i="1" a="1"/>
  <c r="R220" i="1"/>
  <c r="D216" i="15" s="1"/>
  <c r="S220" i="1" a="1"/>
  <c r="S220" i="1"/>
  <c r="E216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S226" i="1" a="1"/>
  <c r="S226" i="1"/>
  <c r="R227" i="1" a="1"/>
  <c r="R227" i="1"/>
  <c r="S227" i="1" a="1"/>
  <c r="S227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8" i="15" s="1"/>
  <c r="L222" i="1" a="1"/>
  <c r="L222" i="1" s="1"/>
  <c r="K218" i="15" s="1"/>
  <c r="A222" i="1"/>
  <c r="C222" i="1"/>
  <c r="F222" i="1"/>
  <c r="Q222" i="1"/>
  <c r="R218" i="15" s="1"/>
  <c r="R222" i="1" a="1"/>
  <c r="R222" i="1"/>
  <c r="D218" i="15" s="1"/>
  <c r="S222" i="1" a="1"/>
  <c r="S222" i="1"/>
  <c r="E218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19" i="15" s="1"/>
  <c r="M223" i="1" a="1"/>
  <c r="M223" i="1"/>
  <c r="L219" i="15" s="1"/>
  <c r="Q223" i="1"/>
  <c r="R219" i="15" s="1"/>
  <c r="R223" i="1" a="1"/>
  <c r="R223" i="1"/>
  <c r="D219" i="15" s="1"/>
  <c r="S223" i="1" a="1"/>
  <c r="S223" i="1"/>
  <c r="E219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7" i="15" s="1"/>
  <c r="A221" i="1"/>
  <c r="C221" i="1"/>
  <c r="F221" i="1"/>
  <c r="Q221" i="1"/>
  <c r="R217" i="15" s="1"/>
  <c r="R221" i="1" a="1"/>
  <c r="R221" i="1"/>
  <c r="D217" i="15" s="1"/>
  <c r="S221" i="1" a="1"/>
  <c r="S221" i="1"/>
  <c r="E217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14" i="1"/>
  <c r="BS216" i="1"/>
  <c r="BS219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1" i="15" s="1"/>
  <c r="L225" i="1" a="1"/>
  <c r="L225" i="1" s="1"/>
  <c r="K221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5" i="15" s="1"/>
  <c r="L219" i="1" a="1"/>
  <c r="L219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5" i="15" s="1"/>
  <c r="Q224" i="1"/>
  <c r="R220" i="15" s="1"/>
  <c r="Q225" i="1"/>
  <c r="R221" i="15" s="1"/>
  <c r="Q226" i="1"/>
  <c r="R222" i="15" s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K222" i="15"/>
  <c r="L222" i="15"/>
  <c r="D222" i="15"/>
  <c r="E222" i="15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3" i="15" s="1"/>
  <c r="M227" i="1" a="1"/>
  <c r="M227" i="1" s="1"/>
  <c r="L223" i="15" s="1"/>
  <c r="D223" i="15"/>
  <c r="E223" i="15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<sst xmlns="http://schemas.openxmlformats.org/spreadsheetml/2006/main" count="5808" uniqueCount="1464">
  <si>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</si>
  <si>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</si>
  <si>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</si>
  <si>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</si>
  <si>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</si>
  <si>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</si>
  <si>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</si>
  <si>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</si>
  <si>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</si>
  <si>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</si>
  <si>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</si>
  <si>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</si>
  <si>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</si>
  <si>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</si>
  <si>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</si>
  <si>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</si>
  <si>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</si>
  <si>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</si>
  <si>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</si>
  <si>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</si>
  <si>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</si>
  <si>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</si>
  <si>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</si>
  <si>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</si>
  <si>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</si>
  <si>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</si>
  <si>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</si>
  <si>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</si>
  <si>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</si>
  <si>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</si>
  <si>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</si>
  <si>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</si>
  <si>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</si>
  <si>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</si>
  <si>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</si>
  <si>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</si>
  <si>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</si>
  <si>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</si>
  <si>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</si>
  <si>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</si>
  <si>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</si>
  <si>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</si>
  <si>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</si>
  <si>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</si>
  <si>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</si>
  <si>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</si>
  <si>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</si>
  <si>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</si>
  <si>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</si>
  <si>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</si>
  <si>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</si>
  <si>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</si>
  <si>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</si>
  <si>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</si>
  <si>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</si>
  <si>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</si>
  <si>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</si>
  <si>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</si>
  <si>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</si>
  <si>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</si>
  <si>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</si>
  <si>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</si>
  <si>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</si>
  <si>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</si>
  <si>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</si>
  <si>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</si>
  <si>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</si>
  <si>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</si>
  <si>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</si>
  <si>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</si>
  <si>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</si>
  <si>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</si>
  <si>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</si>
  <si>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</si>
  <si>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</si>
  <si>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</si>
  <si>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</si>
  <si>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</si>
  <si>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</si>
  <si>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</si>
  <si>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</si>
  <si>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</si>
  <si>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</si>
  <si>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</si>
  <si>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</si>
  <si>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</si>
  <si>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</si>
  <si>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</si>
  <si>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</si>
  <si>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</si>
  <si>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</si>
  <si>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</si>
  <si>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</si>
  <si>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</si>
  <si>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</si>
  <si>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</si>
  <si>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</si>
  <si>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</si>
  <si>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</si>
  <si>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</si>
  <si>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</si>
  <si>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</si>
  <si>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</si>
  <si>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</si>
  <si>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</si>
  <si>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</si>
  <si>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</si>
  <si>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</si>
  <si>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</si>
  <si>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</si>
  <si>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</si>
  <si>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</si>
  <si>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</si>
  <si>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</si>
  <si>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</si>
  <si>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</si>
  <si>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</si>
  <si>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</si>
  <si>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</si>
  <si>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</si>
  <si>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</si>
  <si>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</si>
  <si>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</si>
  <si>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</si>
  <si>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</si>
  <si>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</si>
  <si>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</si>
  <si>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</si>
  <si>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</si>
  <si>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</si>
  <si>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</si>
  <si>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</si>
  <si>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</si>
  <si>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</si>
  <si>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</si>
  <si>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</si>
  <si>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</si>
  <si>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</si>
  <si>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</si>
  <si>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</si>
  <si>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</si>
  <si>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</si>
  <si>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</si>
  <si>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</si>
  <si>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</si>
  <si>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</si>
  <si>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</si>
  <si>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</si>
  <si>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</si>
  <si>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</si>
  <si>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</si>
  <si>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</si>
  <si>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</si>
  <si>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</si>
  <si>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</si>
  <si>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</si>
  <si>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</si>
  <si>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</si>
  <si>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</si>
  <si>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</si>
  <si>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</si>
  <si>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</si>
  <si>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</si>
  <si>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</si>
  <si>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</si>
  <si>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</si>
  <si>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</si>
  <si>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</si>
  <si>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</si>
  <si>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</si>
  <si>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</si>
  <si>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</si>
  <si>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</si>
  <si>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</si>
  <si>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</si>
  <si>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</si>
  <si>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</si>
  <si>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</si>
  <si>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</si>
  <si>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</si>
  <si>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</si>
  <si>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</si>
  <si>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</si>
  <si>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</si>
  <si>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</si>
  <si>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</si>
  <si>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</si>
  <si>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</si>
  <si>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</si>
  <si>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</si>
  <si>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</si>
  <si>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</si>
  <si>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</si>
  <si>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</si>
  <si>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</si>
  <si>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</si>
  <si>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</si>
  <si>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</si>
  <si>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</si>
  <si>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</si>
  <si>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</si>
  <si>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</si>
  <si>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</si>
  <si>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</si>
  <si>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</si>
  <si>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</si>
  <si>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</si>
  <si>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</si>
  <si>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</si>
  <si>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</si>
  <si>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</si>
  <si>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</si>
  <si>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</si>
  <si>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</si>
  <si>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</si>
  <si>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</si>
  <si>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</si>
  <si>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</si>
  <si>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</si>
  <si>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</si>
  <si>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</si>
  <si>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</si>
  <si>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</si>
  <si>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</si>
  <si>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</si>
  <si>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</si>
  <si>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</si>
  <si>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</si>
  <si>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</si>
  <si>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</si>
  <si>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</si>
  <si>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</si>
  <si>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</si>
  <si>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</si>
  <si>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</si>
  <si>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</si>
  <si>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</si>
  <si>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</si>
  <si>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</si>
  <si>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</si>
  <si>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</si>
  <si>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</si>
  <si>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</si>
  <si>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</si>
  <si>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</si>
  <si>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</si>
  <si>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</si>
  <si>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</si>
  <si>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</si>
  <si>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</si>
  <si>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</si>
  <si>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</si>
  <si>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</si>
  <si>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</si>
  <si>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</si>
  <si>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</si>
  <si>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</si>
  <si>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</si>
  <si>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</si>
  <si>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</si>
  <si>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</si>
  <si>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</si>
  <si>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</si>
  <si>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</si>
  <si>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</si>
  <si>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</si>
  <si>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</si>
  <si>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</si>
  <si>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</si>
  <si>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</si>
  <si>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</si>
  <si>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</si>
  <si>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</si>
  <si>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</si>
  <si>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</si>
  <si>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</si>
  <si>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</si>
  <si>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</si>
  <si>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</si>
  <si>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</si>
  <si>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</si>
  <si>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</si>
  <si>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</si>
  <si>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</si>
  <si>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</si>
  <si>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</si>
  <si>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</si>
  <si>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</si>
  <si>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</si>
  <si>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</si>
  <si>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</si>
  <si>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</si>
  <si>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</si>
  <si>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</si>
  <si>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</si>
  <si>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</si>
  <si>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</si>
  <si>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</si>
  <si>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</si>
  <si>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</si>
  <si>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</si>
  <si>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</si>
  <si>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</si>
  <si>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</si>
  <si>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</si>
  <si>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</si>
  <si>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</si>
  <si>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</si>
  <si>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</si>
  <si>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</si>
  <si>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</si>
  <si>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</si>
  <si>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</si>
  <si>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</si>
  <si>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</si>
  <si>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</si>
  <si>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</si>
  <si>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</si>
  <si>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</si>
  <si>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</si>
  <si>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</si>
  <si>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</si>
  <si>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</si>
  <si>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</si>
  <si>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</si>
  <si>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</si>
  <si>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</si>
  <si>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</si>
  <si>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</si>
  <si>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</si>
  <si>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</si>
  <si>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</si>
  <si>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</si>
  <si>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</si>
  <si>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</si>
  <si>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</si>
  <si>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</si>
  <si>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</si>
  <si>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</si>
  <si>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</si>
  <si>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</si>
  <si>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</si>
  <si>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</si>
  <si>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</si>
  <si>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</si>
  <si>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</si>
  <si>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</si>
  <si>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</si>
  <si>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</si>
  <si>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</si>
  <si>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</si>
  <si>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</si>
  <si>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</si>
  <si>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</si>
  <si>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</si>
  <si>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</si>
  <si>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</si>
  <si>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</si>
  <si>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</si>
  <si>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</si>
  <si>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</si>
  <si>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</si>
  <si>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</si>
  <si>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</si>
  <si>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</si>
  <si>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</si>
  <si>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</si>
  <si>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</si>
  <si>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</si>
  <si>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</si>
  <si>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</si>
  <si>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</si>
  <si>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</si>
  <si>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</si>
  <si>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</si>
  <si>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</si>
  <si>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</si>
  <si>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</si>
  <si>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</si>
  <si>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</si>
  <si>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</si>
  <si>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</si>
  <si>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</si>
  <si>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</si>
  <si>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</si>
  <si>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</si>
  <si>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</si>
  <si>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</si>
  <si>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</si>
  <si>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</si>
  <si>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</si>
  <si>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</si>
  <si>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</si>
  <si>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</si>
  <si>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</si>
  <si>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</si>
  <si>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</si>
  <si>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</si>
  <si>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</si>
  <si>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</si>
  <si>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</si>
  <si>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</si>
  <si>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</si>
  <si>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</si>
  <si>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</si>
  <si>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</si>
  <si>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</si>
  <si>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</si>
  <si>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</si>
  <si>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</si>
  <si>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</si>
  <si>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</si>
  <si>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</si>
  <si>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</si>
  <si>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</si>
  <si>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</si>
  <si>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</si>
  <si>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</si>
  <si>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</si>
  <si>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</si>
  <si>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</si>
  <si>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</si>
  <si>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</si>
  <si>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</si>
  <si>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</si>
  <si>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</si>
  <si>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</si>
  <si>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</si>
  <si>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</si>
  <si>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</si>
  <si>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</si>
  <si>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</si>
  <si>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</si>
  <si>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</si>
  <si>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</si>
  <si>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</si>
  <si>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</si>
  <si>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</si>
  <si>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</si>
  <si>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</si>
  <si>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</si>
  <si>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</si>
  <si>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</si>
  <si>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</si>
  <si>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</si>
  <si>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</si>
  <si>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</si>
  <si>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</si>
  <si>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</si>
  <si>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</si>
  <si>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</si>
  <si>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</si>
  <si>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</si>
  <si>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</si>
  <si>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</si>
  <si>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</si>
  <si>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</si>
  <si>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</si>
  <si>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</si>
  <si>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</si>
  <si>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</si>
  <si>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</si>
  <si>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</si>
  <si>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</si>
  <si>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</si>
  <si>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</si>
  <si>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</si>
  <si>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</si>
  <si>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</si>
  <si>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</si>
  <si>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</si>
  <si>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</si>
  <si>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</si>
  <si>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</si>
  <si>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</si>
  <si>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</si>
  <si>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</si>
  <si>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</si>
  <si>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</si>
  <si>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</si>
  <si>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</si>
  <si>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</si>
  <si>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</si>
  <si>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</si>
  <si>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</si>
  <si>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</si>
  <si>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</si>
  <si>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</si>
  <si>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</si>
  <si>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</si>
  <si>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</si>
  <si>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</si>
  <si>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</si>
  <si>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</si>
  <si>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</si>
  <si>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</si>
  <si>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</si>
  <si>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</si>
  <si>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</si>
  <si>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</si>
  <si>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</si>
  <si>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</si>
  <si>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</si>
  <si>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</si>
  <si>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</si>
  <si>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</si>
  <si>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</si>
  <si>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</si>
  <si>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</si>
  <si>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</si>
  <si>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</si>
  <si>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</si>
  <si>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</si>
  <si>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</si>
  <si>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</si>
  <si>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</si>
  <si>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</si>
  <si>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</si>
  <si>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</si>
  <si>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</si>
  <si>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</si>
  <si>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</si>
  <si>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</si>
  <si>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</si>
  <si>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</si>
  <si>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</si>
  <si>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</si>
  <si>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</si>
  <si>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</si>
  <si>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</si>
  <si>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</si>
  <si>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</si>
  <si>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</si>
  <si>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</si>
  <si>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</si>
  <si>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</si>
  <si>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</si>
  <si>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</si>
  <si>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</si>
  <si>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</si>
  <si>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</si>
  <si>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</si>
  <si>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</si>
  <si>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</si>
  <si>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</si>
  <si>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</si>
  <si>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</si>
  <si>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</si>
  <si>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</si>
  <si>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</si>
  <si>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</si>
  <si>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</si>
  <si>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</si>
  <si>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</si>
  <si>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</si>
  <si>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</si>
  <si>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</si>
  <si>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</si>
  <si>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</si>
  <si>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</si>
  <si>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</si>
  <si>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</si>
  <si>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</si>
  <si>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</si>
  <si>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</si>
  <si>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</si>
  <si>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</si>
  <si>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</si>
  <si>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</si>
  <si>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</si>
  <si>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</si>
  <si>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</si>
  <si>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</si>
  <si>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</si>
  <si>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</si>
  <si>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</si>
  <si>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</si>
  <si>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</si>
  <si>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</si>
  <si>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</si>
  <si>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</si>
  <si>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</si>
  <si>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</si>
  <si>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</si>
  <si>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</si>
  <si>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</si>
  <si>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</si>
  <si>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</si>
  <si>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</si>
  <si>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</si>
  <si>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</si>
  <si>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</si>
  <si>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</si>
  <si>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</si>
  <si>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</si>
  <si>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</si>
  <si>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</si>
  <si>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</si>
  <si>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</si>
  <si>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</si>
  <si>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</si>
  <si>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</si>
  <si>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</si>
  <si>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</si>
  <si>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</si>
  <si>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</si>
  <si>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</si>
  <si>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</si>
  <si>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</si>
  <si>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</si>
  <si>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</si>
  <si>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</si>
  <si>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</si>
  <si>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</si>
  <si>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</si>
  <si>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</si>
  <si>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</si>
  <si>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</si>
  <si>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</si>
  <si>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</si>
  <si>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</si>
  <si>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</si>
  <si>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</si>
  <si>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</si>
  <si>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</si>
  <si>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</si>
  <si>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</si>
  <si>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</si>
  <si>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</si>
  <si>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</si>
  <si>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</si>
  <si>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</si>
  <si>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</si>
  <si>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</si>
  <si>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</si>
  <si>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</si>
  <si>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</si>
  <si>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</si>
  <si>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</si>
  <si>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</si>
  <si>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</si>
  <si>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</si>
  <si>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</si>
  <si>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</si>
  <si>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</si>
  <si>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</si>
  <si>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</si>
  <si>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</si>
  <si>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</si>
  <si>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</si>
  <si>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</si>
  <si>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</si>
  <si>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</si>
  <si>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</si>
  <si>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</si>
  <si>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</si>
  <si>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</si>
  <si>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</si>
  <si>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</si>
  <si>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</si>
  <si>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</si>
  <si>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</si>
  <si>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</si>
  <si>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</si>
  <si>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</si>
  <si>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</si>
  <si>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</si>
  <si>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</si>
  <si>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</si>
  <si>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</si>
  <si>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</si>
  <si>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</si>
  <si>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</si>
  <si>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</si>
  <si>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</si>
  <si>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</si>
  <si>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</si>
  <si>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</si>
  <si>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</si>
  <si>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</si>
  <si>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</si>
  <si>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</si>
  <si>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</si>
  <si>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</si>
  <si>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</si>
  <si>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</si>
  <si>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</si>
  <si>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</si>
  <si>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</si>
  <si>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</si>
  <si>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</si>
  <si>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</si>
  <si>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</si>
  <si>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</si>
  <si>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</si>
  <si>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</si>
  <si>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</si>
  <si>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</si>
  <si>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</si>
  <si>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</si>
  <si>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</si>
  <si>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</si>
  <si>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</si>
  <si>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</si>
  <si>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</si>
  <si>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</si>
  <si>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</si>
  <si>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</si>
  <si>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</si>
  <si>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</si>
  <si>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</si>
  <si>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</si>
  <si>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</si>
  <si>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</si>
  <si>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</si>
  <si>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</si>
  <si>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</si>
  <si>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</si>
  <si>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</si>
  <si>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</si>
  <si>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</si>
  <si>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</si>
  <si>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</si>
  <si>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</si>
  <si>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</si>
  <si>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</si>
  <si>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</si>
  <si>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</si>
  <si>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</si>
  <si>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</si>
  <si>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</si>
  <si>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</si>
  <si>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</si>
  <si>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</si>
  <si>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</si>
  <si>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</si>
  <si>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</si>
  <si>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</si>
  <si>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</si>
  <si>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</si>
  <si>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</si>
  <si>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</si>
  <si>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</si>
  <si>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</si>
  <si>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</si>
  <si>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</si>
  <si>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</si>
  <si>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</si>
  <si>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</si>
  <si>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</si>
  <si>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</si>
  <si>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</si>
  <si>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</si>
  <si>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</si>
  <si>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</si>
  <si>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</si>
  <si>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</si>
  <si>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</si>
  <si>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</si>
  <si>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</si>
  <si>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</si>
  <si>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</si>
  <si>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</si>
  <si>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</si>
  <si>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</si>
  <si>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</si>
  <si>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</si>
  <si>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</si>
  <si>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</si>
  <si>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</si>
  <si>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</si>
  <si>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</si>
  <si>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</si>
  <si>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</si>
  <si>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</si>
  <si>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</si>
  <si>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</si>
  <si>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</si>
  <si>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</si>
  <si>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</si>
  <si>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</si>
  <si>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</si>
  <si>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</si>
  <si>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</si>
  <si>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</si>
  <si>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</si>
  <si>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</si>
  <si>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</si>
  <si>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</si>
  <si>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</si>
  <si>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</si>
  <si>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</si>
  <si>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</si>
  <si>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</si>
  <si>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</si>
  <si>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</si>
  <si>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</si>
  <si>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</si>
  <si>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</si>
  <si>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</si>
  <si>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</si>
  <si>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</si>
  <si>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</si>
  <si>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</si>
  <si>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</si>
  <si>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</si>
  <si>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</si>
  <si>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</si>
  <si>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</si>
  <si>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</si>
  <si>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</si>
  <si>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</si>
  <si>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</si>
  <si>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</si>
  <si>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</si>
  <si>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</si>
  <si>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</si>
  <si>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</si>
  <si>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</si>
  <si>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</si>
  <si>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</si>
  <si>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</si>
  <si>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</si>
  <si>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</si>
  <si>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</si>
  <si>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</si>
  <si>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</si>
  <si>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</si>
  <si>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</si>
  <si>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</si>
  <si>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</si>
  <si>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</si>
  <si>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</si>
  <si>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</si>
  <si>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</si>
  <si>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</si>
  <si>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</si>
  <si>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</si>
  <si>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</si>
  <si>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</si>
  <si>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</si>
  <si>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</si>
  <si>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</si>
  <si>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</si>
  <si>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</si>
  <si>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</si>
  <si>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</si>
  <si>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</si>
  <si>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</si>
  <si>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</si>
  <si>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</si>
  <si>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</si>
  <si>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</si>
  <si>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</si>
  <si>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</si>
  <si>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</si>
  <si>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</si>
  <si>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</si>
  <si>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</si>
  <si>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</si>
  <si>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</si>
  <si>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</si>
  <si>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</si>
  <si>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</si>
  <si>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</si>
  <si>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</si>
  <si>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</si>
  <si>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</si>
  <si>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</si>
  <si>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</si>
  <si>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</si>
  <si>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</si>
  <si>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</si>
  <si>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</si>
  <si>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</si>
  <si>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</si>
  <si>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</si>
  <si>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</si>
  <si>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</si>
  <si>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</si>
  <si>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</si>
  <si>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</si>
  <si>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</si>
  <si>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</si>
  <si>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</si>
  <si>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</si>
  <si>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</si>
  <si>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</si>
  <si>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</si>
  <si>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</si>
  <si>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</si>
  <si>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</si>
  <si>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</si>
  <si>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</si>
  <si>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</si>
  <si>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</si>
  <si>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</si>
  <si>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</si>
  <si>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</si>
  <si>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</si>
  <si>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</si>
  <si>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</si>
  <si>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</si>
  <si>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</si>
  <si>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</si>
  <si>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</si>
  <si>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</si>
  <si>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</si>
  <si>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</si>
  <si>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</si>
  <si>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</si>
  <si>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</si>
  <si>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</si>
  <si>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</si>
  <si>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</si>
  <si>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</si>
  <si>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</si>
  <si>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</si>
  <si>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</si>
  <si>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</si>
  <si>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</si>
  <si>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</si>
  <si>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</si>
  <si>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</si>
  <si>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</si>
  <si>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</si>
  <si>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</si>
  <si>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</si>
  <si>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</si>
  <si>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</si>
  <si>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</si>
  <si>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</si>
  <si>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</si>
  <si>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</si>
  <si>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</si>
  <si>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</si>
  <si>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</si>
  <si>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</si>
  <si>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</si>
  <si>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</si>
  <si>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</si>
  <si>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</si>
  <si>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</si>
  <si>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</si>
  <si>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</si>
  <si>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</si>
  <si>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</si>
  <si>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</si>
  <si>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</si>
  <si>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</si>
  <si>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</si>
  <si>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</si>
  <si>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</si>
  <si>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</si>
  <si>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</si>
  <si>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</si>
  <si>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</si>
  <si>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</si>
  <si>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</si>
  <si>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</si>
  <si>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</si>
  <si>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</si>
  <si>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</si>
  <si>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</si>
  <si>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</si>
  <si>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</si>
  <si>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</si>
  <si>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</si>
  <si>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</si>
  <si>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</si>
  <si>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</si>
  <si>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</si>
  <si>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</si>
  <si>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</si>
  <si>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</si>
  <si>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</si>
  <si>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</si>
  <si>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</si>
  <si>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</si>
  <si>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</si>
  <si>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</si>
  <si>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</si>
  <si>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</si>
  <si>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</si>
  <si>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</si>
  <si>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</si>
  <si>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</si>
  <si>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</si>
  <si>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</si>
  <si>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</si>
  <si>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</si>
  <si>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</si>
  <si>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</si>
  <si>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</si>
  <si>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</si>
  <si>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</si>
  <si>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</si>
  <si>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</si>
  <si>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</si>
  <si>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</si>
  <si>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</si>
  <si>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</si>
  <si>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</si>
  <si>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</si>
  <si>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</si>
  <si>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</si>
  <si>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</si>
  <si>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</si>
  <si>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</si>
  <si>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</si>
  <si>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</si>
  <si>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</si>
  <si>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</si>
  <si>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</si>
  <si>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</si>
  <si>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</si>
  <si>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</si>
  <si>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</si>
  <si>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</si>
  <si>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</si>
  <si>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</si>
  <si>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</si>
  <si>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</si>
  <si>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</si>
  <si>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</si>
  <si>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</si>
  <si>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</si>
  <si>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</si>
  <si>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</si>
  <si>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</si>
  <si>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</si>
  <si>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</si>
  <si>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</si>
  <si>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</si>
  <si>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</si>
  <si>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</si>
  <si>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</si>
  <si>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</si>
  <si>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</si>
  <si>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</si>
  <si>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</si>
  <si>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</si>
  <si>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</si>
  <si>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</si>
  <si>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</si>
  <si>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</si>
  <si>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</si>
  <si>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</si>
  <si>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</si>
  <si>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</si>
  <si>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</si>
  <si>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</si>
  <si>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</si>
  <si>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</si>
  <si>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</si>
  <si>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</si>
  <si>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</si>
  <si>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</si>
  <si>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</si>
  <si>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</si>
  <si>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</si>
  <si>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</si>
  <si>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</si>
  <si>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</si>
  <si>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</si>
  <si>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</si>
  <si>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</si>
  <si>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</si>
  <si>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</si>
  <si>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</si>
  <si>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</si>
  <si>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</si>
  <si>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</si>
  <si>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</si>
  <si>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</si>
  <si>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</si>
  <si>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</si>
  <si>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</si>
  <si>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</si>
  <si>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</si>
  <si>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</si>
  <si>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</si>
  <si>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</si>
  <si>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</si>
  <si>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</si>
  <si>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</si>
  <si>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</si>
  <si>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</si>
  <si>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</si>
  <si>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</si>
  <si>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</si>
  <si>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</si>
  <si>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</si>
  <si>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</si>
  <si>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</si>
  <si>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</si>
  <si>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</si>
  <si>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</si>
  <si>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</si>
  <si>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</si>
  <si>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</si>
  <si>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</si>
  <si>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</si>
  <si>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</si>
  <si>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</si>
  <si>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</si>
  <si>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</si>
  <si>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</si>
  <si>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</si>
  <si>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</si>
  <si>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</si>
  <si>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</si>
  <si>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</si>
  <si>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</si>
  <si>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</si>
  <si>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</si>
  <si>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</si>
  <si>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</si>
  <si>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</si>
  <si>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</si>
  <si>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</si>
  <si>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</si>
  <si>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</si>
  <si>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</si>
  <si>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</si>
  <si>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</si>
  <si>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</si>
  <si>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</si>
  <si>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</si>
  <si>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</si>
  <si>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</si>
  <si>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</si>
  <si>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</si>
  <si>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</si>
  <si>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</si>
  <si>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</si>
  <si>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</si>
  <si>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</si>
  <si>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</si>
  <si>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</si>
  <si>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</si>
  <si>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</si>
  <si>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</si>
  <si>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</si>
  <si>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</si>
  <si>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</si>
  <si>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</si>
  <si>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</si>
  <si>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</si>
  <si>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</si>
  <si>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</si>
  <si>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</si>
  <si>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</si>
  <si>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</si>
  <si>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</si>
  <si>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</si>
  <si>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</si>
  <si>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</si>
  <si>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</si>
  <si>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</si>
  <si>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</si>
  <si>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</si>
  <si>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</si>
  <si>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</si>
  <si>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</si>
  <si>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</si>
  <si>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</si>
  <si>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</si>
  <si>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</si>
  <si>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</si>
  <si>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</si>
  <si>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</si>
  <si>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</si>
  <si>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</si>
  <si>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</si>
  <si>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</si>
  <si>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</si>
  <si>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</si>
  <si>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</si>
  <si>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</si>
  <si>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</si>
  <si>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</si>
  <si>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</si>
  <si>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</si>
  <si>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</si>
  <si>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</si>
  <si>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</si>
  <si>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</si>
  <si>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</si>
  <si>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</si>
  <si>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</si>
  <si>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</si>
  <si>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</si>
  <si>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</si>
  <si>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</si>
  <si>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</si>
  <si>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</si>
  <si>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</si>
  <si>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</si>
  <si>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</si>
  <si>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</si>
  <si>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</si>
  <si>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</si>
  <si>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</si>
  <si>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</si>
  <si>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</si>
  <si>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</si>
  <si>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</si>
  <si>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</si>
  <si>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</si>
  <si>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</si>
  <si>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</si>
  <si>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</si>
  <si>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</si>
  <si>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</si>
  <si>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</si>
  <si>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</si>
  <si>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</si>
  <si>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</si>
  <si>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</si>
  <si>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</si>
  <si>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</si>
  <si>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</si>
  <si>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</si>
  <si>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</si>
  <si>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</si>
  <si>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</si>
  <si>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</si>
  <si>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</si>
  <si>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</si>
  <si>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</si>
  <si>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</si>
  <si>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</si>
  <si>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</si>
  <si>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</si>
  <si>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</si>
  <si>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</si>
  <si>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</si>
  <si>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</si>
  <si>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</si>
  <si>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</si>
  <si>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</si>
  <si>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</si>
  <si>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</si>
  <si>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</si>
  <si>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</si>
  <si>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</si>
  <si>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</si>
  <si>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</si>
  <si>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</si>
  <si>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</si>
  <si>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</si>
  <si>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</si>
  <si>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</si>
  <si>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</si>
  <si>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</si>
  <si>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</si>
  <si>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</si>
  <si>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</si>
  <si>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</si>
  <si>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</si>
  <si>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</si>
  <si>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</si>
  <si>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</si>
  <si>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</si>
  <si>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</si>
  <si>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</si>
  <si>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</si>
  <si>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</si>
  <si>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</si>
  <si>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</si>
  <si>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</si>
  <si>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</si>
  <si>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</si>
  <si>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</si>
  <si>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</si>
  <si>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</si>
  <si>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</si>
  <si>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</si>
  <si>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</si>
  <si>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</si>
  <si>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</si>
  <si>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</si>
  <si>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</si>
  <si>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</si>
  <si>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</si>
  <si>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</si>
  <si>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</si>
  <si>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</si>
  <si>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</si>
  <si>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</si>
  <si>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</si>
  <si>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</si>
  <si>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</si>
  <si>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</si>
  <si>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</si>
  <si>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</si>
  <si>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</si>
  <si>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</si>
  <si>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</si>
  <si>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</si>
  <si>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</si>
  <si>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</si>
  <si>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</si>
  <si>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</si>
  <si>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</si>
  <si>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</si>
  <si>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</si>
  <si>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</si>
  <si>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</si>
  <si>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</si>
  <si>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</si>
  <si>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</si>
  <si>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</si>
  <si>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</si>
  <si>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</si>
  <si>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</si>
  <si>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</si>
  <si>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</si>
  <si>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</si>
  <si>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</si>
  <si>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</si>
  <si>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</si>
  <si>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</si>
  <si>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</si>
  <si>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</si>
  <si>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</si>
  <si>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</si>
  <si>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</si>
  <si>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</si>
  <si>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</si>
  <si>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</si>
  <si>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</si>
  <si>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</si>
  <si>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</si>
  <si>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</si>
  <si>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</si>
  <si>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</si>
  <si>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</si>
  <si>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</si>
  <si>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</si>
  <si>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</si>
  <si>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</si>
  <si>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</si>
  <si>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</si>
  <si>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</si>
  <si>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</si>
  <si>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</si>
  <si>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</si>
  <si>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</si>
  <si>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</si>
  <si>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</si>
  <si>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</si>
  <si>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</si>
  <si>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</si>
  <si>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</si>
  <si>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</si>
  <si>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</si>
  <si>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</si>
  <si>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</si>
  <si>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</si>
  <si>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</si>
  <si>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</si>
  <si>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</si>
  <si>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</si>
  <si>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</si>
  <si>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</si>
  <si>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</si>
  <si>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</si>
  <si>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</si>
  <si>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</si>
  <si>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</si>
  <si>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</si>
  <si>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</si>
  <si>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</si>
  <si>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</si>
  <si>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</si>
  <si>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</si>
  <si>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</si>
  <si>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</si>
  <si>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</si>
  <si>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</si>
  <si>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</si>
  <si>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</si>
  <si>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</si>
  <si>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</si>
  <si>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</si>
  <si>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</si>
  <si>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</si>
  <si>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</si>
  <si>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</si>
  <si>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</si>
  <si>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</si>
  <si>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12:53h - previsão de faixa após as 13:30h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</si>
  <si>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</si>
  <si>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</si>
  <si>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</si>
  <si>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</si>
  <si>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</si>
  <si>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</si>
  <si>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</si>
  <si>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</si>
  <si>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</si>
  <si>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</si>
  <si>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</si>
  <si>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</si>
  <si>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</si>
  <si>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</si>
  <si>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ZDP </t>
  </si>
  <si>
    <t>ZDP-ZSF</t>
  </si>
  <si>
    <t>ZDPZSF</t>
  </si>
  <si>
    <t>Deslocar de ZDP para ZSF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</si>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</sst>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6"/>
  <sheetViews>
    <sheetView tabSelected="1" zoomScaleNormal="100" workbookViewId="0">
      <pane xSplit="5" topLeftCell="AO1" activePane="topRight" state="frozen"/>
      <selection pane="topRight" activeCell="AV209" sqref="AV20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4" t="s">
        <v>969</v>
      </c>
      <c r="C1" s="215"/>
      <c r="D1" s="215"/>
      <c r="E1" s="214" t="s">
        <v>970</v>
      </c>
      <c r="F1" s="215"/>
      <c r="G1" s="216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7"/>
      <c r="AG1" s="4"/>
      <c r="AH1" s="224" t="s">
        <v>971</v>
      </c>
      <c r="AI1" s="225"/>
      <c r="AJ1" s="225"/>
      <c r="AK1" s="225"/>
      <c r="AL1" s="226"/>
      <c r="AM1" s="227"/>
      <c r="AN1" s="225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8"/>
      <c r="BF1" s="4"/>
      <c r="BG1" s="229" t="s">
        <v>972</v>
      </c>
      <c r="BH1" s="230"/>
      <c r="BI1" s="230"/>
      <c r="BJ1" s="231"/>
      <c r="BK1" s="4"/>
      <c r="BL1" s="221" t="s">
        <v>973</v>
      </c>
      <c r="BM1" s="222"/>
      <c r="BN1" s="222"/>
      <c r="BO1" s="222"/>
      <c r="BP1" s="222"/>
      <c r="BQ1" s="222"/>
      <c r="BR1" s="22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4" t="s">
        <v>974</v>
      </c>
      <c r="AI2" s="225"/>
      <c r="AJ2" s="225"/>
      <c r="AK2" s="225"/>
      <c r="AL2" s="226"/>
      <c r="AM2" s="227"/>
      <c r="AN2" s="225"/>
      <c r="AO2" s="225"/>
      <c r="AP2" s="228"/>
      <c r="AQ2" s="5"/>
      <c r="AR2" s="224" t="s">
        <v>977</v>
      </c>
      <c r="AS2" s="225"/>
      <c r="AT2" s="225"/>
      <c r="AU2" s="225"/>
      <c r="AV2" s="225"/>
      <c r="AW2" s="225"/>
      <c r="AX2" s="228"/>
      <c r="AY2" s="5"/>
      <c r="AZ2" s="218" t="s">
        <v>978</v>
      </c>
      <c r="BA2" s="220"/>
      <c r="BB2" s="224" t="s">
        <v>975</v>
      </c>
      <c r="BC2" s="225"/>
      <c r="BD2" s="225"/>
      <c r="BE2" s="228"/>
      <c r="BF2" s="4"/>
      <c r="BG2" s="232"/>
      <c r="BH2" s="233"/>
      <c r="BI2" s="233"/>
      <c r="BJ2" s="234"/>
      <c r="BK2" s="4"/>
      <c r="BL2" s="235"/>
      <c r="BM2" s="236"/>
      <c r="BN2" s="236"/>
      <c r="BO2" s="236"/>
      <c r="BP2" s="236"/>
      <c r="BQ2" s="236"/>
      <c r="BR2" s="23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8" t="s">
        <v>979</v>
      </c>
      <c r="AI3" s="220"/>
      <c r="AJ3" s="218" t="s">
        <v>980</v>
      </c>
      <c r="AK3" s="219"/>
      <c r="AL3" s="240"/>
      <c r="AM3" s="241"/>
      <c r="AN3" s="219"/>
      <c r="AO3" s="219"/>
      <c r="AP3" s="220"/>
      <c r="AQ3" s="60"/>
      <c r="AR3" s="212" t="s">
        <v>986</v>
      </c>
      <c r="AS3" s="213"/>
      <c r="AT3" s="212" t="s">
        <v>987</v>
      </c>
      <c r="AU3" s="213"/>
      <c r="AV3" s="212" t="s">
        <v>988</v>
      </c>
      <c r="AW3" s="213"/>
      <c r="AX3" s="60" t="s">
        <v>989</v>
      </c>
      <c r="AY3" s="60"/>
      <c r="AZ3" s="238"/>
      <c r="BA3" s="239"/>
      <c r="BB3" s="218" t="s">
        <v>982</v>
      </c>
      <c r="BC3" s="219"/>
      <c r="BD3" s="219"/>
      <c r="BE3" s="220"/>
      <c r="BF3" s="59"/>
      <c r="BG3" s="232"/>
      <c r="BH3" s="233"/>
      <c r="BI3" s="233"/>
      <c r="BJ3" s="234"/>
      <c r="BK3" s="59"/>
      <c r="BL3" s="221" t="s">
        <v>990</v>
      </c>
      <c r="BM3" s="222"/>
      <c r="BN3" s="222"/>
      <c r="BO3" s="223"/>
      <c r="BP3" s="221" t="s">
        <v>773</v>
      </c>
      <c r="BQ3" s="222"/>
      <c r="BR3" s="22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6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>CCOCirculaçãoIntervaloOportunidade</v>
      </c>
    </row>
    <row r="191" spans="1:71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1366</v>
      </c>
      <c r="BJ191" s="16" t="s">
        <v>1367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>SuperExecução</v>
      </c>
    </row>
    <row r="192" spans="1:71" hidden="1">
      <c r="A192" s="45" t="str">
        <f t="shared" si="11"/>
        <v>V4846067</v>
      </c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1368</v>
      </c>
      <c r="M192" s="127" t="s">
        <v>1369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1370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1371</v>
      </c>
      <c r="BJ192" s="16" t="s">
        <v>1372</v>
      </c>
      <c r="BK192" s="15"/>
      <c r="BL192" s="130" t="s">
        <v>476</v>
      </c>
      <c r="BM192" s="130" t="s">
        <v>476</v>
      </c>
      <c r="BN192" s="130" t="s">
        <v>476</v>
      </c>
      <c r="BO192" s="192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7" t="str">
        <f t="shared" ref="BS192:BS202" si="13">IF(BM192="","",SUBSTITUTE(BL192," ","")&amp;SUBSTITUTE(BM192," ",""))</f>
        <v>OKOK</v>
      </c>
    </row>
    <row r="193" spans="1:71" hidden="1">
      <c r="A193" s="45" t="str">
        <f t="shared" si="11"/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1373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1374</v>
      </c>
      <c r="BJ193" s="16" t="s">
        <v>1374</v>
      </c>
      <c r="BK193" s="15"/>
      <c r="BL193" s="130" t="s">
        <v>476</v>
      </c>
      <c r="BM193" s="130" t="s">
        <v>476</v>
      </c>
      <c r="BN193" s="130" t="s">
        <v>476</v>
      </c>
      <c r="BO193" s="192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7" t="str">
        <f t="shared" si="13"/>
        <v>OKOK</v>
      </c>
    </row>
    <row r="194" spans="1:71" hidden="1">
      <c r="A194" s="45" t="str">
        <f t="shared" si="11"/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1375</v>
      </c>
      <c r="BJ194" s="16" t="s">
        <v>1375</v>
      </c>
      <c r="BK194" s="15"/>
      <c r="BL194" s="130" t="s">
        <v>471</v>
      </c>
      <c r="BM194" s="130" t="s">
        <v>500</v>
      </c>
      <c r="BN194" s="130" t="s">
        <v>561</v>
      </c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 t="str">
        <f t="shared" si="13"/>
        <v>CCOCirculaçãoIntervaloOportunidade</v>
      </c>
    </row>
    <row r="195" spans="1:71" hidden="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1376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1377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1378</v>
      </c>
      <c r="BJ195" s="16" t="s">
        <v>1379</v>
      </c>
      <c r="BK195" s="15"/>
      <c r="BL195" s="130" t="s">
        <v>476</v>
      </c>
      <c r="BM195" s="130" t="s">
        <v>476</v>
      </c>
      <c r="BN195" s="130" t="s">
        <v>476</v>
      </c>
      <c r="BO195" s="192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7" t="str">
        <f t="shared" si="13"/>
        <v>OKOK</v>
      </c>
    </row>
    <row r="196" spans="1:71" hidden="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1380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1366</v>
      </c>
      <c r="BJ196" s="16" t="s">
        <v>1367</v>
      </c>
      <c r="BK196" s="15"/>
      <c r="BL196" s="130" t="s">
        <v>474</v>
      </c>
      <c r="BM196" s="130" t="s">
        <v>501</v>
      </c>
      <c r="BN196" s="130" t="s">
        <v>596</v>
      </c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>ModernizaçãoExecução</v>
      </c>
    </row>
    <row r="197" spans="1:71" hidden="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1381</v>
      </c>
      <c r="BJ197" s="16" t="s">
        <v>1382</v>
      </c>
      <c r="BK197" s="15"/>
      <c r="BL197" s="130" t="s">
        <v>471</v>
      </c>
      <c r="BM197" s="130" t="s">
        <v>500</v>
      </c>
      <c r="BN197" s="130" t="s">
        <v>561</v>
      </c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>CCOCirculaçãoIntervaloOportunidade</v>
      </c>
    </row>
    <row r="198" spans="1:71" hidden="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1383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1384</v>
      </c>
      <c r="BJ198" s="16" t="s">
        <v>1384</v>
      </c>
      <c r="BK198" s="15"/>
      <c r="BL198" s="130" t="s">
        <v>471</v>
      </c>
      <c r="BM198" s="130" t="s">
        <v>500</v>
      </c>
      <c r="BN198" s="130" t="s">
        <v>561</v>
      </c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>CCOCirculaçãoIntervaloOportunidade</v>
      </c>
    </row>
    <row r="199" spans="1:71" hidden="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1385</v>
      </c>
      <c r="BJ199" s="16" t="s">
        <v>1385</v>
      </c>
      <c r="BK199" s="15"/>
      <c r="BL199" s="130" t="s">
        <v>471</v>
      </c>
      <c r="BM199" s="130" t="s">
        <v>500</v>
      </c>
      <c r="BN199" s="130" t="s">
        <v>561</v>
      </c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3"/>
        <v>CCOCirculaçãoIntervaloOportunidade</v>
      </c>
    </row>
    <row r="200" spans="1:71" hidden="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1386</v>
      </c>
      <c r="W200" s="104" t="s">
        <v>452</v>
      </c>
      <c r="X200" s="129" t="s">
        <v>455</v>
      </c>
      <c r="Y200" s="104"/>
      <c r="Z200" s="189" t="s">
        <v>1387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1388</v>
      </c>
      <c r="BJ200" s="16" t="s">
        <v>1388</v>
      </c>
      <c r="BK200" s="15"/>
      <c r="BL200" s="130" t="s">
        <v>476</v>
      </c>
      <c r="BM200" s="130" t="s">
        <v>476</v>
      </c>
      <c r="BN200" s="130" t="s">
        <v>476</v>
      </c>
      <c r="BO200" s="192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7" t="str">
        <f t="shared" si="13"/>
        <v>OKOK</v>
      </c>
    </row>
    <row r="201" spans="1:71" hidden="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1389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1390</v>
      </c>
      <c r="BJ201" s="16" t="s">
        <v>1390</v>
      </c>
      <c r="BK201" s="15"/>
      <c r="BL201" s="130" t="s">
        <v>471</v>
      </c>
      <c r="BM201" s="130" t="s">
        <v>500</v>
      </c>
      <c r="BN201" s="130" t="s">
        <v>561</v>
      </c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3"/>
        <v>CCOCirculaçãoIntervaloOportunidade</v>
      </c>
    </row>
    <row r="202" spans="1:71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1391</v>
      </c>
      <c r="BJ202" s="16" t="s">
        <v>1391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3"/>
        <v>CCOCirculaçãoIntervaloOportunidade</v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1070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1000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1071</v>
      </c>
      <c r="V204" s="151" t="s">
        <v>1363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6.25E-2</v>
      </c>
      <c r="AY204" s="153"/>
      <c r="AZ204" s="109"/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1</v>
      </c>
      <c r="BH204" s="16"/>
      <c r="BI204" s="16" t="s">
        <v>1392</v>
      </c>
      <c r="BJ204" s="16" t="s">
        <v>1393</v>
      </c>
      <c r="BK204" s="15"/>
      <c r="BL204" s="130"/>
      <c r="BM204" s="130"/>
      <c r="BN204" s="130"/>
      <c r="BO204" s="17"/>
      <c r="BP204" s="11" t="str">
        <f t="shared" si="12"/>
        <v>Produção</v>
      </c>
      <c r="BQ204" s="18">
        <f>IF(OR(B204="",E204=""),"*",AX204/O204)</f>
        <v>1</v>
      </c>
      <c r="BR204" s="18">
        <f>IF(OR(B204="",E204=""),"*",AZ204/P204)</f>
        <v>0</v>
      </c>
      <c r="BS204" s="7" t="str">
        <f t="shared" si="10"/>
        <v/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0.52569444444444446</v>
      </c>
      <c r="AS205" s="108">
        <v>0.60902777777777772</v>
      </c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8.3333333333333259E-2</v>
      </c>
      <c r="AY205" s="153"/>
      <c r="AZ205" s="201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1394</v>
      </c>
      <c r="BJ205" s="16" t="s">
        <v>1395</v>
      </c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0.99999999999999911</v>
      </c>
      <c r="BR205" s="18">
        <f>IF(OR(B205="",E205=""),"*",AZ205/P205)</f>
        <v>0</v>
      </c>
      <c r="BS205" s="7" t="str">
        <f t="shared" ref="BS205:BS208" si="14">IF(BM205="","",SUBSTITUTE(BL205," ","")&amp;SUBSTITUTE(BM205," ",""))</f>
        <v/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201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1</v>
      </c>
      <c r="BH206" s="16"/>
      <c r="BI206" s="16" t="s">
        <v>1396</v>
      </c>
      <c r="BJ206" s="16" t="s">
        <v>1397</v>
      </c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4"/>
        <v/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0.54791666666666672</v>
      </c>
      <c r="AS207" s="108">
        <v>0.625</v>
      </c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7.7083333333333282E-2</v>
      </c>
      <c r="AY207" s="153"/>
      <c r="AZ207" s="201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1398</v>
      </c>
      <c r="BJ207" s="16" t="s">
        <v>1399</v>
      </c>
      <c r="BK207" s="15"/>
      <c r="BL207" s="130" t="s">
        <v>471</v>
      </c>
      <c r="BM207" s="130" t="s">
        <v>500</v>
      </c>
      <c r="BN207" s="130" t="s">
        <v>578</v>
      </c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0.92499999999999938</v>
      </c>
      <c r="BR207" s="18">
        <f>IF(OR(B207="",E207=""),"*",AZ207/P207)</f>
        <v>0</v>
      </c>
      <c r="BS207" s="7" t="str">
        <f t="shared" si="14"/>
        <v>CCOCirculaçãoIntervaloOportunidade</v>
      </c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8.8194444444444464E-2</v>
      </c>
      <c r="AY208" s="153"/>
      <c r="AZ208" s="201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1400</v>
      </c>
      <c r="BJ208" s="16" t="s">
        <v>1401</v>
      </c>
      <c r="BK208" s="15"/>
      <c r="BL208" s="130"/>
      <c r="BM208" s="130"/>
      <c r="BN208" s="130"/>
      <c r="BO208" s="17"/>
      <c r="BP208" s="11" t="str">
        <f t="shared" si="12"/>
        <v>Produção</v>
      </c>
      <c r="BQ208" s="18">
        <f>IF(OR(B208="",E208=""),"*",AX208/O208)</f>
        <v>1.0583333333333336</v>
      </c>
      <c r="BR208" s="18">
        <f>IF(OR(B208="",E208=""),"*",AZ208/P208)</f>
        <v>0</v>
      </c>
      <c r="BS208" s="7" t="str">
        <f t="shared" si="14"/>
        <v/>
      </c>
    </row>
    <row r="209" spans="1:7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1402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1403</v>
      </c>
      <c r="M209" s="127" t="s">
        <v>1404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1062</v>
      </c>
      <c r="V209" s="151" t="s">
        <v>1405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8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1406</v>
      </c>
      <c r="BJ209" s="17" t="s">
        <v>1407</v>
      </c>
      <c r="BK209" s="15"/>
      <c r="BL209" s="130"/>
      <c r="BM209" s="130"/>
      <c r="BN209" s="130"/>
      <c r="BO209" s="17"/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>D215&amp;B215</f>
        <v>V4846069</v>
      </c>
      <c r="B215" s="185">
        <v>46069</v>
      </c>
      <c r="C215" s="134">
        <f>IF(BS_CONTROLE[[#This Row],[DATA]]="","",WEEKNUM(BS_CONTROLE[[#This Row],[DATA]]))</f>
        <v>8</v>
      </c>
      <c r="D215" s="186" t="s">
        <v>1231</v>
      </c>
      <c r="E215" s="187" t="s">
        <v>638</v>
      </c>
      <c r="F215" s="142" t="str">
        <f>IF(D215="","*",VLOOKUP(E215,BS_ATIVIDADE[],3,FALSE))</f>
        <v>OUTROS</v>
      </c>
      <c r="G215" s="188" t="s">
        <v>1408</v>
      </c>
      <c r="H215" s="188" t="s">
        <v>414</v>
      </c>
      <c r="I215" s="127">
        <v>73</v>
      </c>
      <c r="J215" s="127">
        <v>300</v>
      </c>
      <c r="K215" s="105">
        <v>421</v>
      </c>
      <c r="L215" s="127" t="s">
        <v>1409</v>
      </c>
      <c r="M215" s="127" t="s">
        <v>1410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1312</v>
      </c>
      <c r="V215" s="105" t="s">
        <v>1411</v>
      </c>
      <c r="W215" s="104" t="s">
        <v>452</v>
      </c>
      <c r="X215" s="129" t="s">
        <v>455</v>
      </c>
      <c r="Y215" s="104"/>
      <c r="Z215" s="189">
        <v>1</v>
      </c>
      <c r="AA215" s="190" t="s">
        <v>443</v>
      </c>
      <c r="AB215" s="190"/>
      <c r="AC215" s="191">
        <v>0.29166666666666669</v>
      </c>
      <c r="AD215" s="189">
        <v>6248</v>
      </c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/>
      <c r="AR215" s="108"/>
      <c r="AS215" s="108"/>
      <c r="AT215" s="135"/>
      <c r="AU215" s="135"/>
      <c r="AV215" s="13"/>
      <c r="AW215" s="13"/>
      <c r="AX215" s="211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92"/>
      <c r="BP215" s="11" t="str">
        <f>IF(AND(BQ215&lt;1,BR215&lt;1),"Produção e Intervalo",IF(BQ215&lt;1,"Intervalo",IF(BR215&lt;1,"Produção","Aderente")))</f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/>
    </row>
    <row r="216" spans="1:71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6" t="s">
        <v>850</v>
      </c>
      <c r="E216" s="187" t="s">
        <v>638</v>
      </c>
      <c r="F216" s="142" t="str">
        <f>IF(D216="","*",VLOOKUP(E216,BS_ATIVIDADE[],3,FALSE))</f>
        <v>OUTROS</v>
      </c>
      <c r="G216" s="188" t="s">
        <v>253</v>
      </c>
      <c r="H216" s="188" t="s">
        <v>300</v>
      </c>
      <c r="I216" s="127">
        <v>73</v>
      </c>
      <c r="J216" s="127">
        <v>204</v>
      </c>
      <c r="K216" s="105">
        <v>262</v>
      </c>
      <c r="L216" s="127" t="s">
        <v>1349</v>
      </c>
      <c r="M216" s="127" t="s">
        <v>1350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05" t="s">
        <v>1352</v>
      </c>
      <c r="W216" s="104" t="s">
        <v>452</v>
      </c>
      <c r="X216" s="129" t="s">
        <v>455</v>
      </c>
      <c r="Y216" s="104"/>
      <c r="Z216" s="189" t="s">
        <v>1135</v>
      </c>
      <c r="AA216" s="190" t="s">
        <v>449</v>
      </c>
      <c r="AB216" s="190" t="s">
        <v>450</v>
      </c>
      <c r="AC216" s="191">
        <v>0.29166666666666669</v>
      </c>
      <c r="AD216" s="189"/>
      <c r="AE216" s="189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/>
      <c r="AR216" s="108"/>
      <c r="AS216" s="108"/>
      <c r="AT216" s="135"/>
      <c r="AU216" s="135"/>
      <c r="AV216" s="13"/>
      <c r="AW216" s="13"/>
      <c r="AX216" s="178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 t="str">
        <f t="shared" si="10"/>
        <v/>
      </c>
    </row>
    <row r="217" spans="1:71" hidden="1">
      <c r="A217" s="45" t="str">
        <f>D217&amp;B217</f>
        <v>PEDRO (TP-696)46069</v>
      </c>
      <c r="B217" s="185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1351</v>
      </c>
      <c r="V217" s="151" t="s">
        <v>1147</v>
      </c>
      <c r="W217" s="104" t="s">
        <v>452</v>
      </c>
      <c r="X217" s="129" t="s">
        <v>455</v>
      </c>
      <c r="Y217" s="104"/>
      <c r="Z217" s="189"/>
      <c r="AA217" s="190"/>
      <c r="AB217" s="190"/>
      <c r="AC217" s="191"/>
      <c r="AD217" s="189"/>
      <c r="AE217" s="189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/>
      <c r="AR217" s="108"/>
      <c r="AS217" s="108"/>
      <c r="AT217" s="135"/>
      <c r="AU217" s="135"/>
      <c r="AV217" s="13"/>
      <c r="AW217" s="13"/>
      <c r="AX217" s="211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92"/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/>
    </row>
    <row r="218" spans="1:71" hidden="1">
      <c r="A218" s="45" t="str">
        <f>D218&amp;B218</f>
        <v>TURMA FIXA VIA 46069</v>
      </c>
      <c r="B218" s="185">
        <v>46069</v>
      </c>
      <c r="C218" s="134">
        <f>IF(BS_CONTROLE[[#This Row],[DATA]]="","",WEEKNUM(BS_CONTROLE[[#This Row],[DATA]]))</f>
        <v>8</v>
      </c>
      <c r="D218" s="186" t="s">
        <v>873</v>
      </c>
      <c r="E218" s="187" t="s">
        <v>806</v>
      </c>
      <c r="F218" s="142" t="str">
        <f>IF(D218="","*",VLOOKUP(E218,BS_ATIVIDADE[],3,FALSE))</f>
        <v>SOLDA</v>
      </c>
      <c r="G218" s="188" t="s">
        <v>624</v>
      </c>
      <c r="H218" s="188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1246</v>
      </c>
      <c r="V218" s="151" t="s">
        <v>1147</v>
      </c>
      <c r="W218" s="104" t="s">
        <v>452</v>
      </c>
      <c r="X218" s="129" t="s">
        <v>455</v>
      </c>
      <c r="Y218" s="104"/>
      <c r="Z218" s="189"/>
      <c r="AA218" s="190"/>
      <c r="AB218" s="190"/>
      <c r="AC218" s="191"/>
      <c r="AD218" s="189"/>
      <c r="AE218" s="189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80" t="s">
        <v>832</v>
      </c>
      <c r="E219" s="126" t="s">
        <v>729</v>
      </c>
      <c r="F219" s="142" t="str">
        <f>IF(D219="","*",VLOOKUP(E219,BS_ATIVIDADE[],3,FALSE))</f>
        <v>MECANIZAÇÃO - SOCADORA</v>
      </c>
      <c r="G219" s="207" t="s">
        <v>1065</v>
      </c>
      <c r="H219" s="207" t="s">
        <v>1065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8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1062</v>
      </c>
      <c r="V219" s="151" t="s">
        <v>1279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/>
      <c r="AR219" s="108"/>
      <c r="AS219" s="108"/>
      <c r="AT219" s="135"/>
      <c r="AU219" s="135"/>
      <c r="AV219" s="13"/>
      <c r="AW219" s="13"/>
      <c r="AX219" s="178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 t="str">
        <f t="shared" si="10"/>
        <v/>
      </c>
    </row>
    <row r="220" spans="1:71" hidden="1">
      <c r="A220" s="45" t="str">
        <f>D220&amp;B220</f>
        <v>PEDRO (TP-696)46069</v>
      </c>
      <c r="B220" s="185">
        <v>46069</v>
      </c>
      <c r="C220" s="134">
        <f>IF(BS_CONTROLE[[#This Row],[DATA]]="","",WEEKNUM(BS_CONTROLE[[#This Row],[DATA]]))</f>
        <v>8</v>
      </c>
      <c r="D220" s="186" t="s">
        <v>945</v>
      </c>
      <c r="E220" s="187" t="s">
        <v>806</v>
      </c>
      <c r="F220" s="142" t="str">
        <f>IF(D220="","*",VLOOKUP(E220,BS_ATIVIDADE[],3,FALSE))</f>
        <v>SOLDA</v>
      </c>
      <c r="G220" s="188" t="s">
        <v>179</v>
      </c>
      <c r="H220" s="188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8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1351</v>
      </c>
      <c r="V220" s="105" t="s">
        <v>1147</v>
      </c>
      <c r="W220" s="104" t="s">
        <v>452</v>
      </c>
      <c r="X220" s="129" t="s">
        <v>455</v>
      </c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>D221&amp;B221</f>
        <v>V4046069</v>
      </c>
      <c r="B221" s="185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1315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1117</v>
      </c>
      <c r="V221" s="151" t="s">
        <v>1279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/>
      <c r="AR221" s="108"/>
      <c r="AS221" s="108"/>
      <c r="AT221" s="135"/>
      <c r="AU221" s="135"/>
      <c r="AV221" s="13"/>
      <c r="AW221" s="13"/>
      <c r="AX221" s="211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92"/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/>
    </row>
    <row r="222" spans="1:71" hidden="1">
      <c r="A222" s="45" t="str">
        <f>D222&amp;B222</f>
        <v>MAURO TP-868)46069</v>
      </c>
      <c r="B222" s="185">
        <v>46069</v>
      </c>
      <c r="C222" s="134">
        <f>IF(BS_CONTROLE[[#This Row],[DATA]]="","",WEEKNUM(BS_CONTROLE[[#This Row],[DATA]]))</f>
        <v>8</v>
      </c>
      <c r="D222" s="186" t="s">
        <v>942</v>
      </c>
      <c r="E222" s="187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1117</v>
      </c>
      <c r="V222" s="151" t="s">
        <v>1147</v>
      </c>
      <c r="W222" s="104" t="s">
        <v>452</v>
      </c>
      <c r="X222" s="129" t="s">
        <v>455</v>
      </c>
      <c r="Y222" s="104"/>
      <c r="Z222" s="189"/>
      <c r="AA222" s="190"/>
      <c r="AB222" s="190"/>
      <c r="AC222" s="191"/>
      <c r="AD222" s="189"/>
      <c r="AE222" s="189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/>
      <c r="AR222" s="108"/>
      <c r="AS222" s="108"/>
      <c r="AT222" s="135"/>
      <c r="AU222" s="135"/>
      <c r="AV222" s="13"/>
      <c r="AW222" s="13"/>
      <c r="AX222" s="211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92"/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/>
    </row>
    <row r="223" spans="1:71" hidden="1">
      <c r="A223" s="45" t="str">
        <f>D223&amp;B223</f>
        <v>WAGNER (TP-58)46069</v>
      </c>
      <c r="B223" s="185">
        <v>46069</v>
      </c>
      <c r="C223" s="134">
        <f>IF(BS_CONTROLE[[#This Row],[DATA]]="","",WEEKNUM(BS_CONTROLE[[#This Row],[DATA]]))</f>
        <v>8</v>
      </c>
      <c r="D223" s="186" t="s">
        <v>961</v>
      </c>
      <c r="E223" s="187" t="s">
        <v>757</v>
      </c>
      <c r="F223" s="142" t="str">
        <f>IF(D223="","*",VLOOKUP(E223,BS_ATIVIDADE[],3,FALSE))</f>
        <v>MODERNIZAÇÃO</v>
      </c>
      <c r="G223" s="188" t="s">
        <v>624</v>
      </c>
      <c r="H223" s="188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1117</v>
      </c>
      <c r="V223" s="151" t="s">
        <v>1412</v>
      </c>
      <c r="W223" s="104" t="s">
        <v>452</v>
      </c>
      <c r="X223" s="129" t="s">
        <v>455</v>
      </c>
      <c r="Y223" s="104"/>
      <c r="Z223" s="189"/>
      <c r="AA223" s="190"/>
      <c r="AB223" s="190"/>
      <c r="AC223" s="191"/>
      <c r="AD223" s="189"/>
      <c r="AE223" s="189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/>
      <c r="AR223" s="108"/>
      <c r="AS223" s="108"/>
      <c r="AT223" s="135"/>
      <c r="AU223" s="135"/>
      <c r="AV223" s="13"/>
      <c r="AW223" s="13"/>
      <c r="AX223" s="211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92"/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7"/>
    </row>
    <row r="224" spans="1:71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1413</v>
      </c>
      <c r="V224" s="151" t="s">
        <v>1147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/>
      <c r="AR224" s="108"/>
      <c r="AS224" s="108"/>
      <c r="AT224" s="135"/>
      <c r="AU224" s="135"/>
      <c r="AV224" s="13"/>
      <c r="AW224" s="13"/>
      <c r="AX224" s="178">
        <f>IF(D224="","*",IFERROR(IF(ISODD(COUNT(AR224:AW224)),"ERRO",SUM((AS224-AR224),(AU224-AT224),(AW224-AV224))),"ERRO"))</f>
        <v>0</v>
      </c>
      <c r="AY224" s="153"/>
      <c r="AZ224" s="109"/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7" t="str">
        <f t="shared" si="10"/>
        <v/>
      </c>
    </row>
    <row r="225" spans="1:71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8.3333333333333329E-2</v>
      </c>
      <c r="P225" s="105">
        <v>480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1062</v>
      </c>
      <c r="V225" s="151" t="s">
        <v>1279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/>
      <c r="AR225" s="108"/>
      <c r="AS225" s="108"/>
      <c r="AT225" s="135"/>
      <c r="AU225" s="135"/>
      <c r="AV225" s="13"/>
      <c r="AW225" s="13"/>
      <c r="AX225" s="178">
        <f>IF(D225="","*",IFERROR(IF(ISODD(COUNT(AR225:AW225)),"ERRO",SUM((AS225-AR225),(AU225-AT225),(AW225-AV225))),"ERRO"))</f>
        <v>0</v>
      </c>
      <c r="AY225" s="153"/>
      <c r="AZ225" s="109"/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Produção e Intervalo</v>
      </c>
      <c r="BQ225" s="18">
        <f>IF(OR(B225="",E225=""),"*",AX225/O225)</f>
        <v>0</v>
      </c>
      <c r="BR225" s="18">
        <f>IF(OR(B225="",E225=""),"*",AZ225/P225)</f>
        <v>0</v>
      </c>
      <c r="BS225" s="7" t="str">
        <f t="shared" si="10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0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ref="BS227:BS239" si="15">IF(BM227="","",SUBSTITUTE(BL227," ","")&amp;SUBSTITUTE(BM227," ",""))</f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5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5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5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5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5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5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5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5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5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5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5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5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ref="BS240:BS254" si="16">IF(BM240="","",SUBSTITUTE(BL240," ","")&amp;SUBSTITUTE(BM240," ",""))</f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ref="BS255:BS318" si="19">IF(BM255="","",SUBSTITUTE(BL255," ","")&amp;SUBSTITUTE(BM255," ",""))</f>
        <v/>
      </c>
    </row>
    <row r="256" spans="1:71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9"/>
        <v/>
      </c>
    </row>
    <row r="257" spans="1:71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9"/>
        <v/>
      </c>
    </row>
    <row r="258" spans="1:71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9"/>
        <v/>
      </c>
    </row>
    <row r="259" spans="1:71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9"/>
        <v/>
      </c>
    </row>
    <row r="260" spans="1:71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9"/>
        <v/>
      </c>
    </row>
    <row r="261" spans="1:71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9"/>
        <v/>
      </c>
    </row>
    <row r="262" spans="1:71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9"/>
        <v/>
      </c>
    </row>
    <row r="263" spans="1:71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9"/>
        <v/>
      </c>
    </row>
    <row r="264" spans="1:71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9"/>
        <v/>
      </c>
    </row>
    <row r="265" spans="1:71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9"/>
        <v/>
      </c>
    </row>
    <row r="266" spans="1:71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9"/>
        <v/>
      </c>
    </row>
    <row r="267" spans="1:71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9"/>
        <v/>
      </c>
    </row>
    <row r="268" spans="1:71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9"/>
        <v/>
      </c>
    </row>
    <row r="269" spans="1:71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9"/>
        <v/>
      </c>
    </row>
    <row r="270" spans="1:71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9"/>
        <v/>
      </c>
    </row>
    <row r="271" spans="1:71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9"/>
        <v/>
      </c>
    </row>
    <row r="272" spans="1:71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9"/>
        <v/>
      </c>
    </row>
    <row r="273" spans="1:71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9"/>
        <v/>
      </c>
    </row>
    <row r="274" spans="1:71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9"/>
        <v/>
      </c>
    </row>
    <row r="275" spans="1:71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9"/>
        <v/>
      </c>
    </row>
    <row r="276" spans="1:71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9"/>
        <v/>
      </c>
    </row>
    <row r="277" spans="1:71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9"/>
        <v/>
      </c>
    </row>
    <row r="278" spans="1:71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9"/>
        <v/>
      </c>
    </row>
    <row r="279" spans="1:71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9"/>
        <v/>
      </c>
    </row>
    <row r="280" spans="1:71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9"/>
        <v/>
      </c>
    </row>
    <row r="281" spans="1:71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9"/>
        <v/>
      </c>
    </row>
    <row r="282" spans="1:71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9"/>
        <v/>
      </c>
    </row>
    <row r="283" spans="1:71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9"/>
        <v/>
      </c>
    </row>
    <row r="284" spans="1:71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9"/>
        <v/>
      </c>
    </row>
    <row r="285" spans="1:71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9"/>
        <v/>
      </c>
    </row>
    <row r="286" spans="1:71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9"/>
        <v/>
      </c>
    </row>
    <row r="287" spans="1:71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9"/>
        <v/>
      </c>
    </row>
    <row r="288" spans="1:71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9"/>
        <v/>
      </c>
    </row>
    <row r="289" spans="1:71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9"/>
        <v/>
      </c>
    </row>
    <row r="290" spans="1:71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9"/>
        <v/>
      </c>
    </row>
    <row r="291" spans="1:71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9"/>
        <v/>
      </c>
    </row>
    <row r="292" spans="1:71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9"/>
        <v/>
      </c>
    </row>
    <row r="293" spans="1:71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9"/>
        <v/>
      </c>
    </row>
    <row r="294" spans="1:71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9"/>
        <v/>
      </c>
    </row>
    <row r="295" spans="1:71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ref="BS319:BS382" si="22">IF(BM319="","",SUBSTITUTE(BL319," ","")&amp;SUBSTITUTE(BM319," ",""))</f>
        <v/>
      </c>
    </row>
    <row r="320" spans="1:71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2"/>
        <v/>
      </c>
    </row>
    <row r="321" spans="1:71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2"/>
        <v/>
      </c>
    </row>
    <row r="322" spans="1:71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2"/>
        <v/>
      </c>
    </row>
    <row r="323" spans="1:71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2"/>
        <v/>
      </c>
    </row>
    <row r="324" spans="1:71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2"/>
        <v/>
      </c>
    </row>
    <row r="325" spans="1:71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2"/>
        <v/>
      </c>
    </row>
    <row r="326" spans="1:71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2"/>
        <v/>
      </c>
    </row>
    <row r="327" spans="1:71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2"/>
        <v/>
      </c>
    </row>
    <row r="328" spans="1:71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2"/>
        <v/>
      </c>
    </row>
    <row r="329" spans="1:71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2"/>
        <v/>
      </c>
    </row>
    <row r="330" spans="1:71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2"/>
        <v/>
      </c>
    </row>
    <row r="331" spans="1:71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2"/>
        <v/>
      </c>
    </row>
    <row r="332" spans="1:71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2"/>
        <v/>
      </c>
    </row>
    <row r="333" spans="1:71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2"/>
        <v/>
      </c>
    </row>
    <row r="334" spans="1:71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2"/>
        <v/>
      </c>
    </row>
    <row r="335" spans="1:71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2"/>
        <v/>
      </c>
    </row>
    <row r="336" spans="1:71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2"/>
        <v/>
      </c>
    </row>
    <row r="337" spans="1:71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2"/>
        <v/>
      </c>
    </row>
    <row r="338" spans="1:71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2"/>
        <v/>
      </c>
    </row>
    <row r="339" spans="1:71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2"/>
        <v/>
      </c>
    </row>
    <row r="340" spans="1:71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2"/>
        <v/>
      </c>
    </row>
    <row r="341" spans="1:71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2"/>
        <v/>
      </c>
    </row>
    <row r="342" spans="1:71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2"/>
        <v/>
      </c>
    </row>
    <row r="343" spans="1:71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2"/>
        <v/>
      </c>
    </row>
    <row r="344" spans="1:71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2"/>
        <v/>
      </c>
    </row>
    <row r="345" spans="1:71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2"/>
        <v/>
      </c>
    </row>
    <row r="346" spans="1:71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2"/>
        <v/>
      </c>
    </row>
    <row r="347" spans="1:71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2"/>
        <v/>
      </c>
    </row>
    <row r="348" spans="1:71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2"/>
        <v/>
      </c>
    </row>
    <row r="349" spans="1:71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2"/>
        <v/>
      </c>
    </row>
    <row r="350" spans="1:71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2"/>
        <v/>
      </c>
    </row>
    <row r="351" spans="1:71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2"/>
        <v/>
      </c>
    </row>
    <row r="352" spans="1:71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2"/>
        <v/>
      </c>
    </row>
    <row r="353" spans="1:71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2"/>
        <v/>
      </c>
    </row>
    <row r="354" spans="1:71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2"/>
        <v/>
      </c>
    </row>
    <row r="355" spans="1:71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2"/>
        <v/>
      </c>
    </row>
    <row r="356" spans="1:71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2"/>
        <v/>
      </c>
    </row>
    <row r="357" spans="1:71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2"/>
        <v/>
      </c>
    </row>
    <row r="358" spans="1:71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2"/>
        <v/>
      </c>
    </row>
    <row r="359" spans="1:71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ref="BS383:BS446" si="25">IF(BM383="","",SUBSTITUTE(BL383," ","")&amp;SUBSTITUTE(BM383," ",""))</f>
        <v/>
      </c>
    </row>
    <row r="384" spans="1:71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5"/>
        <v/>
      </c>
    </row>
    <row r="385" spans="1:71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5"/>
        <v/>
      </c>
    </row>
    <row r="386" spans="1:71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5"/>
        <v/>
      </c>
    </row>
    <row r="387" spans="1:71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5"/>
        <v/>
      </c>
    </row>
    <row r="388" spans="1:71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5"/>
        <v/>
      </c>
    </row>
    <row r="389" spans="1:71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5"/>
        <v/>
      </c>
    </row>
    <row r="390" spans="1:71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5"/>
        <v/>
      </c>
    </row>
    <row r="391" spans="1:71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5"/>
        <v/>
      </c>
    </row>
    <row r="392" spans="1:71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5"/>
        <v/>
      </c>
    </row>
    <row r="393" spans="1:71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5"/>
        <v/>
      </c>
    </row>
    <row r="394" spans="1:71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5"/>
        <v/>
      </c>
    </row>
    <row r="395" spans="1:71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5"/>
        <v/>
      </c>
    </row>
    <row r="396" spans="1:71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5"/>
        <v/>
      </c>
    </row>
    <row r="397" spans="1:71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5"/>
        <v/>
      </c>
    </row>
    <row r="398" spans="1:71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5"/>
        <v/>
      </c>
    </row>
    <row r="399" spans="1:71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5"/>
        <v/>
      </c>
    </row>
    <row r="400" spans="1:71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5"/>
        <v/>
      </c>
    </row>
    <row r="401" spans="1:71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5"/>
        <v/>
      </c>
    </row>
    <row r="402" spans="1:71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5"/>
        <v/>
      </c>
    </row>
    <row r="403" spans="1:71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5"/>
        <v/>
      </c>
    </row>
    <row r="404" spans="1:71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5"/>
        <v/>
      </c>
    </row>
    <row r="405" spans="1:71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5"/>
        <v/>
      </c>
    </row>
    <row r="406" spans="1:71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5"/>
        <v/>
      </c>
    </row>
    <row r="407" spans="1:71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5"/>
        <v/>
      </c>
    </row>
    <row r="408" spans="1:71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5"/>
        <v/>
      </c>
    </row>
    <row r="409" spans="1:71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5"/>
        <v/>
      </c>
    </row>
    <row r="410" spans="1:71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5"/>
        <v/>
      </c>
    </row>
    <row r="411" spans="1:71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5"/>
        <v/>
      </c>
    </row>
    <row r="412" spans="1:71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5"/>
        <v/>
      </c>
    </row>
    <row r="413" spans="1:71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5"/>
        <v/>
      </c>
    </row>
    <row r="414" spans="1:71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5"/>
        <v/>
      </c>
    </row>
    <row r="415" spans="1:71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5"/>
        <v/>
      </c>
    </row>
    <row r="416" spans="1:71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5"/>
        <v/>
      </c>
    </row>
    <row r="417" spans="1:71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5"/>
        <v/>
      </c>
    </row>
    <row r="418" spans="1:71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5"/>
        <v/>
      </c>
    </row>
    <row r="419" spans="1:71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5"/>
        <v/>
      </c>
    </row>
    <row r="420" spans="1:71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5"/>
        <v/>
      </c>
    </row>
    <row r="421" spans="1:71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5"/>
        <v/>
      </c>
    </row>
    <row r="422" spans="1:71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5"/>
        <v/>
      </c>
    </row>
    <row r="423" spans="1:71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ref="BS447:BS510" si="28">IF(BM447="","",SUBSTITUTE(BL447," ","")&amp;SUBSTITUTE(BM447," ",""))</f>
        <v/>
      </c>
    </row>
    <row r="448" spans="1:71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8"/>
        <v/>
      </c>
    </row>
    <row r="449" spans="1:71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8"/>
        <v/>
      </c>
    </row>
    <row r="450" spans="1:71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8"/>
        <v/>
      </c>
    </row>
    <row r="451" spans="1:71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8"/>
        <v/>
      </c>
    </row>
    <row r="452" spans="1:71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8"/>
        <v/>
      </c>
    </row>
    <row r="453" spans="1:71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8"/>
        <v/>
      </c>
    </row>
    <row r="454" spans="1:71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8"/>
        <v/>
      </c>
    </row>
    <row r="455" spans="1:71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8"/>
        <v/>
      </c>
    </row>
    <row r="456" spans="1:71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8"/>
        <v/>
      </c>
    </row>
    <row r="457" spans="1:71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8"/>
        <v/>
      </c>
    </row>
    <row r="458" spans="1:71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8"/>
        <v/>
      </c>
    </row>
    <row r="459" spans="1:71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8"/>
        <v/>
      </c>
    </row>
    <row r="460" spans="1:71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8"/>
        <v/>
      </c>
    </row>
    <row r="461" spans="1:71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8"/>
        <v/>
      </c>
    </row>
    <row r="462" spans="1:71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8"/>
        <v/>
      </c>
    </row>
    <row r="463" spans="1:71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8"/>
        <v/>
      </c>
    </row>
    <row r="464" spans="1:71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8"/>
        <v/>
      </c>
    </row>
    <row r="465" spans="1:71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8"/>
        <v/>
      </c>
    </row>
    <row r="466" spans="1:71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8"/>
        <v/>
      </c>
    </row>
    <row r="467" spans="1:71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8"/>
        <v/>
      </c>
    </row>
    <row r="468" spans="1:71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8"/>
        <v/>
      </c>
    </row>
    <row r="469" spans="1:71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8"/>
        <v/>
      </c>
    </row>
    <row r="470" spans="1:71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8"/>
        <v/>
      </c>
    </row>
    <row r="471" spans="1:71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8"/>
        <v/>
      </c>
    </row>
    <row r="472" spans="1:71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8"/>
        <v/>
      </c>
    </row>
    <row r="473" spans="1:71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8"/>
        <v/>
      </c>
    </row>
    <row r="474" spans="1:71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8"/>
        <v/>
      </c>
    </row>
    <row r="475" spans="1:71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8"/>
        <v/>
      </c>
    </row>
    <row r="476" spans="1:71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8"/>
        <v/>
      </c>
    </row>
    <row r="477" spans="1:71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8"/>
        <v/>
      </c>
    </row>
    <row r="478" spans="1:71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8"/>
        <v/>
      </c>
    </row>
    <row r="479" spans="1:71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8"/>
        <v/>
      </c>
    </row>
    <row r="480" spans="1:71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8"/>
        <v/>
      </c>
    </row>
    <row r="481" spans="1:71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8"/>
        <v/>
      </c>
    </row>
    <row r="482" spans="1:71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8"/>
        <v/>
      </c>
    </row>
    <row r="483" spans="1:71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8"/>
        <v/>
      </c>
    </row>
    <row r="484" spans="1:71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8"/>
        <v/>
      </c>
    </row>
    <row r="485" spans="1:71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8"/>
        <v/>
      </c>
    </row>
    <row r="486" spans="1:71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8"/>
        <v/>
      </c>
    </row>
    <row r="487" spans="1:71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ref="BS511:BS574" si="31">IF(BM511="","",SUBSTITUTE(BL511," ","")&amp;SUBSTITUTE(BM511," ",""))</f>
        <v/>
      </c>
    </row>
    <row r="512" spans="1:71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31"/>
        <v/>
      </c>
    </row>
    <row r="513" spans="1:71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31"/>
        <v/>
      </c>
    </row>
    <row r="514" spans="1:71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31"/>
        <v/>
      </c>
    </row>
    <row r="515" spans="1:71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31"/>
        <v/>
      </c>
    </row>
    <row r="516" spans="1:71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31"/>
        <v/>
      </c>
    </row>
    <row r="517" spans="1:71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31"/>
        <v/>
      </c>
    </row>
    <row r="518" spans="1:71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31"/>
        <v/>
      </c>
    </row>
    <row r="519" spans="1:71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31"/>
        <v/>
      </c>
    </row>
    <row r="520" spans="1:71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31"/>
        <v/>
      </c>
    </row>
    <row r="521" spans="1:71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31"/>
        <v/>
      </c>
    </row>
    <row r="522" spans="1:71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31"/>
        <v/>
      </c>
    </row>
    <row r="523" spans="1:71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31"/>
        <v/>
      </c>
    </row>
    <row r="524" spans="1:71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31"/>
        <v/>
      </c>
    </row>
    <row r="525" spans="1:71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31"/>
        <v/>
      </c>
    </row>
    <row r="526" spans="1:71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31"/>
        <v/>
      </c>
    </row>
    <row r="527" spans="1:71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31"/>
        <v/>
      </c>
    </row>
    <row r="528" spans="1:71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31"/>
        <v/>
      </c>
    </row>
    <row r="529" spans="1:71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31"/>
        <v/>
      </c>
    </row>
    <row r="530" spans="1:71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31"/>
        <v/>
      </c>
    </row>
    <row r="531" spans="1:71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31"/>
        <v/>
      </c>
    </row>
    <row r="532" spans="1:71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31"/>
        <v/>
      </c>
    </row>
    <row r="533" spans="1:71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31"/>
        <v/>
      </c>
    </row>
    <row r="534" spans="1:71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31"/>
        <v/>
      </c>
    </row>
    <row r="535" spans="1:71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31"/>
        <v/>
      </c>
    </row>
    <row r="536" spans="1:71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31"/>
        <v/>
      </c>
    </row>
    <row r="537" spans="1:71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31"/>
        <v/>
      </c>
    </row>
    <row r="538" spans="1:71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31"/>
        <v/>
      </c>
    </row>
    <row r="539" spans="1:71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31"/>
        <v/>
      </c>
    </row>
    <row r="540" spans="1:71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31"/>
        <v/>
      </c>
    </row>
    <row r="541" spans="1:71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31"/>
        <v/>
      </c>
    </row>
    <row r="542" spans="1:71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31"/>
        <v/>
      </c>
    </row>
    <row r="543" spans="1:71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31"/>
        <v/>
      </c>
    </row>
    <row r="544" spans="1:71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31"/>
        <v/>
      </c>
    </row>
    <row r="545" spans="1:71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31"/>
        <v/>
      </c>
    </row>
    <row r="546" spans="1:71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31"/>
        <v/>
      </c>
    </row>
    <row r="547" spans="1:71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31"/>
        <v/>
      </c>
    </row>
    <row r="548" spans="1:71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31"/>
        <v/>
      </c>
    </row>
    <row r="549" spans="1:71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31"/>
        <v/>
      </c>
    </row>
    <row r="550" spans="1:71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31"/>
        <v/>
      </c>
    </row>
    <row r="551" spans="1:71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ref="BS575:BS638" si="34">IF(BM575="","",SUBSTITUTE(BL575," ","")&amp;SUBSTITUTE(BM575," ",""))</f>
        <v/>
      </c>
    </row>
    <row r="576" spans="1:71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4"/>
        <v/>
      </c>
    </row>
    <row r="577" spans="1:71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4"/>
        <v/>
      </c>
    </row>
    <row r="578" spans="1:71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4"/>
        <v/>
      </c>
    </row>
    <row r="579" spans="1:71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4"/>
        <v/>
      </c>
    </row>
    <row r="580" spans="1:71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4"/>
        <v/>
      </c>
    </row>
    <row r="581" spans="1:71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4"/>
        <v/>
      </c>
    </row>
    <row r="582" spans="1:71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4"/>
        <v/>
      </c>
    </row>
    <row r="583" spans="1:71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4"/>
        <v/>
      </c>
    </row>
    <row r="584" spans="1:71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4"/>
        <v/>
      </c>
    </row>
    <row r="585" spans="1:71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4"/>
        <v/>
      </c>
    </row>
    <row r="586" spans="1:71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4"/>
        <v/>
      </c>
    </row>
    <row r="587" spans="1:71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4"/>
        <v/>
      </c>
    </row>
    <row r="588" spans="1:71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4"/>
        <v/>
      </c>
    </row>
    <row r="589" spans="1:71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4"/>
        <v/>
      </c>
    </row>
    <row r="590" spans="1:71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4"/>
        <v/>
      </c>
    </row>
    <row r="591" spans="1:71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4"/>
        <v/>
      </c>
    </row>
    <row r="592" spans="1:71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4"/>
        <v/>
      </c>
    </row>
    <row r="593" spans="1:71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4"/>
        <v/>
      </c>
    </row>
    <row r="594" spans="1:71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4"/>
        <v/>
      </c>
    </row>
    <row r="595" spans="1:71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4"/>
        <v/>
      </c>
    </row>
    <row r="596" spans="1:71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4"/>
        <v/>
      </c>
    </row>
    <row r="597" spans="1:71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4"/>
        <v/>
      </c>
    </row>
    <row r="598" spans="1:71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4"/>
        <v/>
      </c>
    </row>
    <row r="599" spans="1:71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4"/>
        <v/>
      </c>
    </row>
    <row r="600" spans="1:71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4"/>
        <v/>
      </c>
    </row>
    <row r="601" spans="1:71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4"/>
        <v/>
      </c>
    </row>
    <row r="602" spans="1:71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4"/>
        <v/>
      </c>
    </row>
    <row r="603" spans="1:71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4"/>
        <v/>
      </c>
    </row>
    <row r="604" spans="1:71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4"/>
        <v/>
      </c>
    </row>
    <row r="605" spans="1:71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4"/>
        <v/>
      </c>
    </row>
    <row r="606" spans="1:71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4"/>
        <v/>
      </c>
    </row>
    <row r="607" spans="1:71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4"/>
        <v/>
      </c>
    </row>
    <row r="608" spans="1:71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4"/>
        <v/>
      </c>
    </row>
    <row r="609" spans="1:71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4"/>
        <v/>
      </c>
    </row>
    <row r="610" spans="1:71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4"/>
        <v/>
      </c>
    </row>
    <row r="611" spans="1:71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4"/>
        <v/>
      </c>
    </row>
    <row r="612" spans="1:71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4"/>
        <v/>
      </c>
    </row>
    <row r="613" spans="1:71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4"/>
        <v/>
      </c>
    </row>
    <row r="614" spans="1:71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4"/>
        <v/>
      </c>
    </row>
    <row r="615" spans="1:71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ref="BS639:BS702" si="37">IF(BM639="","",SUBSTITUTE(BL639," ","")&amp;SUBSTITUTE(BM639," ",""))</f>
        <v/>
      </c>
    </row>
    <row r="640" spans="1:71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7"/>
        <v/>
      </c>
    </row>
    <row r="641" spans="1:71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7"/>
        <v/>
      </c>
    </row>
    <row r="642" spans="1:71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7"/>
        <v/>
      </c>
    </row>
    <row r="643" spans="1:71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7"/>
        <v/>
      </c>
    </row>
    <row r="644" spans="1:71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7"/>
        <v/>
      </c>
    </row>
    <row r="645" spans="1:71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7"/>
        <v/>
      </c>
    </row>
    <row r="646" spans="1:71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7"/>
        <v/>
      </c>
    </row>
    <row r="647" spans="1:71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7"/>
        <v/>
      </c>
    </row>
    <row r="648" spans="1:71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7"/>
        <v/>
      </c>
    </row>
    <row r="649" spans="1:71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7"/>
        <v/>
      </c>
    </row>
    <row r="650" spans="1:71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7"/>
        <v/>
      </c>
    </row>
    <row r="651" spans="1:71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7"/>
        <v/>
      </c>
    </row>
    <row r="652" spans="1:71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7"/>
        <v/>
      </c>
    </row>
    <row r="653" spans="1:71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7"/>
        <v/>
      </c>
    </row>
    <row r="654" spans="1:71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7"/>
        <v/>
      </c>
    </row>
    <row r="655" spans="1:71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7"/>
        <v/>
      </c>
    </row>
    <row r="656" spans="1:71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7"/>
        <v/>
      </c>
    </row>
    <row r="657" spans="1:71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7"/>
        <v/>
      </c>
    </row>
    <row r="658" spans="1:71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7"/>
        <v/>
      </c>
    </row>
    <row r="659" spans="1:71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7"/>
        <v/>
      </c>
    </row>
    <row r="660" spans="1:71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7"/>
        <v/>
      </c>
    </row>
    <row r="661" spans="1:71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7"/>
        <v/>
      </c>
    </row>
    <row r="662" spans="1:71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7"/>
        <v/>
      </c>
    </row>
    <row r="663" spans="1:71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7"/>
        <v/>
      </c>
    </row>
    <row r="664" spans="1:71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7"/>
        <v/>
      </c>
    </row>
    <row r="665" spans="1:71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7"/>
        <v/>
      </c>
    </row>
    <row r="666" spans="1:71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7"/>
        <v/>
      </c>
    </row>
    <row r="667" spans="1:71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7"/>
        <v/>
      </c>
    </row>
    <row r="668" spans="1:71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7"/>
        <v/>
      </c>
    </row>
    <row r="669" spans="1:71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7"/>
        <v/>
      </c>
    </row>
    <row r="670" spans="1:71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7"/>
        <v/>
      </c>
    </row>
    <row r="671" spans="1:71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7"/>
        <v/>
      </c>
    </row>
    <row r="672" spans="1:71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7"/>
        <v/>
      </c>
    </row>
    <row r="673" spans="1:71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7"/>
        <v/>
      </c>
    </row>
    <row r="674" spans="1:71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7"/>
        <v/>
      </c>
    </row>
    <row r="675" spans="1:71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7"/>
        <v/>
      </c>
    </row>
    <row r="676" spans="1:71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7"/>
        <v/>
      </c>
    </row>
    <row r="677" spans="1:71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7"/>
        <v/>
      </c>
    </row>
    <row r="678" spans="1:71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7"/>
        <v/>
      </c>
    </row>
    <row r="679" spans="1:71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ref="BS703:BS766" si="40">IF(BM703="","",SUBSTITUTE(BL703," ","")&amp;SUBSTITUTE(BM703," ",""))</f>
        <v/>
      </c>
    </row>
    <row r="704" spans="1:71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40"/>
        <v/>
      </c>
    </row>
    <row r="705" spans="1:71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40"/>
        <v/>
      </c>
    </row>
    <row r="706" spans="1:71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40"/>
        <v/>
      </c>
    </row>
    <row r="707" spans="1:71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40"/>
        <v/>
      </c>
    </row>
    <row r="708" spans="1:71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40"/>
        <v/>
      </c>
    </row>
    <row r="709" spans="1:71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40"/>
        <v/>
      </c>
    </row>
    <row r="710" spans="1:71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40"/>
        <v/>
      </c>
    </row>
    <row r="711" spans="1:71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40"/>
        <v/>
      </c>
    </row>
    <row r="712" spans="1:71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40"/>
        <v/>
      </c>
    </row>
    <row r="713" spans="1:71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40"/>
        <v/>
      </c>
    </row>
    <row r="714" spans="1:71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40"/>
        <v/>
      </c>
    </row>
    <row r="715" spans="1:71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40"/>
        <v/>
      </c>
    </row>
    <row r="716" spans="1:71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40"/>
        <v/>
      </c>
    </row>
    <row r="717" spans="1:71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40"/>
        <v/>
      </c>
    </row>
    <row r="718" spans="1:71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40"/>
        <v/>
      </c>
    </row>
    <row r="719" spans="1:71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40"/>
        <v/>
      </c>
    </row>
    <row r="720" spans="1:71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40"/>
        <v/>
      </c>
    </row>
    <row r="721" spans="1:71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40"/>
        <v/>
      </c>
    </row>
    <row r="722" spans="1:71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40"/>
        <v/>
      </c>
    </row>
    <row r="723" spans="1:71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40"/>
        <v/>
      </c>
    </row>
    <row r="724" spans="1:71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40"/>
        <v/>
      </c>
    </row>
    <row r="725" spans="1:71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40"/>
        <v/>
      </c>
    </row>
    <row r="726" spans="1:71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40"/>
        <v/>
      </c>
    </row>
    <row r="727" spans="1:71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40"/>
        <v/>
      </c>
    </row>
    <row r="728" spans="1:71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40"/>
        <v/>
      </c>
    </row>
    <row r="729" spans="1:71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40"/>
        <v/>
      </c>
    </row>
    <row r="730" spans="1:71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40"/>
        <v/>
      </c>
    </row>
    <row r="731" spans="1:71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40"/>
        <v/>
      </c>
    </row>
    <row r="732" spans="1:71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40"/>
        <v/>
      </c>
    </row>
    <row r="733" spans="1:71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40"/>
        <v/>
      </c>
    </row>
    <row r="734" spans="1:71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40"/>
        <v/>
      </c>
    </row>
    <row r="735" spans="1:71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40"/>
        <v/>
      </c>
    </row>
    <row r="736" spans="1:71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40"/>
        <v/>
      </c>
    </row>
    <row r="737" spans="1:71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40"/>
        <v/>
      </c>
    </row>
    <row r="738" spans="1:71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40"/>
        <v/>
      </c>
    </row>
    <row r="739" spans="1:71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40"/>
        <v/>
      </c>
    </row>
    <row r="740" spans="1:71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40"/>
        <v/>
      </c>
    </row>
    <row r="741" spans="1:71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40"/>
        <v/>
      </c>
    </row>
    <row r="742" spans="1:71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40"/>
        <v/>
      </c>
    </row>
    <row r="743" spans="1:71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ref="BS767:BS830" si="43">IF(BM767="","",SUBSTITUTE(BL767," ","")&amp;SUBSTITUTE(BM767," ",""))</f>
        <v/>
      </c>
    </row>
    <row r="768" spans="1:71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3"/>
        <v/>
      </c>
    </row>
    <row r="769" spans="1:71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3"/>
        <v/>
      </c>
    </row>
    <row r="770" spans="1:71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3"/>
        <v/>
      </c>
    </row>
    <row r="771" spans="1:71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3"/>
        <v/>
      </c>
    </row>
    <row r="772" spans="1:71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3"/>
        <v/>
      </c>
    </row>
    <row r="773" spans="1:71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3"/>
        <v/>
      </c>
    </row>
    <row r="774" spans="1:71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3"/>
        <v/>
      </c>
    </row>
    <row r="775" spans="1:71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3"/>
        <v/>
      </c>
    </row>
    <row r="776" spans="1:71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3"/>
        <v/>
      </c>
    </row>
    <row r="777" spans="1:71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3"/>
        <v/>
      </c>
    </row>
    <row r="778" spans="1:71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3"/>
        <v/>
      </c>
    </row>
    <row r="779" spans="1:71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3"/>
        <v/>
      </c>
    </row>
    <row r="780" spans="1:71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3"/>
        <v/>
      </c>
    </row>
    <row r="781" spans="1:71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3"/>
        <v/>
      </c>
    </row>
    <row r="782" spans="1:71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3"/>
        <v/>
      </c>
    </row>
    <row r="783" spans="1:71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3"/>
        <v/>
      </c>
    </row>
    <row r="784" spans="1:71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3"/>
        <v/>
      </c>
    </row>
    <row r="785" spans="1:71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3"/>
        <v/>
      </c>
    </row>
    <row r="786" spans="1:71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3"/>
        <v/>
      </c>
    </row>
    <row r="787" spans="1:71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3"/>
        <v/>
      </c>
    </row>
    <row r="788" spans="1:71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3"/>
        <v/>
      </c>
    </row>
    <row r="789" spans="1:71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3"/>
        <v/>
      </c>
    </row>
    <row r="790" spans="1:71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3"/>
        <v/>
      </c>
    </row>
    <row r="791" spans="1:71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3"/>
        <v/>
      </c>
    </row>
    <row r="792" spans="1:71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3"/>
        <v/>
      </c>
    </row>
    <row r="793" spans="1:71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3"/>
        <v/>
      </c>
    </row>
    <row r="794" spans="1:71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3"/>
        <v/>
      </c>
    </row>
    <row r="795" spans="1:71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3"/>
        <v/>
      </c>
    </row>
    <row r="796" spans="1:71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3"/>
        <v/>
      </c>
    </row>
    <row r="797" spans="1:71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3"/>
        <v/>
      </c>
    </row>
    <row r="798" spans="1:71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3"/>
        <v/>
      </c>
    </row>
    <row r="799" spans="1:71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3"/>
        <v/>
      </c>
    </row>
    <row r="800" spans="1:71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3"/>
        <v/>
      </c>
    </row>
    <row r="801" spans="1:71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3"/>
        <v/>
      </c>
    </row>
    <row r="802" spans="1:71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3"/>
        <v/>
      </c>
    </row>
    <row r="803" spans="1:71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3"/>
        <v/>
      </c>
    </row>
    <row r="804" spans="1:71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3"/>
        <v/>
      </c>
    </row>
    <row r="805" spans="1:71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3"/>
        <v/>
      </c>
    </row>
    <row r="806" spans="1:71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3"/>
        <v/>
      </c>
    </row>
    <row r="807" spans="1:71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ref="BS831:BS894" si="46">IF(BM831="","",SUBSTITUTE(BL831," ","")&amp;SUBSTITUTE(BM831," ",""))</f>
        <v/>
      </c>
    </row>
    <row r="832" spans="1:71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6"/>
        <v/>
      </c>
    </row>
    <row r="833" spans="1:71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6"/>
        <v/>
      </c>
    </row>
    <row r="834" spans="1:71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6"/>
        <v/>
      </c>
    </row>
    <row r="835" spans="1:71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6"/>
        <v/>
      </c>
    </row>
    <row r="836" spans="1:71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6"/>
        <v/>
      </c>
    </row>
    <row r="837" spans="1:71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6"/>
        <v/>
      </c>
    </row>
    <row r="838" spans="1:71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6"/>
        <v/>
      </c>
    </row>
    <row r="839" spans="1:71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6"/>
        <v/>
      </c>
    </row>
    <row r="840" spans="1:71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6"/>
        <v/>
      </c>
    </row>
    <row r="841" spans="1:71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6"/>
        <v/>
      </c>
    </row>
    <row r="842" spans="1:71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6"/>
        <v/>
      </c>
    </row>
    <row r="843" spans="1:71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6"/>
        <v/>
      </c>
    </row>
    <row r="844" spans="1:71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6"/>
        <v/>
      </c>
    </row>
    <row r="845" spans="1:71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6"/>
        <v/>
      </c>
    </row>
    <row r="846" spans="1:71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6"/>
        <v/>
      </c>
    </row>
    <row r="847" spans="1:71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6"/>
        <v/>
      </c>
    </row>
    <row r="848" spans="1:71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6"/>
        <v/>
      </c>
    </row>
    <row r="849" spans="1:71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6"/>
        <v/>
      </c>
    </row>
    <row r="850" spans="1:71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6"/>
        <v/>
      </c>
    </row>
    <row r="851" spans="1:71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6"/>
        <v/>
      </c>
    </row>
    <row r="852" spans="1:71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6"/>
        <v/>
      </c>
    </row>
    <row r="853" spans="1:71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6"/>
        <v/>
      </c>
    </row>
    <row r="854" spans="1:71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6"/>
        <v/>
      </c>
    </row>
    <row r="855" spans="1:71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6"/>
        <v/>
      </c>
    </row>
    <row r="856" spans="1:71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6"/>
        <v/>
      </c>
    </row>
    <row r="857" spans="1:71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6"/>
        <v/>
      </c>
    </row>
    <row r="858" spans="1:71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6"/>
        <v/>
      </c>
    </row>
    <row r="859" spans="1:71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6"/>
        <v/>
      </c>
    </row>
    <row r="860" spans="1:71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6"/>
        <v/>
      </c>
    </row>
    <row r="861" spans="1:71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6"/>
        <v/>
      </c>
    </row>
    <row r="862" spans="1:71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6"/>
        <v/>
      </c>
    </row>
    <row r="863" spans="1:71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6"/>
        <v/>
      </c>
    </row>
    <row r="864" spans="1:71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6"/>
        <v/>
      </c>
    </row>
    <row r="865" spans="1:71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6"/>
        <v/>
      </c>
    </row>
    <row r="866" spans="1:71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6"/>
        <v/>
      </c>
    </row>
    <row r="867" spans="1:71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6"/>
        <v/>
      </c>
    </row>
    <row r="868" spans="1:71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6"/>
        <v/>
      </c>
    </row>
    <row r="869" spans="1:71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6"/>
        <v/>
      </c>
    </row>
    <row r="870" spans="1:71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6"/>
        <v/>
      </c>
    </row>
    <row r="871" spans="1:71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ref="BS895:BS958" si="49">IF(BM895="","",SUBSTITUTE(BL895," ","")&amp;SUBSTITUTE(BM895," ",""))</f>
        <v/>
      </c>
    </row>
    <row r="896" spans="1:71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9"/>
        <v/>
      </c>
    </row>
    <row r="897" spans="1:71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9"/>
        <v/>
      </c>
    </row>
    <row r="898" spans="1:71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9"/>
        <v/>
      </c>
    </row>
    <row r="899" spans="1:71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9"/>
        <v/>
      </c>
    </row>
    <row r="900" spans="1:71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9"/>
        <v/>
      </c>
    </row>
    <row r="901" spans="1:71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9"/>
        <v/>
      </c>
    </row>
    <row r="902" spans="1:71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9"/>
        <v/>
      </c>
    </row>
    <row r="903" spans="1:71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9"/>
        <v/>
      </c>
    </row>
    <row r="904" spans="1:71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9"/>
        <v/>
      </c>
    </row>
    <row r="905" spans="1:71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9"/>
        <v/>
      </c>
    </row>
    <row r="906" spans="1:71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9"/>
        <v/>
      </c>
    </row>
    <row r="907" spans="1:71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9"/>
        <v/>
      </c>
    </row>
    <row r="908" spans="1:71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9"/>
        <v/>
      </c>
    </row>
    <row r="909" spans="1:71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9"/>
        <v/>
      </c>
    </row>
    <row r="910" spans="1:71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9"/>
        <v/>
      </c>
    </row>
    <row r="911" spans="1:71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9"/>
        <v/>
      </c>
    </row>
    <row r="912" spans="1:71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9"/>
        <v/>
      </c>
    </row>
    <row r="913" spans="1:71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9"/>
        <v/>
      </c>
    </row>
    <row r="914" spans="1:71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9"/>
        <v/>
      </c>
    </row>
    <row r="915" spans="1:71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9"/>
        <v/>
      </c>
    </row>
    <row r="916" spans="1:71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9"/>
        <v/>
      </c>
    </row>
    <row r="917" spans="1:71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9"/>
        <v/>
      </c>
    </row>
    <row r="918" spans="1:71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9"/>
        <v/>
      </c>
    </row>
    <row r="919" spans="1:71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9"/>
        <v/>
      </c>
    </row>
    <row r="920" spans="1:71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9"/>
        <v/>
      </c>
    </row>
    <row r="921" spans="1:71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9"/>
        <v/>
      </c>
    </row>
    <row r="922" spans="1:71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9"/>
        <v/>
      </c>
    </row>
    <row r="923" spans="1:71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9"/>
        <v/>
      </c>
    </row>
    <row r="924" spans="1:71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9"/>
        <v/>
      </c>
    </row>
    <row r="925" spans="1:71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9"/>
        <v/>
      </c>
    </row>
    <row r="926" spans="1:71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9"/>
        <v/>
      </c>
    </row>
    <row r="927" spans="1:71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9"/>
        <v/>
      </c>
    </row>
    <row r="928" spans="1:71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9"/>
        <v/>
      </c>
    </row>
    <row r="929" spans="1:71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9"/>
        <v/>
      </c>
    </row>
    <row r="930" spans="1:71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9"/>
        <v/>
      </c>
    </row>
    <row r="931" spans="1:71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9"/>
        <v/>
      </c>
    </row>
    <row r="932" spans="1:71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9"/>
        <v/>
      </c>
    </row>
    <row r="933" spans="1:71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9"/>
        <v/>
      </c>
    </row>
    <row r="934" spans="1:71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9"/>
        <v/>
      </c>
    </row>
    <row r="935" spans="1:71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ref="BS959:BS1022" si="52">IF(BM959="","",SUBSTITUTE(BL959," ","")&amp;SUBSTITUTE(BM959," ",""))</f>
        <v/>
      </c>
    </row>
    <row r="960" spans="1:71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2"/>
        <v/>
      </c>
    </row>
    <row r="961" spans="1:71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2"/>
        <v/>
      </c>
    </row>
    <row r="962" spans="1:71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2"/>
        <v/>
      </c>
    </row>
    <row r="963" spans="1:71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2"/>
        <v/>
      </c>
    </row>
    <row r="964" spans="1:71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2"/>
        <v/>
      </c>
    </row>
    <row r="965" spans="1:71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2"/>
        <v/>
      </c>
    </row>
    <row r="966" spans="1:71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2"/>
        <v/>
      </c>
    </row>
    <row r="967" spans="1:71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2"/>
        <v/>
      </c>
    </row>
    <row r="968" spans="1:71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2"/>
        <v/>
      </c>
    </row>
    <row r="969" spans="1:71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2"/>
        <v/>
      </c>
    </row>
    <row r="970" spans="1:71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2"/>
        <v/>
      </c>
    </row>
    <row r="971" spans="1:71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2"/>
        <v/>
      </c>
    </row>
    <row r="972" spans="1:71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2"/>
        <v/>
      </c>
    </row>
    <row r="973" spans="1:71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2"/>
        <v/>
      </c>
    </row>
    <row r="974" spans="1:71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2"/>
        <v/>
      </c>
    </row>
    <row r="975" spans="1:71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2"/>
        <v/>
      </c>
    </row>
    <row r="976" spans="1:71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2"/>
        <v/>
      </c>
    </row>
    <row r="977" spans="1:71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2"/>
        <v/>
      </c>
    </row>
    <row r="978" spans="1:71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2"/>
        <v/>
      </c>
    </row>
    <row r="979" spans="1:71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2"/>
        <v/>
      </c>
    </row>
    <row r="980" spans="1:71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2"/>
        <v/>
      </c>
    </row>
    <row r="981" spans="1:71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2"/>
        <v/>
      </c>
    </row>
    <row r="982" spans="1:71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2"/>
        <v/>
      </c>
    </row>
    <row r="983" spans="1:71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2"/>
        <v/>
      </c>
    </row>
    <row r="984" spans="1:71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2"/>
        <v/>
      </c>
    </row>
    <row r="985" spans="1:71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2"/>
        <v/>
      </c>
    </row>
    <row r="986" spans="1:71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2"/>
        <v/>
      </c>
    </row>
    <row r="987" spans="1:71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2"/>
        <v/>
      </c>
    </row>
    <row r="988" spans="1:71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2"/>
        <v/>
      </c>
    </row>
    <row r="989" spans="1:71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2"/>
        <v/>
      </c>
    </row>
    <row r="990" spans="1:71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2"/>
        <v/>
      </c>
    </row>
    <row r="991" spans="1:71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2"/>
        <v/>
      </c>
    </row>
    <row r="992" spans="1:71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2"/>
        <v/>
      </c>
    </row>
    <row r="993" spans="1:71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2"/>
        <v/>
      </c>
    </row>
    <row r="994" spans="1:71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2"/>
        <v/>
      </c>
    </row>
    <row r="995" spans="1:71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2"/>
        <v/>
      </c>
    </row>
    <row r="996" spans="1:71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2"/>
        <v/>
      </c>
    </row>
    <row r="997" spans="1:71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2"/>
        <v/>
      </c>
    </row>
    <row r="998" spans="1:71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2"/>
        <v/>
      </c>
    </row>
    <row r="999" spans="1:71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ref="BS1023:BS1056" si="55">IF(BM1023="","",SUBSTITUTE(BL1023," ","")&amp;SUBSTITUTE(BM1023," ",""))</f>
        <v/>
      </c>
    </row>
    <row r="1024" spans="1:71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5"/>
        <v/>
      </c>
    </row>
    <row r="1025" spans="1:71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5"/>
        <v/>
      </c>
    </row>
    <row r="1026" spans="1:71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5"/>
        <v/>
      </c>
    </row>
    <row r="1027" spans="1:71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5"/>
        <v/>
      </c>
    </row>
    <row r="1028" spans="1:71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5"/>
        <v/>
      </c>
    </row>
    <row r="1029" spans="1:71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5"/>
        <v/>
      </c>
    </row>
    <row r="1030" spans="1:71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5"/>
        <v/>
      </c>
    </row>
    <row r="1031" spans="1:71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5"/>
        <v/>
      </c>
    </row>
    <row r="1032" spans="1:71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5"/>
        <v/>
      </c>
    </row>
    <row r="1033" spans="1:71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5"/>
        <v/>
      </c>
    </row>
    <row r="1034" spans="1:71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5"/>
        <v/>
      </c>
    </row>
    <row r="1035" spans="1:71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5"/>
        <v/>
      </c>
    </row>
    <row r="1036" spans="1:71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5"/>
        <v/>
      </c>
    </row>
    <row r="1037" spans="1:71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5"/>
        <v/>
      </c>
    </row>
    <row r="1038" spans="1:71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5"/>
        <v/>
      </c>
    </row>
    <row r="1039" spans="1:71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5"/>
        <v/>
      </c>
    </row>
    <row r="1040" spans="1:71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5"/>
        <v/>
      </c>
    </row>
    <row r="1041" spans="1:71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5"/>
        <v/>
      </c>
    </row>
    <row r="1042" spans="1:71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5"/>
        <v/>
      </c>
    </row>
    <row r="1043" spans="1:71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5"/>
        <v/>
      </c>
    </row>
    <row r="1044" spans="1:71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5"/>
        <v/>
      </c>
    </row>
    <row r="1045" spans="1:71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5"/>
        <v/>
      </c>
    </row>
    <row r="1046" spans="1:71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5"/>
        <v/>
      </c>
    </row>
    <row r="1047" spans="1:71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5"/>
        <v/>
      </c>
    </row>
    <row r="1048" spans="1:71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5"/>
        <v/>
      </c>
    </row>
    <row r="1049" spans="1:71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5"/>
        <v/>
      </c>
    </row>
    <row r="1050" spans="1:71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5"/>
        <v/>
      </c>
    </row>
    <row r="1051" spans="1:71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5"/>
        <v/>
      </c>
    </row>
    <row r="1052" spans="1:71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5"/>
        <v/>
      </c>
    </row>
    <row r="1053" spans="1:71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5"/>
        <v/>
      </c>
    </row>
    <row r="1054" spans="1:71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8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7" t="str">
        <f t="shared" si="55"/>
        <v/>
      </c>
    </row>
    <row r="1055" spans="1:71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8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7" t="str">
        <f t="shared" si="55"/>
        <v/>
      </c>
    </row>
    <row r="1056" spans="1:71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8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7" t="str">
        <f t="shared" si="55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6">
    <cfRule type="expression" dxfId="186" priority="54471">
      <formula>#REF!=1</formula>
    </cfRule>
  </conditionalFormatting>
  <conditionalFormatting sqref="BD6:BD1056 AX6:AX1056 T6:T1056">
    <cfRule type="cellIs" dxfId="185" priority="54455" operator="equal">
      <formula>"ERRO"</formula>
    </cfRule>
  </conditionalFormatting>
  <conditionalFormatting sqref="BP6:BP1056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6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1056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I196:BI1056 BJ189:BJ194 BJ196:BJ202 BJ204:BJ208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1414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1415</v>
      </c>
      <c r="C4" s="161" t="s">
        <v>1416</v>
      </c>
      <c r="D4" s="161" t="s">
        <v>1417</v>
      </c>
      <c r="E4" s="161" t="s">
        <v>1418</v>
      </c>
      <c r="F4" s="161" t="s">
        <v>4</v>
      </c>
      <c r="G4" s="161" t="s">
        <v>1419</v>
      </c>
    </row>
    <row r="5" spans="2:7">
      <c r="B5" s="162" t="s">
        <v>1420</v>
      </c>
      <c r="C5" s="162">
        <v>257068</v>
      </c>
      <c r="D5" s="162" t="s">
        <v>1421</v>
      </c>
      <c r="E5" s="162" t="s">
        <v>1422</v>
      </c>
      <c r="F5" s="162" t="s">
        <v>1422</v>
      </c>
      <c r="G5" s="163">
        <v>46296</v>
      </c>
    </row>
    <row r="6" spans="2:7">
      <c r="B6" s="162" t="s">
        <v>1423</v>
      </c>
      <c r="C6" s="162" t="s">
        <v>624</v>
      </c>
      <c r="D6" s="162" t="s">
        <v>624</v>
      </c>
      <c r="E6" s="162" t="s">
        <v>624</v>
      </c>
      <c r="F6" s="162" t="s">
        <v>1424</v>
      </c>
      <c r="G6" s="163" t="s">
        <v>624</v>
      </c>
    </row>
    <row r="7" spans="2:7">
      <c r="B7" s="162" t="s">
        <v>1425</v>
      </c>
      <c r="C7" s="162">
        <v>257472</v>
      </c>
      <c r="D7" s="162" t="s">
        <v>1426</v>
      </c>
      <c r="E7" s="162" t="s">
        <v>1427</v>
      </c>
      <c r="F7" s="162" t="s">
        <v>1427</v>
      </c>
      <c r="G7" s="163">
        <v>45992</v>
      </c>
    </row>
    <row r="8" spans="2:7">
      <c r="B8" s="162" t="s">
        <v>1428</v>
      </c>
      <c r="C8" s="162">
        <v>260307</v>
      </c>
      <c r="D8" s="162" t="s">
        <v>1429</v>
      </c>
      <c r="E8" s="162" t="s">
        <v>1430</v>
      </c>
      <c r="F8" s="162" t="s">
        <v>1427</v>
      </c>
      <c r="G8" s="163">
        <v>46082</v>
      </c>
    </row>
    <row r="9" spans="2:7">
      <c r="B9" s="162" t="s">
        <v>1431</v>
      </c>
      <c r="C9" s="162">
        <v>333033</v>
      </c>
      <c r="D9" s="162" t="s">
        <v>1432</v>
      </c>
      <c r="E9" s="162" t="s">
        <v>1424</v>
      </c>
      <c r="F9" s="162" t="s">
        <v>1433</v>
      </c>
      <c r="G9" s="162" t="s">
        <v>624</v>
      </c>
    </row>
    <row r="10" spans="2:7">
      <c r="B10" s="162" t="s">
        <v>1434</v>
      </c>
      <c r="C10" s="162">
        <v>263576</v>
      </c>
      <c r="D10" s="162" t="s">
        <v>1435</v>
      </c>
      <c r="E10" s="162" t="s">
        <v>1424</v>
      </c>
      <c r="F10" s="162" t="s">
        <v>1424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1436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1437</v>
      </c>
      <c r="E3" s="200" t="s">
        <v>1438</v>
      </c>
      <c r="F3" s="200" t="s">
        <v>1439</v>
      </c>
      <c r="G3" s="200" t="s">
        <v>1440</v>
      </c>
      <c r="H3" s="200" t="s">
        <v>1441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1442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1443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1444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M1" workbookViewId="0">
      <selection activeCell="T1060" sqref="T1060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1445</v>
      </c>
      <c r="V1" s="250"/>
      <c r="W1" s="250"/>
    </row>
    <row r="2" spans="1:23" ht="15" customHeight="1">
      <c r="A2" s="87" t="s">
        <v>1446</v>
      </c>
      <c r="B2" s="87" t="s">
        <v>1447</v>
      </c>
      <c r="C2" s="87" t="s">
        <v>442</v>
      </c>
      <c r="D2" s="88" t="s">
        <v>1011</v>
      </c>
      <c r="E2" s="88" t="s">
        <v>4</v>
      </c>
      <c r="F2" s="88" t="s">
        <v>1448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1449</v>
      </c>
      <c r="T2" s="91" t="s">
        <v>1014</v>
      </c>
      <c r="U2" s="137">
        <f ca="1">TODAY()-1</f>
        <v>46067</v>
      </c>
      <c r="V2" s="137">
        <f ca="1">U2-1</f>
        <v>46066</v>
      </c>
      <c r="W2" s="137">
        <f ca="1">V2-1</f>
        <v>46065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1500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1500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1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1500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1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1500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1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1500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1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1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1500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1500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1500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0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>
        <f ca="1">_xlfn.XLOOKUP(G165&amp;$W$2,BS_CONTROLE[CHAVE],BS_CONTROLE[Quantidade_11],"-")</f>
        <v>1500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>
        <f ca="1">_xlfn.XLOOKUP(G173&amp;$V$2,BS_CONTROLE[CHAVE],BS_CONTROLE[Quantidade_11],"-")</f>
        <v>1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0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>
        <f ca="1">_xlfn.XLOOKUP(G192&amp;$U$2,BS_CONTROLE[CHAVE],BS_CONTROLE[Quantidade_11],"-")</f>
        <v>1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1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1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1000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0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0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>
      <c r="A215" s="146" t="str">
        <f>IF(SP_NORTE!X219="","*",SP_NORTE!X219)</f>
        <v>OPORTUNIDADE</v>
      </c>
      <c r="B215" s="146" t="str">
        <f>IF(SP_NORTE!W219="","*",SP_NORTE!W219)</f>
        <v>Oportunidade</v>
      </c>
      <c r="C215" s="146" t="str">
        <f>IF(SP_NORTE!Y219="","*",SP_NORTE!Y219)</f>
        <v>*</v>
      </c>
      <c r="D215" s="138" t="str">
        <f>IF(SP_NORTE!R219="","*",SP_NORTE!R219)</f>
        <v>SP NORTE</v>
      </c>
      <c r="E215" s="138" t="str">
        <f>IF(SP_NORTE!S219="","*",SP_NORTE!S219)</f>
        <v>ZEB-ZCZ</v>
      </c>
      <c r="F215" s="145">
        <f>IF(SP_NORTE!B219="","*",SP_NORTE!B219)</f>
        <v>46069</v>
      </c>
      <c r="G215" s="145" t="str">
        <f>IF(SP_NORTE!D219="","*",SP_NORTE!D219)</f>
        <v>V88</v>
      </c>
      <c r="H215" s="145" t="str">
        <f>IF(SP_NORTE!E219="","*",SP_NORTE!E219)</f>
        <v>MECANIZAÇÃO - SOCADORA</v>
      </c>
      <c r="I215" s="145" t="str">
        <f>IF(SP_NORTE!G219="","*",SP_NORTE!G219)</f>
        <v>ZPN2</v>
      </c>
      <c r="J215" s="145" t="str">
        <f>IF(SP_NORTE!H219="","*",SP_NORTE!H219)</f>
        <v>ZPN2</v>
      </c>
      <c r="K215" s="138" t="str">
        <f>IF(SP_NORTE!L219="","*",SP_NORTE!L219)</f>
        <v>ZCV-ZCT</v>
      </c>
      <c r="L215" s="138" t="str">
        <f>IF(SP_NORTE!M219="","*",SP_NORTE!M219)</f>
        <v>152ZCT</v>
      </c>
      <c r="M215" s="139">
        <f>IF(SP_NORTE!I219="","*",SP_NORTE!I219)</f>
        <v>73</v>
      </c>
      <c r="N215" s="144">
        <f>IF(SP_NORTE!J219="","*",SP_NORTE!J219)</f>
        <v>153.80000000000001</v>
      </c>
      <c r="O215" s="144">
        <f>IF(SP_NORTE!K219="","*",SP_NORTE!K219)</f>
        <v>151</v>
      </c>
      <c r="P215" s="143">
        <f>IF(SP_NORTE!N219="","*",SP_NORTE!N219)</f>
        <v>0.375</v>
      </c>
      <c r="Q215" s="143">
        <f>IF(SP_NORTE!O219="","*",SP_NORTE!O219)</f>
        <v>8.3333333333333329E-2</v>
      </c>
      <c r="R215" s="145" t="str">
        <f>IF(SP_NORTE!P219="","*",CONCATENATE(SP_NORTE!P219," ",SP_NORTE!Q219))</f>
        <v>510 M</v>
      </c>
      <c r="S215" s="145" t="str">
        <f>IF(SP_NORTE!U219="","*",SP_NORTE!U219)</f>
        <v>Antonioni</v>
      </c>
      <c r="T215" s="145" t="str">
        <f>IF(SP_NORTE!V219="","*",SP_NORTE!V219)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IF(SP_NORTE!X220="","*",SP_NORTE!X220)</f>
        <v>OPORTUNIDADE</v>
      </c>
      <c r="B216" s="146" t="str">
        <f>IF(SP_NORTE!W220="","*",SP_NORTE!W220)</f>
        <v>Oportunidade</v>
      </c>
      <c r="C216" s="146" t="str">
        <f>IF(SP_NORTE!Y220="","*",SP_NORTE!Y220)</f>
        <v>*</v>
      </c>
      <c r="D216" s="138" t="str">
        <f>IF(SP_NORTE!R220="","*",SP_NORTE!R220)</f>
        <v>SP NORTE</v>
      </c>
      <c r="E216" s="138" t="str">
        <f>IF(SP_NORTE!S220="","*",SP_NORTE!S220)</f>
        <v>ZEB-ZCZ</v>
      </c>
      <c r="F216" s="145">
        <f>IF(SP_NORTE!B220="","*",SP_NORTE!B220)</f>
        <v>46069</v>
      </c>
      <c r="G216" s="145" t="str">
        <f>IF(SP_NORTE!D220="","*",SP_NORTE!D220)</f>
        <v>PEDRO (TP-696)</v>
      </c>
      <c r="H216" s="145" t="str">
        <f>IF(SP_NORTE!E220="","*",SP_NORTE!E220)</f>
        <v>PDM - SOLDA</v>
      </c>
      <c r="I216" s="145" t="str">
        <f>IF(SP_NORTE!G220="","*",SP_NORTE!G220)</f>
        <v>101ZZF</v>
      </c>
      <c r="J216" s="145" t="str">
        <f>IF(SP_NORTE!H220="","*",SP_NORTE!H220)</f>
        <v>-</v>
      </c>
      <c r="K216" s="138" t="str">
        <f>IF(SP_NORTE!L220="","*",SP_NORTE!L220)</f>
        <v>ZCZ-ZZF</v>
      </c>
      <c r="L216" s="138" t="str">
        <f>IF(SP_NORTE!M220="","*",SP_NORTE!M220)</f>
        <v>101ZZF</v>
      </c>
      <c r="M216" s="139">
        <f>IF(SP_NORTE!I220="","*",SP_NORTE!I220)</f>
        <v>73</v>
      </c>
      <c r="N216" s="144">
        <f>IF(SP_NORTE!J220="","*",SP_NORTE!J220)</f>
        <v>102.4</v>
      </c>
      <c r="O216" s="144" t="str">
        <f>IF(SP_NORTE!K220="","*",SP_NORTE!K220)</f>
        <v>-</v>
      </c>
      <c r="P216" s="143">
        <f>IF(SP_NORTE!N220="","*",SP_NORTE!N220)</f>
        <v>0.375</v>
      </c>
      <c r="Q216" s="143">
        <f>IF(SP_NORTE!O220="","*",SP_NORTE!O220)</f>
        <v>6.25E-2</v>
      </c>
      <c r="R216" s="145" t="str">
        <f>IF(SP_NORTE!P220="","*",CONCATENATE(SP_NORTE!P220," ",SP_NORTE!Q220))</f>
        <v>1 Nº DE SOLDA</v>
      </c>
      <c r="S216" s="145" t="str">
        <f>IF(SP_NORTE!U220="","*",SP_NORTE!U220)</f>
        <v>Nelson</v>
      </c>
      <c r="T216" s="145" t="str">
        <f>IF(SP_NORTE!V220="","*",SP_NORTE!V220)</f>
        <v>Execução de solda - Condicionado à temperatura</v>
      </c>
      <c r="U216" s="136">
        <f ca="1">_xlfn.XLOOKUP(G216&amp;$U$2,BS_CONTROLE[CHAVE],BS_CONTROLE[Quantidade_11],"-")</f>
        <v>1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IF(SP_NORTE!X221="","*",SP_NORTE!X221)</f>
        <v>OPORTUNIDADE</v>
      </c>
      <c r="B217" s="146" t="str">
        <f>IF(SP_NORTE!W221="","*",SP_NORTE!W221)</f>
        <v>Oportunidade</v>
      </c>
      <c r="C217" s="146" t="str">
        <f>IF(SP_NORTE!Y221="","*",SP_NORTE!Y221)</f>
        <v>*</v>
      </c>
      <c r="D217" s="138" t="str">
        <f>IF(SP_NORTE!R221="","*",SP_NORTE!R221)</f>
        <v>SP NORTE</v>
      </c>
      <c r="E217" s="138" t="str">
        <f>IF(SP_NORTE!S221="","*",SP_NORTE!S221)</f>
        <v>ZCZ-ZTI</v>
      </c>
      <c r="F217" s="145">
        <f>IF(SP_NORTE!B221="","*",SP_NORTE!B221)</f>
        <v>46069</v>
      </c>
      <c r="G217" s="145" t="str">
        <f>IF(SP_NORTE!D221="","*",SP_NORTE!D221)</f>
        <v>V40</v>
      </c>
      <c r="H217" s="145" t="str">
        <f>IF(SP_NORTE!E221="","*",SP_NORTE!E221)</f>
        <v>MODERNIZAÇÃO - SOCADORA</v>
      </c>
      <c r="I217" s="145" t="str">
        <f>IF(SP_NORTE!G221="","*",SP_NORTE!G221)</f>
        <v>K58K592</v>
      </c>
      <c r="J217" s="145" t="str">
        <f>IF(SP_NORTE!H221="","*",SP_NORTE!H221)</f>
        <v>K58K592</v>
      </c>
      <c r="K217" s="138" t="str">
        <f>IF(SP_NORTE!L221="","*",SP_NORTE!L221)</f>
        <v>ZDG-ZTN</v>
      </c>
      <c r="L217" s="138" t="str">
        <f>IF(SP_NORTE!M221="","*",SP_NORTE!M221)</f>
        <v>ZDG2/ZDGPAT2</v>
      </c>
      <c r="M217" s="139">
        <f>IF(SP_NORTE!I221="","*",SP_NORTE!I221)</f>
        <v>73</v>
      </c>
      <c r="N217" s="144">
        <f>IF(SP_NORTE!J221="","*",SP_NORTE!J221)</f>
        <v>54.8</v>
      </c>
      <c r="O217" s="144">
        <f>IF(SP_NORTE!K221="","*",SP_NORTE!K221)</f>
        <v>52</v>
      </c>
      <c r="P217" s="143">
        <f>IF(SP_NORTE!N221="","*",SP_NORTE!N221)</f>
        <v>0.33333333333333331</v>
      </c>
      <c r="Q217" s="143">
        <f>IF(SP_NORTE!O221="","*",SP_NORTE!O221)</f>
        <v>6.9444444444444447E-4</v>
      </c>
      <c r="R217" s="145" t="str">
        <f>IF(SP_NORTE!P221="","*",CONCATENATE(SP_NORTE!P221," ",SP_NORTE!Q221))</f>
        <v>1792 M</v>
      </c>
      <c r="S217" s="145" t="str">
        <f>IF(SP_NORTE!U221="","*",SP_NORTE!U221)</f>
        <v>Luiz Granado</v>
      </c>
      <c r="T217" s="145" t="str">
        <f>IF(SP_NORTE!V221="","*",SP_NORTE!V221)</f>
        <v>Socaria mecanizada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>
      <c r="A218" s="146" t="str">
        <f>IF(SP_NORTE!X222="","*",SP_NORTE!X222)</f>
        <v>OPORTUNIDADE</v>
      </c>
      <c r="B218" s="146" t="str">
        <f>IF(SP_NORTE!W222="","*",SP_NORTE!W222)</f>
        <v>Oportunidade</v>
      </c>
      <c r="C218" s="146" t="str">
        <f>IF(SP_NORTE!Y222="","*",SP_NORTE!Y222)</f>
        <v>*</v>
      </c>
      <c r="D218" s="138" t="str">
        <f>IF(SP_NORTE!R222="","*",SP_NORTE!R222)</f>
        <v>SP NORTE</v>
      </c>
      <c r="E218" s="138" t="str">
        <f>IF(SP_NORTE!S222="","*",SP_NORTE!S222)</f>
        <v>ZCZ-ZTI</v>
      </c>
      <c r="F218" s="145">
        <f>IF(SP_NORTE!B222="","*",SP_NORTE!B222)</f>
        <v>46069</v>
      </c>
      <c r="G218" s="145" t="str">
        <f>IF(SP_NORTE!D222="","*",SP_NORTE!D222)</f>
        <v>MAURO TP-868)</v>
      </c>
      <c r="H218" s="145" t="str">
        <f>IF(SP_NORTE!E222="","*",SP_NORTE!E222)</f>
        <v>MODERNIZAÇÃO - SOLDA</v>
      </c>
      <c r="I218" s="145" t="str">
        <f>IF(SP_NORTE!G222="","*",SP_NORTE!G222)</f>
        <v>-</v>
      </c>
      <c r="J218" s="145" t="str">
        <f>IF(SP_NORTE!H222="","*",SP_NORTE!H222)</f>
        <v>-</v>
      </c>
      <c r="K218" s="138" t="str">
        <f>IF(SP_NORTE!L222="","*",SP_NORTE!L222)</f>
        <v>ZMA-ZDG</v>
      </c>
      <c r="L218" s="138" t="str">
        <f>IF(SP_NORTE!M222="","*",SP_NORTE!M222)</f>
        <v>ZMAK47</v>
      </c>
      <c r="M218" s="139">
        <f>IF(SP_NORTE!I222="","*",SP_NORTE!I222)</f>
        <v>73</v>
      </c>
      <c r="N218" s="144">
        <f>IF(SP_NORTE!J222="","*",SP_NORTE!J222)</f>
        <v>46.7</v>
      </c>
      <c r="O218" s="144" t="str">
        <f>IF(SP_NORTE!K222="","*",SP_NORTE!K222)</f>
        <v>-</v>
      </c>
      <c r="P218" s="143">
        <f>IF(SP_NORTE!N222="","*",SP_NORTE!N222)</f>
        <v>0.33333333333333331</v>
      </c>
      <c r="Q218" s="143">
        <f>IF(SP_NORTE!O222="","*",SP_NORTE!O222)</f>
        <v>6.25E-2</v>
      </c>
      <c r="R218" s="145" t="str">
        <f>IF(SP_NORTE!P222="","*",CONCATENATE(SP_NORTE!P222," ",SP_NORTE!Q222))</f>
        <v>1 Nº DE SOLDA</v>
      </c>
      <c r="S218" s="145" t="str">
        <f>IF(SP_NORTE!U222="","*",SP_NORTE!U222)</f>
        <v>Luiz Granado</v>
      </c>
      <c r="T218" s="145" t="str">
        <f>IF(SP_NORTE!V222="","*",SP_NORTE!V222)</f>
        <v>Execução de solda - Condicionado à temperatura</v>
      </c>
      <c r="U218" s="136">
        <f ca="1">_xlfn.XLOOKUP(G218&amp;$U$2,BS_CONTROLE[CHAVE],BS_CONTROLE[Quantidade_11],"-")</f>
        <v>0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IF(SP_NORTE!X223="","*",SP_NORTE!X223)</f>
        <v>OPORTUNIDADE</v>
      </c>
      <c r="B219" s="146" t="str">
        <f>IF(SP_NORTE!W223="","*",SP_NORTE!W223)</f>
        <v>Oportunidade</v>
      </c>
      <c r="C219" s="146" t="str">
        <f>IF(SP_NORTE!Y223="","*",SP_NORTE!Y223)</f>
        <v>*</v>
      </c>
      <c r="D219" s="138" t="str">
        <f>IF(SP_NORTE!R223="","*",SP_NORTE!R223)</f>
        <v>SP NORTE</v>
      </c>
      <c r="E219" s="138" t="str">
        <f>IF(SP_NORTE!S223="","*",SP_NORTE!S223)</f>
        <v>ZCZ-ZTI</v>
      </c>
      <c r="F219" s="145">
        <f>IF(SP_NORTE!B223="","*",SP_NORTE!B223)</f>
        <v>46069</v>
      </c>
      <c r="G219" s="145" t="str">
        <f>IF(SP_NORTE!D223="","*",SP_NORTE!D223)</f>
        <v>WAGNER (TP-58)</v>
      </c>
      <c r="H219" s="145" t="str">
        <f>IF(SP_NORTE!E223="","*",SP_NORTE!E223)</f>
        <v>MODERNIZAÇÃO - SOLDA</v>
      </c>
      <c r="I219" s="145" t="str">
        <f>IF(SP_NORTE!G223="","*",SP_NORTE!G223)</f>
        <v>-</v>
      </c>
      <c r="J219" s="145" t="str">
        <f>IF(SP_NORTE!H223="","*",SP_NORTE!H223)</f>
        <v>-</v>
      </c>
      <c r="K219" s="138" t="str">
        <f>IF(SP_NORTE!L223="","*",SP_NORTE!L223)</f>
        <v>ZMA</v>
      </c>
      <c r="L219" s="138" t="str">
        <f>IF(SP_NORTE!M223="","*",SP_NORTE!M223)</f>
        <v>ZMA1</v>
      </c>
      <c r="M219" s="139">
        <f>IF(SP_NORTE!I223="","*",SP_NORTE!I223)</f>
        <v>73</v>
      </c>
      <c r="N219" s="144">
        <f>IF(SP_NORTE!J223="","*",SP_NORTE!J223)</f>
        <v>41.9</v>
      </c>
      <c r="O219" s="144" t="str">
        <f>IF(SP_NORTE!K223="","*",SP_NORTE!K223)</f>
        <v>-</v>
      </c>
      <c r="P219" s="143">
        <f>IF(SP_NORTE!N223="","*",SP_NORTE!N223)</f>
        <v>0.33333333333333331</v>
      </c>
      <c r="Q219" s="143">
        <f>IF(SP_NORTE!O223="","*",SP_NORTE!O223)</f>
        <v>6.25E-2</v>
      </c>
      <c r="R219" s="145" t="str">
        <f>IF(SP_NORTE!P223="","*",CONCATENATE(SP_NORTE!P223," ",SP_NORTE!Q223))</f>
        <v>1 Nº DE SOLDA</v>
      </c>
      <c r="S219" s="145" t="str">
        <f>IF(SP_NORTE!U223="","*",SP_NORTE!U223)</f>
        <v>Luiz Granado</v>
      </c>
      <c r="T219" s="145" t="str">
        <f>IF(SP_NORTE!V223="","*",SP_NORTE!V223)</f>
        <v>Execução de solda - Condicionado à temperatura (ZMA1)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IF(SP_NORTE!X224="","*",SP_NORTE!X224)</f>
        <v>OPORTUNIDADE</v>
      </c>
      <c r="B220" s="146" t="str">
        <f>IF(SP_NORTE!W224="","*",SP_NORTE!W224)</f>
        <v>Oportunidade</v>
      </c>
      <c r="C220" s="146" t="str">
        <f>IF(SP_NORTE!Y224="","*",SP_NORTE!Y224)</f>
        <v>*</v>
      </c>
      <c r="D220" s="138" t="str">
        <f>IF(SP_NORTE!R224="","*",SP_NORTE!R224)</f>
        <v>SP NORTE</v>
      </c>
      <c r="E220" s="138" t="str">
        <f>IF(SP_NORTE!S224="","*",SP_NORTE!S224)</f>
        <v>ZCZ-ZTI</v>
      </c>
      <c r="F220" s="145">
        <f>IF(SP_NORTE!B224="","*",SP_NORTE!B224)</f>
        <v>46069</v>
      </c>
      <c r="G220" s="145" t="str">
        <f>IF(SP_NORTE!D224="","*",SP_NORTE!D224)</f>
        <v>ANTONIO (TF-681)</v>
      </c>
      <c r="H220" s="145" t="str">
        <f>IF(SP_NORTE!E224="","*",SP_NORTE!E224)</f>
        <v>PDM - SOLDA</v>
      </c>
      <c r="I220" s="145" t="str">
        <f>IF(SP_NORTE!G224="","*",SP_NORTE!G224)</f>
        <v>-</v>
      </c>
      <c r="J220" s="145" t="str">
        <f>IF(SP_NORTE!H224="","*",SP_NORTE!H224)</f>
        <v>-</v>
      </c>
      <c r="K220" s="138" t="str">
        <f>IF(SP_NORTE!L224="","*",SP_NORTE!L224)</f>
        <v>ZZR-ZDZ</v>
      </c>
      <c r="L220" s="138" t="str">
        <f>IF(SP_NORTE!M224="","*",SP_NORTE!M224)</f>
        <v>K10K14</v>
      </c>
      <c r="M220" s="139">
        <f>IF(SP_NORTE!I224="","*",SP_NORTE!I224)</f>
        <v>73</v>
      </c>
      <c r="N220" s="144">
        <f>IF(SP_NORTE!J224="","*",SP_NORTE!J224)</f>
        <v>11.2</v>
      </c>
      <c r="O220" s="144" t="str">
        <f>IF(SP_NORTE!K224="","*",SP_NORTE!K224)</f>
        <v>-</v>
      </c>
      <c r="P220" s="143">
        <f>IF(SP_NORTE!N224="","*",SP_NORTE!N224)</f>
        <v>0.375</v>
      </c>
      <c r="Q220" s="143">
        <f>IF(SP_NORTE!O224="","*",SP_NORTE!O224)</f>
        <v>6.25E-2</v>
      </c>
      <c r="R220" s="145" t="str">
        <f>IF(SP_NORTE!P224="","*",CONCATENATE(SP_NORTE!P224," ",SP_NORTE!Q224))</f>
        <v>1 Nº DE SOLDA</v>
      </c>
      <c r="S220" s="145" t="str">
        <f>IF(SP_NORTE!U224="","*",SP_NORTE!U224)</f>
        <v>Gabriele</v>
      </c>
      <c r="T220" s="145" t="str">
        <f>IF(SP_NORTE!V224="","*",SP_NORTE!V224)</f>
        <v>Execução de solda - Condicionado à temperatura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IF(SP_NORTE!X225="","*",SP_NORTE!X225)</f>
        <v>OPORTUNIDADE</v>
      </c>
      <c r="B221" s="146" t="str">
        <f>IF(SP_NORTE!W225="","*",SP_NORTE!W225)</f>
        <v>Oportunidade</v>
      </c>
      <c r="C221" s="146" t="str">
        <f>IF(SP_NORTE!Y225="","*",SP_NORTE!Y225)</f>
        <v>*</v>
      </c>
      <c r="D221" s="138" t="str">
        <f>IF(SP_NORTE!R225="","*",SP_NORTE!R225)</f>
        <v>SP NORTE</v>
      </c>
      <c r="E221" s="138" t="str">
        <f>IF(SP_NORTE!S225="","*",SP_NORTE!S225)</f>
        <v>ZRX-ZTI</v>
      </c>
      <c r="F221" s="145">
        <f>IF(SP_NORTE!B225="","*",SP_NORTE!B225)</f>
        <v>46069</v>
      </c>
      <c r="G221" s="145" t="str">
        <f>IF(SP_NORTE!D225="","*",SP_NORTE!D225)</f>
        <v>V83</v>
      </c>
      <c r="H221" s="145" t="str">
        <f>IF(SP_NORTE!E225="","*",SP_NORTE!E225)</f>
        <v>MECANIZAÇÃO - SOCADORA</v>
      </c>
      <c r="I221" s="145" t="str">
        <f>IF(SP_NORTE!G225="","*",SP_NORTE!G225)</f>
        <v>ZIQ2</v>
      </c>
      <c r="J221" s="145" t="str">
        <f>IF(SP_NORTE!H225="","*",SP_NORTE!H225)</f>
        <v>ZIQ2</v>
      </c>
      <c r="K221" s="138" t="str">
        <f>IF(SP_NORTE!L225="","*",SP_NORTE!L225)</f>
        <v>ZRQ-ZQX</v>
      </c>
      <c r="L221" s="138" t="str">
        <f>IF(SP_NORTE!M225="","*",SP_NORTE!M225)</f>
        <v>139ZQX1</v>
      </c>
      <c r="M221" s="139">
        <f>IF(SP_NORTE!I225="","*",SP_NORTE!I225)</f>
        <v>70</v>
      </c>
      <c r="N221" s="144">
        <f>IF(SP_NORTE!J225="","*",SP_NORTE!J225)</f>
        <v>139.19999999999999</v>
      </c>
      <c r="O221" s="144">
        <f>IF(SP_NORTE!K225="","*",SP_NORTE!K225)</f>
        <v>135</v>
      </c>
      <c r="P221" s="143">
        <f>IF(SP_NORTE!N225="","*",SP_NORTE!N225)</f>
        <v>0.33333333333333331</v>
      </c>
      <c r="Q221" s="143">
        <f>IF(SP_NORTE!O225="","*",SP_NORTE!O225)</f>
        <v>8.3333333333333329E-2</v>
      </c>
      <c r="R221" s="145" t="str">
        <f>IF(SP_NORTE!P225="","*",CONCATENATE(SP_NORTE!P225," ",SP_NORTE!Q225))</f>
        <v>480 M</v>
      </c>
      <c r="S221" s="145" t="str">
        <f>IF(SP_NORTE!U225="","*",SP_NORTE!U225)</f>
        <v>Antonioni</v>
      </c>
      <c r="T221" s="145" t="str">
        <f>IF(SP_NORTE!V225="","*",SP_NORTE!V225)</f>
        <v>Socaria mecanizada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*</v>
      </c>
      <c r="L222" s="138" t="str">
        <f>IF(SP_NORTE!M226="","*",SP_NORTE!M226)</f>
        <v>*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1450</v>
      </c>
      <c r="C2" s="121" t="s">
        <v>997</v>
      </c>
      <c r="D2" s="76" t="s">
        <v>999</v>
      </c>
      <c r="E2" s="76" t="s">
        <v>1451</v>
      </c>
      <c r="F2" s="99" t="s">
        <v>1452</v>
      </c>
      <c r="G2" s="76" t="s">
        <v>1453</v>
      </c>
      <c r="H2" s="76" t="s">
        <v>1454</v>
      </c>
      <c r="I2" s="76" t="s">
        <v>1455</v>
      </c>
      <c r="J2" s="76" t="s">
        <v>1456</v>
      </c>
      <c r="K2" s="78" t="s">
        <v>1457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*</v>
      </c>
      <c r="C200" s="95" t="str">
        <f>IF(SP_NORTE!B227="","*",SP_NORTE!B227)</f>
        <v>*</v>
      </c>
      <c r="D200" s="94" t="str">
        <f>IF(SP_NORTE!D227="","*",SP_NORTE!D227)</f>
        <v>*</v>
      </c>
      <c r="E200" s="94" t="str">
        <f>IF(SP_NORTE!G227="","*",SP_NORTE!G227)</f>
        <v>*</v>
      </c>
      <c r="F200" s="100" t="str">
        <f>IF(SP_NORTE!L227="","*",SP_NORTE!L227)</f>
        <v>-</v>
      </c>
      <c r="G200" s="95" t="str">
        <f>IF(SP_NORTE!H227="","*",SP_NORTE!H227)</f>
        <v>*</v>
      </c>
      <c r="H200" s="95" t="str">
        <f>IF(SP_NORTE!AA227="","*",SP_NORTE!AA227)</f>
        <v>*</v>
      </c>
      <c r="I200" s="95" t="str">
        <f>IF(SP_NORTE!AB227="","*",SP_NORTE!AB227)</f>
        <v>*</v>
      </c>
      <c r="J200" s="96" t="str">
        <f>IF(SP_NORTE!Z227="","*",SP_NORTE!Z227)</f>
        <v>*</v>
      </c>
      <c r="K200" s="97" t="str">
        <f>IF(SP_NORTE!AC227="","*",SP_NORTE!AC227)</f>
        <v>*</v>
      </c>
    </row>
    <row r="201" spans="2:11" hidden="1">
      <c r="B201" s="94" t="str">
        <f>IF(SP_NORTE!X228="","*",SP_NORTE!X228)</f>
        <v>*</v>
      </c>
      <c r="C201" s="95" t="str">
        <f>IF(SP_NORTE!B228="","*",SP_NORTE!B228)</f>
        <v>*</v>
      </c>
      <c r="D201" s="94" t="str">
        <f>IF(SP_NORTE!D228="","*",SP_NORTE!D228)</f>
        <v>*</v>
      </c>
      <c r="E201" s="94" t="str">
        <f>IF(SP_NORTE!G228="","*",SP_NORTE!G228)</f>
        <v>*</v>
      </c>
      <c r="F201" s="100" t="str">
        <f>IF(SP_NORTE!L228="","*",SP_NORTE!L228)</f>
        <v>-</v>
      </c>
      <c r="G201" s="95" t="str">
        <f>IF(SP_NORTE!H228="","*",SP_NORTE!H228)</f>
        <v>*</v>
      </c>
      <c r="H201" s="95" t="str">
        <f>IF(SP_NORTE!AA228="","*",SP_NORTE!AA228)</f>
        <v>*</v>
      </c>
      <c r="I201" s="95" t="str">
        <f>IF(SP_NORTE!AB228="","*",SP_NORTE!AB228)</f>
        <v>*</v>
      </c>
      <c r="J201" s="96" t="str">
        <f>IF(SP_NORTE!Z228="","*",SP_NORTE!Z228)</f>
        <v>*</v>
      </c>
      <c r="K201" s="97" t="str">
        <f>IF(SP_NORTE!AC228="","*",SP_NORTE!AC228)</f>
        <v>*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*</v>
      </c>
      <c r="C203" s="95" t="str">
        <f>IF(SP_NORTE!B230="","*",SP_NORTE!B230)</f>
        <v>*</v>
      </c>
      <c r="D203" s="94" t="str">
        <f>IF(SP_NORTE!D230="","*",SP_NORTE!D230)</f>
        <v>*</v>
      </c>
      <c r="E203" s="94" t="str">
        <f>IF(SP_NORTE!G230="","*",SP_NORTE!G230)</f>
        <v>*</v>
      </c>
      <c r="F203" s="100" t="str">
        <f>IF(SP_NORTE!L230="","*",SP_NORTE!L230)</f>
        <v>-</v>
      </c>
      <c r="G203" s="95" t="str">
        <f>IF(SP_NORTE!H230="","*",SP_NORTE!H230)</f>
        <v>*</v>
      </c>
      <c r="H203" s="95" t="str">
        <f>IF(SP_NORTE!AA230="","*",SP_NORTE!AA230)</f>
        <v>*</v>
      </c>
      <c r="I203" s="95" t="str">
        <f>IF(SP_NORTE!AB230="","*",SP_NORTE!AB230)</f>
        <v>*</v>
      </c>
      <c r="J203" s="96" t="str">
        <f>IF(SP_NORTE!Z230="","*",SP_NORTE!Z230)</f>
        <v>*</v>
      </c>
      <c r="K203" s="97" t="str">
        <f>IF(SP_NORTE!AC230="","*",SP_NORTE!AC230)</f>
        <v>*</v>
      </c>
    </row>
    <row r="204" spans="2:11" hidden="1">
      <c r="B204" s="94" t="str">
        <f>IF(SP_NORTE!X231="","*",SP_NORTE!X231)</f>
        <v>*</v>
      </c>
      <c r="C204" s="95" t="str">
        <f>IF(SP_NORTE!B231="","*",SP_NORTE!B231)</f>
        <v>*</v>
      </c>
      <c r="D204" s="94" t="str">
        <f>IF(SP_NORTE!D231="","*",SP_NORTE!D231)</f>
        <v>*</v>
      </c>
      <c r="E204" s="94" t="str">
        <f>IF(SP_NORTE!G231="","*",SP_NORTE!G231)</f>
        <v>*</v>
      </c>
      <c r="F204" s="100" t="str">
        <f>IF(SP_NORTE!L231="","*",SP_NORTE!L231)</f>
        <v>-</v>
      </c>
      <c r="G204" s="95" t="str">
        <f>IF(SP_NORTE!H231="","*",SP_NORTE!H231)</f>
        <v>*</v>
      </c>
      <c r="H204" s="95" t="str">
        <f>IF(SP_NORTE!AA231="","*",SP_NORTE!AA231)</f>
        <v>*</v>
      </c>
      <c r="I204" s="95" t="str">
        <f>IF(SP_NORTE!AB231="","*",SP_NORTE!AB231)</f>
        <v>*</v>
      </c>
      <c r="J204" s="96" t="str">
        <f>IF(SP_NORTE!Z231="","*",SP_NORTE!Z231)</f>
        <v>*</v>
      </c>
      <c r="K204" s="97" t="str">
        <f>IF(SP_NORTE!AC231="","*",SP_NORTE!AC231)</f>
        <v>*</v>
      </c>
    </row>
    <row r="205" spans="2:11" hidden="1">
      <c r="B205" s="94" t="str">
        <f>IF(SP_NORTE!X232="","*",SP_NORTE!X232)</f>
        <v>*</v>
      </c>
      <c r="C205" s="95" t="str">
        <f>IF(SP_NORTE!B232="","*",SP_NORTE!B232)</f>
        <v>*</v>
      </c>
      <c r="D205" s="94" t="str">
        <f>IF(SP_NORTE!D232="","*",SP_NORTE!D232)</f>
        <v>*</v>
      </c>
      <c r="E205" s="94" t="str">
        <f>IF(SP_NORTE!G232="","*",SP_NORTE!G232)</f>
        <v>*</v>
      </c>
      <c r="F205" s="100" t="str">
        <f>IF(SP_NORTE!L232="","*",SP_NORTE!L232)</f>
        <v>-</v>
      </c>
      <c r="G205" s="95" t="str">
        <f>IF(SP_NORTE!H232="","*",SP_NORTE!H232)</f>
        <v>*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*</v>
      </c>
      <c r="K205" s="97" t="str">
        <f>IF(SP_NORTE!AC232="","*",SP_NORTE!AC232)</f>
        <v>*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*</v>
      </c>
      <c r="C208" s="95" t="str">
        <f>IF(SP_NORTE!B235="","*",SP_NORTE!B235)</f>
        <v>*</v>
      </c>
      <c r="D208" s="94" t="str">
        <f>IF(SP_NORTE!D235="","*",SP_NORTE!D235)</f>
        <v>*</v>
      </c>
      <c r="E208" s="94" t="str">
        <f>IF(SP_NORTE!G235="","*",SP_NORTE!G235)</f>
        <v>*</v>
      </c>
      <c r="F208" s="100" t="str">
        <f>IF(SP_NORTE!L235="","*",SP_NORTE!L235)</f>
        <v>-</v>
      </c>
      <c r="G208" s="95" t="str">
        <f>IF(SP_NORTE!H235="","*",SP_NORTE!H235)</f>
        <v>*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*</v>
      </c>
      <c r="K208" s="97" t="str">
        <f>IF(SP_NORTE!AC235="","*",SP_NORTE!AC235)</f>
        <v>*</v>
      </c>
    </row>
    <row r="209" spans="2:11" hidden="1">
      <c r="B209" s="94" t="str">
        <f>IF(SP_NORTE!X236="","*",SP_NORTE!X236)</f>
        <v>*</v>
      </c>
      <c r="C209" s="95" t="str">
        <f>IF(SP_NORTE!B236="","*",SP_NORTE!B236)</f>
        <v>*</v>
      </c>
      <c r="D209" s="94" t="str">
        <f>IF(SP_NORTE!D236="","*",SP_NORTE!D236)</f>
        <v>*</v>
      </c>
      <c r="E209" s="94" t="str">
        <f>IF(SP_NORTE!G236="","*",SP_NORTE!G236)</f>
        <v>*</v>
      </c>
      <c r="F209" s="100" t="str">
        <f>IF(SP_NORTE!L236="","*",SP_NORTE!L236)</f>
        <v>-</v>
      </c>
      <c r="G209" s="95" t="str">
        <f>IF(SP_NORTE!H236="","*",SP_NORTE!H236)</f>
        <v>*</v>
      </c>
      <c r="H209" s="95" t="str">
        <f>IF(SP_NORTE!AA236="","*",SP_NORTE!AA236)</f>
        <v>*</v>
      </c>
      <c r="I209" s="95" t="str">
        <f>IF(SP_NORTE!AB236="","*",SP_NORTE!AB236)</f>
        <v>*</v>
      </c>
      <c r="J209" s="96" t="str">
        <f>IF(SP_NORTE!Z236="","*",SP_NORTE!Z236)</f>
        <v>*</v>
      </c>
      <c r="K209" s="97" t="str">
        <f>IF(SP_NORTE!AC236="","*",SP_NORTE!AC236)</f>
        <v>*</v>
      </c>
    </row>
    <row r="210" spans="2:11" hidden="1">
      <c r="B210" s="94" t="str">
        <f>IF(SP_NORTE!X237="","*",SP_NORTE!X237)</f>
        <v>*</v>
      </c>
      <c r="C210" s="95" t="str">
        <f>IF(SP_NORTE!B237="","*",SP_NORTE!B237)</f>
        <v>*</v>
      </c>
      <c r="D210" s="94" t="str">
        <f>IF(SP_NORTE!D237="","*",SP_NORTE!D237)</f>
        <v>*</v>
      </c>
      <c r="E210" s="94" t="str">
        <f>IF(SP_NORTE!G237="","*",SP_NORTE!G237)</f>
        <v>*</v>
      </c>
      <c r="F210" s="100" t="str">
        <f>IF(SP_NORTE!L237="","*",SP_NORTE!L237)</f>
        <v>-</v>
      </c>
      <c r="G210" s="95" t="str">
        <f>IF(SP_NORTE!H237="","*",SP_NORTE!H237)</f>
        <v>*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*</v>
      </c>
      <c r="K210" s="97" t="str">
        <f>IF(SP_NORTE!AC237="","*",SP_NORTE!AC237)</f>
        <v>*</v>
      </c>
    </row>
    <row r="211" spans="2:11" hidden="1">
      <c r="B211" s="94" t="str">
        <f>IF(SP_NORTE!X238="","*",SP_NORTE!X238)</f>
        <v>*</v>
      </c>
      <c r="C211" s="95" t="str">
        <f>IF(SP_NORTE!B238="","*",SP_NORTE!B238)</f>
        <v>*</v>
      </c>
      <c r="D211" s="94" t="str">
        <f>IF(SP_NORTE!D238="","*",SP_NORTE!D238)</f>
        <v>*</v>
      </c>
      <c r="E211" s="94" t="str">
        <f>IF(SP_NORTE!G238="","*",SP_NORTE!G238)</f>
        <v>*</v>
      </c>
      <c r="F211" s="100" t="str">
        <f>IF(SP_NORTE!L238="","*",SP_NORTE!L238)</f>
        <v>-</v>
      </c>
      <c r="G211" s="95" t="str">
        <f>IF(SP_NORTE!H238="","*",SP_NORTE!H238)</f>
        <v>*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*</v>
      </c>
      <c r="K211" s="97" t="str">
        <f>IF(SP_NORTE!AC238="","*",SP_NORTE!AC238)</f>
        <v>*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*</v>
      </c>
      <c r="C214" s="95" t="str">
        <f>IF(SP_NORTE!B241="","*",SP_NORTE!B241)</f>
        <v>*</v>
      </c>
      <c r="D214" s="94" t="str">
        <f>IF(SP_NORTE!D241="","*",SP_NORTE!D241)</f>
        <v>*</v>
      </c>
      <c r="E214" s="94" t="str">
        <f>IF(SP_NORTE!G241="","*",SP_NORTE!G241)</f>
        <v>*</v>
      </c>
      <c r="F214" s="100" t="str">
        <f>IF(SP_NORTE!L241="","*",SP_NORTE!L241)</f>
        <v>-</v>
      </c>
      <c r="G214" s="95" t="str">
        <f>IF(SP_NORTE!H241="","*",SP_NORTE!H241)</f>
        <v>*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*</v>
      </c>
      <c r="K214" s="97" t="str">
        <f>IF(SP_NORTE!AC241="","*",SP_NORTE!AC241)</f>
        <v>*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*</v>
      </c>
      <c r="C217" s="95" t="str">
        <f>IF(SP_NORTE!B244="","*",SP_NORTE!B244)</f>
        <v>*</v>
      </c>
      <c r="D217" s="94" t="str">
        <f>IF(SP_NORTE!D244="","*",SP_NORTE!D244)</f>
        <v>*</v>
      </c>
      <c r="E217" s="94" t="str">
        <f>IF(SP_NORTE!G244="","*",SP_NORTE!G244)</f>
        <v>*</v>
      </c>
      <c r="F217" s="100" t="str">
        <f>IF(SP_NORTE!L244="","*",SP_NORTE!L244)</f>
        <v>-</v>
      </c>
      <c r="G217" s="95" t="str">
        <f>IF(SP_NORTE!H244="","*",SP_NORTE!H244)</f>
        <v>*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*</v>
      </c>
      <c r="K217" s="97" t="str">
        <f>IF(SP_NORTE!AC244="","*",SP_NORTE!AC244)</f>
        <v>*</v>
      </c>
    </row>
    <row r="218" spans="2:11" hidden="1">
      <c r="B218" s="94" t="str">
        <f>IF(SP_NORTE!X245="","*",SP_NORTE!X245)</f>
        <v>*</v>
      </c>
      <c r="C218" s="95" t="str">
        <f>IF(SP_NORTE!B245="","*",SP_NORTE!B245)</f>
        <v>*</v>
      </c>
      <c r="D218" s="94" t="str">
        <f>IF(SP_NORTE!D245="","*",SP_NORTE!D245)</f>
        <v>*</v>
      </c>
      <c r="E218" s="94" t="str">
        <f>IF(SP_NORTE!G245="","*",SP_NORTE!G245)</f>
        <v>*</v>
      </c>
      <c r="F218" s="100" t="str">
        <f>IF(SP_NORTE!L245="","*",SP_NORTE!L245)</f>
        <v>-</v>
      </c>
      <c r="G218" s="95" t="str">
        <f>IF(SP_NORTE!H245="","*",SP_NORTE!H245)</f>
        <v>*</v>
      </c>
      <c r="H218" s="95" t="str">
        <f>IF(SP_NORTE!AA245="","*",SP_NORTE!AA245)</f>
        <v>*</v>
      </c>
      <c r="I218" s="95" t="str">
        <f>IF(SP_NORTE!AB245="","*",SP_NORTE!AB245)</f>
        <v>*</v>
      </c>
      <c r="J218" s="96" t="str">
        <f>IF(SP_NORTE!Z245="","*",SP_NORTE!Z245)</f>
        <v>*</v>
      </c>
      <c r="K218" s="97" t="str">
        <f>IF(SP_NORTE!AC245="","*",SP_NORTE!AC245)</f>
        <v>*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1458</v>
      </c>
      <c r="D5" s="252"/>
      <c r="E5" s="252"/>
      <c r="F5" s="252"/>
      <c r="G5" s="252"/>
      <c r="H5" s="252"/>
      <c r="I5" s="252"/>
      <c r="J5" s="253"/>
      <c r="K5" s="254" t="s">
        <v>1459</v>
      </c>
      <c r="L5" s="255"/>
      <c r="M5" s="255"/>
      <c r="N5" s="255"/>
      <c r="O5" s="256" t="s">
        <v>1460</v>
      </c>
      <c r="P5" s="257"/>
    </row>
    <row r="6" spans="1:16" s="74" customFormat="1" ht="15" customHeight="1">
      <c r="A6" s="66" t="s">
        <v>1448</v>
      </c>
      <c r="B6" s="75" t="s">
        <v>1447</v>
      </c>
      <c r="C6" s="76" t="s">
        <v>1011</v>
      </c>
      <c r="D6" s="77" t="s">
        <v>1012</v>
      </c>
      <c r="E6" s="76" t="s">
        <v>1461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1462</v>
      </c>
      <c r="M6" s="80" t="s">
        <v>642</v>
      </c>
      <c r="N6" s="81" t="s">
        <v>1006</v>
      </c>
      <c r="O6" s="158" t="s">
        <v>1049</v>
      </c>
      <c r="P6" s="132" t="s">
        <v>1463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1</v>
      </c>
      <c r="P156" s="147" t="str">
        <f>IF($A$2=1,IF(SP_NORTE!BI204="","*",SP_NORTE!BI204),IF(SP_NORTE!BJ204="","*",SP_NORTE!BJ204))</f>
        <v>MC1 as 12:53h - previsão de faixa após as 13:30h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1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 t="str">
        <f>IF(SP_NORTE!BG216="","*",SP_NORTE!BG216)</f>
        <v>*</v>
      </c>
      <c r="P166" s="147" t="str">
        <f>IF($A$2=1,IF(SP_NORTE!BI216="","*",SP_NORTE!BI216),IF(SP_NORTE!BJ216="","*",SP_NORTE!BJ216))</f>
        <v>*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 t="str">
        <f>IF(SP_NORTE!BG219="","*",SP_NORTE!BG219)</f>
        <v>*</v>
      </c>
      <c r="P167" s="147" t="str">
        <f>IF($A$2=1,IF(SP_NORTE!BI219="","*",SP_NORTE!BI219),IF(SP_NORTE!BJ219="","*",SP_NORTE!BJ219))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 t="str">
        <f>IF(SP_NORTE!BG224="","*",SP_NORTE!BG224)</f>
        <v>*</v>
      </c>
      <c r="P169" s="147" t="str">
        <f>IF($A$2=1,IF(SP_NORTE!BI224="","*",SP_NORTE!BI224),IF(SP_NORTE!BJ224="","*",SP_NORTE!BJ224))</f>
        <v>*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8.3333333333333329E-2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 t="str">
        <f>IF(SP_NORTE!BG225="","*",SP_NORTE!BG225)</f>
        <v>*</v>
      </c>
      <c r="P170" s="147" t="str">
        <f>IF($A$2=1,IF(SP_NORTE!BI225="","*",SP_NORTE!BI225),IF(SP_NORTE!BJ225="","*",SP_NORTE!BJ225))</f>
        <v>*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 t="str">
        <f>IF(SP_NORTE!B227="","*",SP_NORTE!B227)</f>
        <v>*</v>
      </c>
      <c r="B172" s="83" t="str">
        <f>IF(SP_NORTE!W227="","*",SP_NORTE!W227)</f>
        <v>*</v>
      </c>
      <c r="C172" s="83" t="str">
        <f>IF(SP_NORTE!R227="","*",SP_NORTE!R227)</f>
        <v>-</v>
      </c>
      <c r="D172" s="83" t="str">
        <f>IF(SP_NORTE!S227="","*",SP_NORTE!S227)</f>
        <v>-</v>
      </c>
      <c r="E172" s="83" t="str">
        <f>IF(SP_NORTE!D227="","*",SP_NORTE!D227)</f>
        <v>*</v>
      </c>
      <c r="F172" s="83" t="str">
        <f>IF(SP_NORTE!G227="","*",SP_NORTE!G227)</f>
        <v>*</v>
      </c>
      <c r="G172" s="83" t="str">
        <f>IF(SP_NORTE!L227="","*",SP_NORTE!L227)</f>
        <v>-</v>
      </c>
      <c r="H172" s="116" t="str">
        <f>IF(SP_NORTE!J227="","*",SP_NORTE!J227)</f>
        <v>*</v>
      </c>
      <c r="I172" s="113" t="str">
        <f>IF(SP_NORTE!N227="","*",SP_NORTE!N227)</f>
        <v>*</v>
      </c>
      <c r="J172" s="113" t="str">
        <f>IF(SP_NORTE!O227="","*",SP_NORTE!O227)</f>
        <v>*</v>
      </c>
      <c r="K172" s="83">
        <f>IF(SP_NORTE!AJ227="","*",SP_NORTE!AJ227)</f>
        <v>0</v>
      </c>
      <c r="L172" s="83" t="str">
        <f>IF(SP_NORTE!AL227="","*",SP_NORTE!AL227)</f>
        <v>-</v>
      </c>
      <c r="M172" s="83">
        <f>IF(SP_NORTE!AO227="","*",SP_NORTE!AO227)</f>
        <v>0</v>
      </c>
      <c r="N172" s="83" t="str">
        <f>IF(SP_NORTE!AL227="","*",SP_NORTE!AL227)</f>
        <v>-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 t="str">
        <f>IF(SP_NORTE!B228="","*",SP_NORTE!B228)</f>
        <v>*</v>
      </c>
      <c r="B173" s="83" t="str">
        <f>IF(SP_NORTE!W228="","*",SP_NORTE!W228)</f>
        <v>*</v>
      </c>
      <c r="C173" s="83" t="str">
        <f>IF(SP_NORTE!R228="","*",SP_NORTE!R228)</f>
        <v>-</v>
      </c>
      <c r="D173" s="83" t="str">
        <f>IF(SP_NORTE!S228="","*",SP_NORTE!S228)</f>
        <v>-</v>
      </c>
      <c r="E173" s="83" t="str">
        <f>IF(SP_NORTE!D228="","*",SP_NORTE!D228)</f>
        <v>*</v>
      </c>
      <c r="F173" s="83" t="str">
        <f>IF(SP_NORTE!G228="","*",SP_NORTE!G228)</f>
        <v>*</v>
      </c>
      <c r="G173" s="83" t="str">
        <f>IF(SP_NORTE!L228="","*",SP_NORTE!L228)</f>
        <v>-</v>
      </c>
      <c r="H173" s="116" t="str">
        <f>IF(SP_NORTE!J228="","*",SP_NORTE!J228)</f>
        <v>*</v>
      </c>
      <c r="I173" s="113" t="str">
        <f>IF(SP_NORTE!N228="","*",SP_NORTE!N228)</f>
        <v>*</v>
      </c>
      <c r="J173" s="113" t="str">
        <f>IF(SP_NORTE!O228="","*",SP_NORTE!O228)</f>
        <v>*</v>
      </c>
      <c r="K173" s="83">
        <f>IF(SP_NORTE!AJ228="","*",SP_NORTE!AJ228)</f>
        <v>0</v>
      </c>
      <c r="L173" s="83" t="str">
        <f>IF(SP_NORTE!AL228="","*",SP_NORTE!AL228)</f>
        <v>-</v>
      </c>
      <c r="M173" s="83">
        <f>IF(SP_NORTE!AO228="","*",SP_NORTE!AO228)</f>
        <v>0</v>
      </c>
      <c r="N173" s="83" t="str">
        <f>IF(SP_NORTE!AL228="","*",SP_NORTE!AL228)</f>
        <v>-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 t="str">
        <f>IF(SP_NORTE!B230="","*",SP_NORTE!B230)</f>
        <v>*</v>
      </c>
      <c r="B175" s="83" t="str">
        <f>IF(SP_NORTE!W230="","*",SP_NORTE!W230)</f>
        <v>*</v>
      </c>
      <c r="C175" s="83" t="str">
        <f>IF(SP_NORTE!R230="","*",SP_NORTE!R230)</f>
        <v>-</v>
      </c>
      <c r="D175" s="83" t="str">
        <f>IF(SP_NORTE!S230="","*",SP_NORTE!S230)</f>
        <v>-</v>
      </c>
      <c r="E175" s="83" t="str">
        <f>IF(SP_NORTE!D230="","*",SP_NORTE!D230)</f>
        <v>*</v>
      </c>
      <c r="F175" s="83" t="str">
        <f>IF(SP_NORTE!G230="","*",SP_NORTE!G230)</f>
        <v>*</v>
      </c>
      <c r="G175" s="83" t="str">
        <f>IF(SP_NORTE!L230="","*",SP_NORTE!L230)</f>
        <v>-</v>
      </c>
      <c r="H175" s="116" t="str">
        <f>IF(SP_NORTE!J230="","*",SP_NORTE!J230)</f>
        <v>*</v>
      </c>
      <c r="I175" s="113" t="str">
        <f>IF(SP_NORTE!N230="","*",SP_NORTE!N230)</f>
        <v>*</v>
      </c>
      <c r="J175" s="113" t="str">
        <f>IF(SP_NORTE!O230="","*",SP_NORTE!O230)</f>
        <v>*</v>
      </c>
      <c r="K175" s="83">
        <f>IF(SP_NORTE!AJ230="","*",SP_NORTE!AJ230)</f>
        <v>0</v>
      </c>
      <c r="L175" s="83" t="str">
        <f>IF(SP_NORTE!AL230="","*",SP_NORTE!AL230)</f>
        <v>-</v>
      </c>
      <c r="M175" s="83">
        <f>IF(SP_NORTE!AO230="","*",SP_NORTE!AO230)</f>
        <v>0</v>
      </c>
      <c r="N175" s="83" t="str">
        <f>IF(SP_NORTE!AL230="","*",SP_NORTE!AL230)</f>
        <v>-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 t="str">
        <f>IF(SP_NORTE!B231="","*",SP_NORTE!B231)</f>
        <v>*</v>
      </c>
      <c r="B176" s="83" t="str">
        <f>IF(SP_NORTE!W231="","*",SP_NORTE!W231)</f>
        <v>*</v>
      </c>
      <c r="C176" s="83" t="str">
        <f>IF(SP_NORTE!R231="","*",SP_NORTE!R231)</f>
        <v>-</v>
      </c>
      <c r="D176" s="83" t="str">
        <f>IF(SP_NORTE!S231="","*",SP_NORTE!S231)</f>
        <v>-</v>
      </c>
      <c r="E176" s="83" t="str">
        <f>IF(SP_NORTE!D231="","*",SP_NORTE!D231)</f>
        <v>*</v>
      </c>
      <c r="F176" s="83" t="str">
        <f>IF(SP_NORTE!G231="","*",SP_NORTE!G231)</f>
        <v>*</v>
      </c>
      <c r="G176" s="83" t="str">
        <f>IF(SP_NORTE!L231="","*",SP_NORTE!L231)</f>
        <v>-</v>
      </c>
      <c r="H176" s="116" t="str">
        <f>IF(SP_NORTE!J231="","*",SP_NORTE!J231)</f>
        <v>*</v>
      </c>
      <c r="I176" s="113" t="str">
        <f>IF(SP_NORTE!N231="","*",SP_NORTE!N231)</f>
        <v>*</v>
      </c>
      <c r="J176" s="113" t="str">
        <f>IF(SP_NORTE!O231="","*",SP_NORTE!O231)</f>
        <v>*</v>
      </c>
      <c r="K176" s="83">
        <f>IF(SP_NORTE!AJ231="","*",SP_NORTE!AJ231)</f>
        <v>0</v>
      </c>
      <c r="L176" s="83" t="str">
        <f>IF(SP_NORTE!AL231="","*",SP_NORTE!AL231)</f>
        <v>-</v>
      </c>
      <c r="M176" s="83">
        <f>IF(SP_NORTE!AO231="","*",SP_NORTE!AO231)</f>
        <v>0</v>
      </c>
      <c r="N176" s="83" t="str">
        <f>IF(SP_NORTE!AL231="","*",SP_NORTE!AL231)</f>
        <v>-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 t="str">
        <f>IF(SP_NORTE!B232="","*",SP_NORTE!B232)</f>
        <v>*</v>
      </c>
      <c r="B177" s="83" t="str">
        <f>IF(SP_NORTE!W232="","*",SP_NORTE!W232)</f>
        <v>*</v>
      </c>
      <c r="C177" s="83" t="str">
        <f>IF(SP_NORTE!R232="","*",SP_NORTE!R232)</f>
        <v>-</v>
      </c>
      <c r="D177" s="83" t="str">
        <f>IF(SP_NORTE!S232="","*",SP_NORTE!S232)</f>
        <v>-</v>
      </c>
      <c r="E177" s="83" t="str">
        <f>IF(SP_NORTE!D232="","*",SP_NORTE!D232)</f>
        <v>*</v>
      </c>
      <c r="F177" s="83" t="str">
        <f>IF(SP_NORTE!G232="","*",SP_NORTE!G232)</f>
        <v>*</v>
      </c>
      <c r="G177" s="83" t="str">
        <f>IF(SP_NORTE!L232="","*",SP_NORTE!L232)</f>
        <v>-</v>
      </c>
      <c r="H177" s="116" t="str">
        <f>IF(SP_NORTE!J232="","*",SP_NORTE!J232)</f>
        <v>*</v>
      </c>
      <c r="I177" s="113" t="str">
        <f>IF(SP_NORTE!N232="","*",SP_NORTE!N232)</f>
        <v>*</v>
      </c>
      <c r="J177" s="113" t="str">
        <f>IF(SP_NORTE!O232="","*",SP_NORTE!O232)</f>
        <v>*</v>
      </c>
      <c r="K177" s="83">
        <f>IF(SP_NORTE!AJ232="","*",SP_NORTE!AJ232)</f>
        <v>0</v>
      </c>
      <c r="L177" s="83" t="str">
        <f>IF(SP_NORTE!AL232="","*",SP_NORTE!AL232)</f>
        <v>-</v>
      </c>
      <c r="M177" s="83">
        <f>IF(SP_NORTE!AO232="","*",SP_NORTE!AO232)</f>
        <v>0</v>
      </c>
      <c r="N177" s="83" t="str">
        <f>IF(SP_NORTE!AL232="","*",SP_NORTE!AL232)</f>
        <v>-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 t="str">
        <f>IF(SP_NORTE!B235="","*",SP_NORTE!B235)</f>
        <v>*</v>
      </c>
      <c r="B180" s="83" t="str">
        <f>IF(SP_NORTE!W235="","*",SP_NORTE!W235)</f>
        <v>*</v>
      </c>
      <c r="C180" s="83" t="str">
        <f>IF(SP_NORTE!R235="","*",SP_NORTE!R235)</f>
        <v>-</v>
      </c>
      <c r="D180" s="83" t="str">
        <f>IF(SP_NORTE!S235="","*",SP_NORTE!S235)</f>
        <v>-</v>
      </c>
      <c r="E180" s="83" t="str">
        <f>IF(SP_NORTE!D235="","*",SP_NORTE!D235)</f>
        <v>*</v>
      </c>
      <c r="F180" s="83" t="str">
        <f>IF(SP_NORTE!G235="","*",SP_NORTE!G235)</f>
        <v>*</v>
      </c>
      <c r="G180" s="83" t="str">
        <f>IF(SP_NORTE!L235="","*",SP_NORTE!L235)</f>
        <v>-</v>
      </c>
      <c r="H180" s="116" t="str">
        <f>IF(SP_NORTE!J235="","*",SP_NORTE!J235)</f>
        <v>*</v>
      </c>
      <c r="I180" s="113" t="str">
        <f>IF(SP_NORTE!N235="","*",SP_NORTE!N235)</f>
        <v>*</v>
      </c>
      <c r="J180" s="113" t="str">
        <f>IF(SP_NORTE!O235="","*",SP_NORTE!O235)</f>
        <v>*</v>
      </c>
      <c r="K180" s="83">
        <f>IF(SP_NORTE!AJ235="","*",SP_NORTE!AJ235)</f>
        <v>0</v>
      </c>
      <c r="L180" s="83" t="str">
        <f>IF(SP_NORTE!AL235="","*",SP_NORTE!AL235)</f>
        <v>-</v>
      </c>
      <c r="M180" s="83">
        <f>IF(SP_NORTE!AO235="","*",SP_NORTE!AO235)</f>
        <v>0</v>
      </c>
      <c r="N180" s="83" t="str">
        <f>IF(SP_NORTE!AL235="","*",SP_NORTE!AL235)</f>
        <v>-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 t="str">
        <f>IF(SP_NORTE!B236="","*",SP_NORTE!B236)</f>
        <v>*</v>
      </c>
      <c r="B181" s="83" t="str">
        <f>IF(SP_NORTE!W236="","*",SP_NORTE!W236)</f>
        <v>*</v>
      </c>
      <c r="C181" s="83" t="str">
        <f>IF(SP_NORTE!R236="","*",SP_NORTE!R236)</f>
        <v>-</v>
      </c>
      <c r="D181" s="83" t="str">
        <f>IF(SP_NORTE!S236="","*",SP_NORTE!S236)</f>
        <v>-</v>
      </c>
      <c r="E181" s="83" t="str">
        <f>IF(SP_NORTE!D236="","*",SP_NORTE!D236)</f>
        <v>*</v>
      </c>
      <c r="F181" s="83" t="str">
        <f>IF(SP_NORTE!G236="","*",SP_NORTE!G236)</f>
        <v>*</v>
      </c>
      <c r="G181" s="83" t="str">
        <f>IF(SP_NORTE!L236="","*",SP_NORTE!L236)</f>
        <v>-</v>
      </c>
      <c r="H181" s="116" t="str">
        <f>IF(SP_NORTE!J236="","*",SP_NORTE!J236)</f>
        <v>*</v>
      </c>
      <c r="I181" s="113" t="str">
        <f>IF(SP_NORTE!N236="","*",SP_NORTE!N236)</f>
        <v>*</v>
      </c>
      <c r="J181" s="113" t="str">
        <f>IF(SP_NORTE!O236="","*",SP_NORTE!O236)</f>
        <v>*</v>
      </c>
      <c r="K181" s="83">
        <f>IF(SP_NORTE!AJ236="","*",SP_NORTE!AJ236)</f>
        <v>0</v>
      </c>
      <c r="L181" s="83" t="str">
        <f>IF(SP_NORTE!AL236="","*",SP_NORTE!AL236)</f>
        <v>-</v>
      </c>
      <c r="M181" s="83">
        <f>IF(SP_NORTE!AO236="","*",SP_NORTE!AO236)</f>
        <v>0</v>
      </c>
      <c r="N181" s="83" t="str">
        <f>IF(SP_NORTE!AL236="","*",SP_NORTE!AL236)</f>
        <v>-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 t="str">
        <f>IF(SP_NORTE!B237="","*",SP_NORTE!B237)</f>
        <v>*</v>
      </c>
      <c r="B182" s="83" t="str">
        <f>IF(SP_NORTE!W237="","*",SP_NORTE!W237)</f>
        <v>*</v>
      </c>
      <c r="C182" s="83" t="str">
        <f>IF(SP_NORTE!R237="","*",SP_NORTE!R237)</f>
        <v>-</v>
      </c>
      <c r="D182" s="83" t="str">
        <f>IF(SP_NORTE!S237="","*",SP_NORTE!S237)</f>
        <v>-</v>
      </c>
      <c r="E182" s="83" t="str">
        <f>IF(SP_NORTE!D237="","*",SP_NORTE!D237)</f>
        <v>*</v>
      </c>
      <c r="F182" s="83" t="str">
        <f>IF(SP_NORTE!G237="","*",SP_NORTE!G237)</f>
        <v>*</v>
      </c>
      <c r="G182" s="83" t="str">
        <f>IF(SP_NORTE!L237="","*",SP_NORTE!L237)</f>
        <v>-</v>
      </c>
      <c r="H182" s="116" t="str">
        <f>IF(SP_NORTE!J237="","*",SP_NORTE!J237)</f>
        <v>*</v>
      </c>
      <c r="I182" s="113" t="str">
        <f>IF(SP_NORTE!N237="","*",SP_NORTE!N237)</f>
        <v>*</v>
      </c>
      <c r="J182" s="113" t="str">
        <f>IF(SP_NORTE!O237="","*",SP_NORTE!O237)</f>
        <v>*</v>
      </c>
      <c r="K182" s="83">
        <f>IF(SP_NORTE!AJ237="","*",SP_NORTE!AJ237)</f>
        <v>0</v>
      </c>
      <c r="L182" s="83" t="str">
        <f>IF(SP_NORTE!AL237="","*",SP_NORTE!AL237)</f>
        <v>-</v>
      </c>
      <c r="M182" s="83">
        <f>IF(SP_NORTE!AO237="","*",SP_NORTE!AO237)</f>
        <v>0</v>
      </c>
      <c r="N182" s="83" t="str">
        <f>IF(SP_NORTE!AL237="","*",SP_NORTE!AL237)</f>
        <v>-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 t="str">
        <f>IF(SP_NORTE!B238="","*",SP_NORTE!B238)</f>
        <v>*</v>
      </c>
      <c r="B183" s="83" t="str">
        <f>IF(SP_NORTE!W238="","*",SP_NORTE!W238)</f>
        <v>*</v>
      </c>
      <c r="C183" s="83" t="str">
        <f>IF(SP_NORTE!R238="","*",SP_NORTE!R238)</f>
        <v>-</v>
      </c>
      <c r="D183" s="83" t="str">
        <f>IF(SP_NORTE!S238="","*",SP_NORTE!S238)</f>
        <v>-</v>
      </c>
      <c r="E183" s="83" t="str">
        <f>IF(SP_NORTE!D238="","*",SP_NORTE!D238)</f>
        <v>*</v>
      </c>
      <c r="F183" s="83" t="str">
        <f>IF(SP_NORTE!G238="","*",SP_NORTE!G238)</f>
        <v>*</v>
      </c>
      <c r="G183" s="83" t="str">
        <f>IF(SP_NORTE!L238="","*",SP_NORTE!L238)</f>
        <v>-</v>
      </c>
      <c r="H183" s="116" t="str">
        <f>IF(SP_NORTE!J238="","*",SP_NORTE!J238)</f>
        <v>*</v>
      </c>
      <c r="I183" s="113" t="str">
        <f>IF(SP_NORTE!N238="","*",SP_NORTE!N238)</f>
        <v>*</v>
      </c>
      <c r="J183" s="113" t="str">
        <f>IF(SP_NORTE!O238="","*",SP_NORTE!O238)</f>
        <v>*</v>
      </c>
      <c r="K183" s="83">
        <f>IF(SP_NORTE!AJ238="","*",SP_NORTE!AJ238)</f>
        <v>0</v>
      </c>
      <c r="L183" s="83" t="str">
        <f>IF(SP_NORTE!AL238="","*",SP_NORTE!AL238)</f>
        <v>-</v>
      </c>
      <c r="M183" s="83">
        <f>IF(SP_NORTE!AO238="","*",SP_NORTE!AO238)</f>
        <v>0</v>
      </c>
      <c r="N183" s="83" t="str">
        <f>IF(SP_NORTE!AL238="","*",SP_NORTE!AL238)</f>
        <v>-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 t="str">
        <f>IF(SP_NORTE!B241="","*",SP_NORTE!B241)</f>
        <v>*</v>
      </c>
      <c r="B186" s="83" t="str">
        <f>IF(SP_NORTE!W241="","*",SP_NORTE!W241)</f>
        <v>*</v>
      </c>
      <c r="C186" s="83" t="str">
        <f>IF(SP_NORTE!R241="","*",SP_NORTE!R241)</f>
        <v>-</v>
      </c>
      <c r="D186" s="83" t="str">
        <f>IF(SP_NORTE!S241="","*",SP_NORTE!S241)</f>
        <v>-</v>
      </c>
      <c r="E186" s="83" t="str">
        <f>IF(SP_NORTE!D241="","*",SP_NORTE!D241)</f>
        <v>*</v>
      </c>
      <c r="F186" s="83" t="str">
        <f>IF(SP_NORTE!G241="","*",SP_NORTE!G241)</f>
        <v>*</v>
      </c>
      <c r="G186" s="83" t="str">
        <f>IF(SP_NORTE!L241="","*",SP_NORTE!L241)</f>
        <v>-</v>
      </c>
      <c r="H186" s="116" t="str">
        <f>IF(SP_NORTE!J241="","*",SP_NORTE!J241)</f>
        <v>*</v>
      </c>
      <c r="I186" s="113" t="str">
        <f>IF(SP_NORTE!N241="","*",SP_NORTE!N241)</f>
        <v>*</v>
      </c>
      <c r="J186" s="113" t="str">
        <f>IF(SP_NORTE!O241="","*",SP_NORTE!O241)</f>
        <v>*</v>
      </c>
      <c r="K186" s="83">
        <f>IF(SP_NORTE!AJ241="","*",SP_NORTE!AJ241)</f>
        <v>0</v>
      </c>
      <c r="L186" s="83" t="str">
        <f>IF(SP_NORTE!AL241="","*",SP_NORTE!AL241)</f>
        <v>-</v>
      </c>
      <c r="M186" s="83">
        <f>IF(SP_NORTE!AO241="","*",SP_NORTE!AO241)</f>
        <v>0</v>
      </c>
      <c r="N186" s="83" t="str">
        <f>IF(SP_NORTE!AL241="","*",SP_NORTE!AL241)</f>
        <v>-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 t="str">
        <f>IF(SP_NORTE!B244="","*",SP_NORTE!B244)</f>
        <v>*</v>
      </c>
      <c r="B189" s="83" t="str">
        <f>IF(SP_NORTE!W244="","*",SP_NORTE!W244)</f>
        <v>*</v>
      </c>
      <c r="C189" s="83" t="str">
        <f>IF(SP_NORTE!R244="","*",SP_NORTE!R244)</f>
        <v>-</v>
      </c>
      <c r="D189" s="83" t="str">
        <f>IF(SP_NORTE!S244="","*",SP_NORTE!S244)</f>
        <v>-</v>
      </c>
      <c r="E189" s="83" t="str">
        <f>IF(SP_NORTE!D244="","*",SP_NORTE!D244)</f>
        <v>*</v>
      </c>
      <c r="F189" s="83" t="str">
        <f>IF(SP_NORTE!G244="","*",SP_NORTE!G244)</f>
        <v>*</v>
      </c>
      <c r="G189" s="83" t="str">
        <f>IF(SP_NORTE!L244="","*",SP_NORTE!L244)</f>
        <v>-</v>
      </c>
      <c r="H189" s="116" t="str">
        <f>IF(SP_NORTE!J244="","*",SP_NORTE!J244)</f>
        <v>*</v>
      </c>
      <c r="I189" s="113" t="str">
        <f>IF(SP_NORTE!N244="","*",SP_NORTE!N244)</f>
        <v>*</v>
      </c>
      <c r="J189" s="113" t="str">
        <f>IF(SP_NORTE!O244="","*",SP_NORTE!O244)</f>
        <v>*</v>
      </c>
      <c r="K189" s="83">
        <f>IF(SP_NORTE!AJ244="","*",SP_NORTE!AJ244)</f>
        <v>0</v>
      </c>
      <c r="L189" s="83" t="str">
        <f>IF(SP_NORTE!AL244="","*",SP_NORTE!AL244)</f>
        <v>-</v>
      </c>
      <c r="M189" s="83">
        <f>IF(SP_NORTE!AO244="","*",SP_NORTE!AO244)</f>
        <v>0</v>
      </c>
      <c r="N189" s="83" t="str">
        <f>IF(SP_NORTE!AL244="","*",SP_NORTE!AL244)</f>
        <v>-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 t="str">
        <f>IF(SP_NORTE!B245="","*",SP_NORTE!B245)</f>
        <v>*</v>
      </c>
      <c r="B190" s="83" t="str">
        <f>IF(SP_NORTE!W245="","*",SP_NORTE!W245)</f>
        <v>*</v>
      </c>
      <c r="C190" s="83" t="str">
        <f>IF(SP_NORTE!R245="","*",SP_NORTE!R245)</f>
        <v>-</v>
      </c>
      <c r="D190" s="83" t="str">
        <f>IF(SP_NORTE!S245="","*",SP_NORTE!S245)</f>
        <v>-</v>
      </c>
      <c r="E190" s="83" t="str">
        <f>IF(SP_NORTE!D245="","*",SP_NORTE!D245)</f>
        <v>*</v>
      </c>
      <c r="F190" s="83" t="str">
        <f>IF(SP_NORTE!G245="","*",SP_NORTE!G245)</f>
        <v>*</v>
      </c>
      <c r="G190" s="83" t="str">
        <f>IF(SP_NORTE!L245="","*",SP_NORTE!L245)</f>
        <v>-</v>
      </c>
      <c r="H190" s="116" t="str">
        <f>IF(SP_NORTE!J245="","*",SP_NORTE!J245)</f>
        <v>*</v>
      </c>
      <c r="I190" s="113" t="str">
        <f>IF(SP_NORTE!N245="","*",SP_NORTE!N245)</f>
        <v>*</v>
      </c>
      <c r="J190" s="113" t="str">
        <f>IF(SP_NORTE!O245="","*",SP_NORTE!O245)</f>
        <v>*</v>
      </c>
      <c r="K190" s="83">
        <f>IF(SP_NORTE!AJ245="","*",SP_NORTE!AJ245)</f>
        <v>0</v>
      </c>
      <c r="L190" s="83" t="str">
        <f>IF(SP_NORTE!AL245="","*",SP_NORTE!AL245)</f>
        <v>-</v>
      </c>
      <c r="M190" s="83">
        <f>IF(SP_NORTE!AO245="","*",SP_NORTE!AO245)</f>
        <v>0</v>
      </c>
      <c r="N190" s="83" t="str">
        <f>IF(SP_NORTE!AL245="","*",SP_NORTE!AL245)</f>
        <v>-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2026-02-15T21:57:15Z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