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880" documentId="120_S{4F5750E5-6FE7-58E6-9AFF-44783FD1E583}" xr6:coauthVersionLast="47" xr6:coauthVersionMax="47" xr10:uidLastSave="{115F1C47-221B-4042-9C8F-8E849C77B1D8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/>
  <c r="D721" i="12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/>
  <c r="BC717" i="1" a="1"/>
  <c r="BC717" i="1" s="1"/>
  <c r="T717" i="1" a="1"/>
  <c r="T717" i="1" s="1"/>
  <c r="E716" i="12" s="1"/>
  <c r="S717" i="1" a="1"/>
  <c r="S717" i="1"/>
  <c r="D716" i="12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08" i="12" l="1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<sst xmlns="http://schemas.openxmlformats.org/spreadsheetml/2006/main" count="13940" uniqueCount="1979">
  <si>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</si>
  <si>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</si>
  <si>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</si>
  <si>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</si>
  <si>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</si>
  <si>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</si>
  <si>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</si>
  <si>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</si>
  <si>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</si>
  <si>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</si>
  <si>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</si>
  <si>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</si>
  <si>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</si>
  <si>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</si>
  <si>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</si>
  <si>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</si>
  <si>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</si>
  <si>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</si>
  <si>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</si>
  <si>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</si>
  <si>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</si>
  <si>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</si>
  <si>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</si>
  <si>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</si>
  <si>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</si>
  <si>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</si>
  <si>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</si>
  <si>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</si>
  <si>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</si>
  <si>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</si>
  <si>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</si>
  <si>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</si>
  <si>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</si>
  <si>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</si>
  <si>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</si>
  <si>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</si>
  <si>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</si>
  <si>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</si>
  <si>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</si>
  <si>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</si>
  <si>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</si>
  <si>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</si>
  <si>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</si>
  <si>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</si>
  <si>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</si>
  <si>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</si>
  <si>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</si>
  <si>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</si>
  <si>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</si>
  <si>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</si>
  <si>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</si>
  <si>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</si>
  <si>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</si>
  <si>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</si>
  <si>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</si>
  <si>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</si>
  <si>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</si>
  <si>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</si>
  <si>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</si>
  <si>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</si>
  <si>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</si>
  <si>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</si>
  <si>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</si>
  <si>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</si>
  <si>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</si>
  <si>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</si>
  <si>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</si>
  <si>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</si>
  <si>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</si>
  <si>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</si>
  <si>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</si>
  <si>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</si>
  <si>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</si>
  <si>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</si>
  <si>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</si>
  <si>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</si>
  <si>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</si>
  <si>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</si>
  <si>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</si>
  <si>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</si>
  <si>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</si>
  <si>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</si>
  <si>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</si>
  <si>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</si>
  <si>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</si>
  <si>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</si>
  <si>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</si>
  <si>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</si>
  <si>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</si>
  <si>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</si>
  <si>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</si>
  <si>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</si>
  <si>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</si>
  <si>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</si>
  <si>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</si>
  <si>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</si>
  <si>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</si>
  <si>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</si>
  <si>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</si>
  <si>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</si>
  <si>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</si>
  <si>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</si>
  <si>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</si>
  <si>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</si>
  <si>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</si>
  <si>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</si>
  <si>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</si>
  <si>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</si>
  <si>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</si>
  <si>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</si>
  <si>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</si>
  <si>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</si>
  <si>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</si>
  <si>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</si>
  <si>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</si>
  <si>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</si>
  <si>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</si>
  <si>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</si>
  <si>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</si>
  <si>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</si>
  <si>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</si>
  <si>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</si>
  <si>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</si>
  <si>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</si>
  <si>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</si>
  <si>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</si>
  <si>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</si>
  <si>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</si>
  <si>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</si>
  <si>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</si>
  <si>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</si>
  <si>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</si>
  <si>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</si>
  <si>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</si>
  <si>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</si>
  <si>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</si>
  <si>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</si>
  <si>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</si>
  <si>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</si>
  <si>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</si>
  <si>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</si>
  <si>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</si>
  <si>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</si>
  <si>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</si>
  <si>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</si>
  <si>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</si>
  <si>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</si>
  <si>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</si>
  <si>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</si>
  <si>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</si>
  <si>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</si>
  <si>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</si>
  <si>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</si>
  <si>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</si>
  <si>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</si>
  <si>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</si>
  <si>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</si>
  <si>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</si>
  <si>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</si>
  <si>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</si>
  <si>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</si>
  <si>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</si>
  <si>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</si>
  <si>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</si>
  <si>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</si>
  <si>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</si>
  <si>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</si>
  <si>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</si>
  <si>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</si>
  <si>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</si>
  <si>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</si>
  <si>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</si>
  <si>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</si>
  <si>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</si>
  <si>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</si>
  <si>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</si>
  <si>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</si>
  <si>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</si>
  <si>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</si>
  <si>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</si>
  <si>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</si>
  <si>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</si>
  <si>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</si>
  <si>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</si>
  <si>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</si>
  <si>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</si>
  <si>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</si>
  <si>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</si>
  <si>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</si>
  <si>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</si>
  <si>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</si>
  <si>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</si>
  <si>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</si>
  <si>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</si>
  <si>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</si>
  <si>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</si>
  <si>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</si>
  <si>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</si>
  <si>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</si>
  <si>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</si>
  <si>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</si>
  <si>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</si>
  <si>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</si>
  <si>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</si>
  <si>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</si>
  <si>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</si>
  <si>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</si>
  <si>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</si>
  <si>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</si>
  <si>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</si>
  <si>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</si>
  <si>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</si>
  <si>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</si>
  <si>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</si>
  <si>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</si>
  <si>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</si>
  <si>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</si>
  <si>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</si>
  <si>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</si>
  <si>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</si>
  <si>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</si>
  <si>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</si>
  <si>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</si>
  <si>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</si>
  <si>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</si>
  <si>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</si>
  <si>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</si>
  <si>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</si>
  <si>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</si>
  <si>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</si>
  <si>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</si>
  <si>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</si>
  <si>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</si>
  <si>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</si>
  <si>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</si>
  <si>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</si>
  <si>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</si>
  <si>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</si>
  <si>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</si>
  <si>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</si>
  <si>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</si>
  <si>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</si>
  <si>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</si>
  <si>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</si>
  <si>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</si>
  <si>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</si>
  <si>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</si>
  <si>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</si>
  <si>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</si>
  <si>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</si>
  <si>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</si>
  <si>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</si>
  <si>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</si>
  <si>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</si>
  <si>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</si>
  <si>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</si>
  <si>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</si>
  <si>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</si>
  <si>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</si>
  <si>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</si>
  <si>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</si>
  <si>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</si>
  <si>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</si>
  <si>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</si>
  <si>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</si>
  <si>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</si>
  <si>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</si>
  <si>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</si>
  <si>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</si>
  <si>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</si>
  <si>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</si>
  <si>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</si>
  <si>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</si>
  <si>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</si>
  <si>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</si>
  <si>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</si>
  <si>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</si>
  <si>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</si>
  <si>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</si>
  <si>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</si>
  <si>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</si>
  <si>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</si>
  <si>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</si>
  <si>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</si>
  <si>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</si>
  <si>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</si>
  <si>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</si>
  <si>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</si>
  <si>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</si>
  <si>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</si>
  <si>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</si>
  <si>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</si>
  <si>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</si>
  <si>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</si>
  <si>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</si>
  <si>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</si>
  <si>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</si>
  <si>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</si>
  <si>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</si>
  <si>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</si>
  <si>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</si>
  <si>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</si>
  <si>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</si>
  <si>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</si>
  <si>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</si>
  <si>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</si>
  <si>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</si>
  <si>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</si>
  <si>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</si>
  <si>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</si>
  <si>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</si>
  <si>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</si>
  <si>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</si>
  <si>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</si>
  <si>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</si>
  <si>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</si>
  <si>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</si>
  <si>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</si>
  <si>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</si>
  <si>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</si>
  <si>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</si>
  <si>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</si>
  <si>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</si>
  <si>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</si>
  <si>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</si>
  <si>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</si>
  <si>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</si>
  <si>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</si>
  <si>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</si>
  <si>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</si>
  <si>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</si>
  <si>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</si>
  <si>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</si>
  <si>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</si>
  <si>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</si>
  <si>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</si>
  <si>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</si>
  <si>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</si>
  <si>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</si>
  <si>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</si>
  <si>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</si>
  <si>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</si>
  <si>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</si>
  <si>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</si>
  <si>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</si>
  <si>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</si>
  <si>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</si>
  <si>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</si>
  <si>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</si>
  <si>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</si>
  <si>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</si>
  <si>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</si>
  <si>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</si>
  <si>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</si>
  <si>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</si>
  <si>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</si>
  <si>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</si>
  <si>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</si>
  <si>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</si>
  <si>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</si>
  <si>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</si>
  <si>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</si>
  <si>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</si>
  <si>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</si>
  <si>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</si>
  <si>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</si>
  <si>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</si>
  <si>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</si>
  <si>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</si>
  <si>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</si>
  <si>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</si>
  <si>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</si>
  <si>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</si>
  <si>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</si>
  <si>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</si>
  <si>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</si>
  <si>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</si>
  <si>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</si>
  <si>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</si>
  <si>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</si>
  <si>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</si>
  <si>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</si>
  <si>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</si>
  <si>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</si>
  <si>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</si>
  <si>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</si>
  <si>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</si>
  <si>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</si>
  <si>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</si>
  <si>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</si>
  <si>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</si>
  <si>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</si>
  <si>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</si>
  <si>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</si>
  <si>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</si>
  <si>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</si>
  <si>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</si>
  <si>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</si>
  <si>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</si>
  <si>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</si>
  <si>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</si>
  <si>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</si>
  <si>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</si>
  <si>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</si>
  <si>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</si>
  <si>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</si>
  <si>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</si>
  <si>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</si>
  <si>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</si>
  <si>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</si>
  <si>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</si>
  <si>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</si>
  <si>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</si>
  <si>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</si>
  <si>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</si>
  <si>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</si>
  <si>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</si>
  <si>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</si>
  <si>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</si>
  <si>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</si>
  <si>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</si>
  <si>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</si>
  <si>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</si>
  <si>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</si>
  <si>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</si>
  <si>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</si>
  <si>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</si>
  <si>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</si>
  <si>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</si>
  <si>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</si>
  <si>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</si>
  <si>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</si>
  <si>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</si>
  <si>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</si>
  <si>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</si>
  <si>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</si>
  <si>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</si>
  <si>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</si>
  <si>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</si>
  <si>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</si>
  <si>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</si>
  <si>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</si>
  <si>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</si>
  <si>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</si>
  <si>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</si>
  <si>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</si>
  <si>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</si>
  <si>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</si>
  <si>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</si>
  <si>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</si>
  <si>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</si>
  <si>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</si>
  <si>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</si>
  <si>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</si>
  <si>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</si>
  <si>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</si>
  <si>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</si>
  <si>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</si>
  <si>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</si>
  <si>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</si>
  <si>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</si>
  <si>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</si>
  <si>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</si>
  <si>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</si>
  <si>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</si>
  <si>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</si>
  <si>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</si>
  <si>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</si>
  <si>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</si>
  <si>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</si>
  <si>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</si>
  <si>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</si>
  <si>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</si>
  <si>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</si>
  <si>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</si>
  <si>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</si>
  <si>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</si>
  <si>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</si>
  <si>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</si>
  <si>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</si>
  <si>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</si>
  <si>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</si>
  <si>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</si>
  <si>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</si>
  <si>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</si>
  <si>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</si>
  <si>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</si>
  <si>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</si>
  <si>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</si>
  <si>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</si>
  <si>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</si>
  <si>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</si>
  <si>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</si>
  <si>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</si>
  <si>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</si>
  <si>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</si>
  <si>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</si>
  <si>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</si>
  <si>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</si>
  <si>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</si>
  <si>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</si>
  <si>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</si>
  <si>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</si>
  <si>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</si>
  <si>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</si>
  <si>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</si>
  <si>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</si>
  <si>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</si>
  <si>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</si>
  <si>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</si>
  <si>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</si>
  <si>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</si>
  <si>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</si>
  <si>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</si>
  <si>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</si>
  <si>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</si>
  <si>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</si>
  <si>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</si>
  <si>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</si>
  <si>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</si>
  <si>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</si>
  <si>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</si>
  <si>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</si>
  <si>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</si>
  <si>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</si>
  <si>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</si>
  <si>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</si>
  <si>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</si>
  <si>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</si>
  <si>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</si>
  <si>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</si>
  <si>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</si>
  <si>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</si>
  <si>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</si>
  <si>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</si>
  <si>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</si>
  <si>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</si>
  <si>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</si>
  <si>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</si>
  <si>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</si>
  <si>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</si>
  <si>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</si>
  <si>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</si>
  <si>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</si>
  <si>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</si>
  <si>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</si>
  <si>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</si>
  <si>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</si>
  <si>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</si>
  <si>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</si>
  <si>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</si>
  <si>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</si>
  <si>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</si>
  <si>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</si>
  <si>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</si>
  <si>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</si>
  <si>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</si>
  <si>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</si>
  <si>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</si>
  <si>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</si>
  <si>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</si>
  <si>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</si>
  <si>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</si>
  <si>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</si>
  <si>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</si>
  <si>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</si>
  <si>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</si>
  <si>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</si>
  <si>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</si>
  <si>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</si>
  <si>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</si>
  <si>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</si>
  <si>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</si>
  <si>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</si>
  <si>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</si>
  <si>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</si>
  <si>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</si>
  <si>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</si>
  <si>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</si>
  <si>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</si>
  <si>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</si>
  <si>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</si>
  <si>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</si>
  <si>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</si>
  <si>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</si>
  <si>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</si>
  <si>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</si>
  <si>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</si>
  <si>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</si>
  <si>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</si>
  <si>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</si>
  <si>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</si>
  <si>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</si>
  <si>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</si>
  <si>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</si>
  <si>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</si>
  <si>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</si>
  <si>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</si>
  <si>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</si>
  <si>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</si>
  <si>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</si>
  <si>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</si>
  <si>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</si>
  <si>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</si>
  <si>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</si>
  <si>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</si>
  <si>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</si>
  <si>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</si>
  <si>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</si>
  <si>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</si>
  <si>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</si>
  <si>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</si>
  <si>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</si>
  <si>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</si>
  <si>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</si>
  <si>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</si>
  <si>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</si>
  <si>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</si>
  <si>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</si>
  <si>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</si>
  <si>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</si>
  <si>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</si>
  <si>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</si>
  <si>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</si>
  <si>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</si>
  <si>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</si>
  <si>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</si>
  <si>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</si>
  <si>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</si>
  <si>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</si>
  <si>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</si>
  <si>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</si>
  <si>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</si>
  <si>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</si>
  <si>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</si>
  <si>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</si>
  <si>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</si>
  <si>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</si>
  <si>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</si>
  <si>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</si>
  <si>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</si>
  <si>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</si>
  <si>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</si>
  <si>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</si>
  <si>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</si>
  <si>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</si>
  <si>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</si>
  <si>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</si>
  <si>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</si>
  <si>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</si>
  <si>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</si>
  <si>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</si>
  <si>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</si>
  <si>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</si>
  <si>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</si>
  <si>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</si>
  <si>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</si>
  <si>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</si>
  <si>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</si>
  <si>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</si>
  <si>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</si>
  <si>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</si>
  <si>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</si>
  <si>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</si>
  <si>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</si>
  <si>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</si>
  <si>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</si>
  <si>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</si>
  <si>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</si>
  <si>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</si>
  <si>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</si>
  <si>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</si>
  <si>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</si>
  <si>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</si>
  <si>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</si>
  <si>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</si>
  <si>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</si>
  <si>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</si>
  <si>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</si>
  <si>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</si>
  <si>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</si>
  <si>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</si>
  <si>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</si>
  <si>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</si>
  <si>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</si>
  <si>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</si>
  <si>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</si>
  <si>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</si>
  <si>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</si>
  <si>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</si>
  <si>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</si>
  <si>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</si>
  <si>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</si>
  <si>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</si>
  <si>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</si>
  <si>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</si>
  <si>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</si>
  <si>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</si>
  <si>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</si>
  <si>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</si>
  <si>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</si>
  <si>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</si>
  <si>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</si>
  <si>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</si>
  <si>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</si>
  <si>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</si>
  <si>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</si>
  <si>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</si>
  <si>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</si>
  <si>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</si>
  <si>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</si>
  <si>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</si>
  <si>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</si>
  <si>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</si>
  <si>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</si>
  <si>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</si>
  <si>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</si>
  <si>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</si>
  <si>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</si>
  <si>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</si>
  <si>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</si>
  <si>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</si>
  <si>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</si>
  <si>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</si>
  <si>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</si>
  <si>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</si>
  <si>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</si>
  <si>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</si>
  <si>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</si>
  <si>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</si>
  <si>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</si>
  <si>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</si>
  <si>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</si>
  <si>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</si>
  <si>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</si>
  <si>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</si>
  <si>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</si>
  <si>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</si>
  <si>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</si>
  <si>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</si>
  <si>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</si>
  <si>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</si>
  <si>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</si>
  <si>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</si>
  <si>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</si>
  <si>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</si>
  <si>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</si>
  <si>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</si>
  <si>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</si>
  <si>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</si>
  <si>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</si>
  <si>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</si>
  <si>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</si>
  <si>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</si>
  <si>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</si>
  <si>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</si>
  <si>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</si>
  <si>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</si>
  <si>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</si>
  <si>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</si>
  <si>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</si>
  <si>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</si>
  <si>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</si>
  <si>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</si>
  <si>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</si>
  <si>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</si>
  <si>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</si>
  <si>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</si>
  <si>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</si>
  <si>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</si>
  <si>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</si>
  <si>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</si>
  <si>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</si>
  <si>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</si>
  <si>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</si>
  <si>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</si>
  <si>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</si>
  <si>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</si>
  <si>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</si>
  <si>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</si>
  <si>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</si>
  <si>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</si>
  <si>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</si>
  <si>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</si>
  <si>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</si>
  <si>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</si>
  <si>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</si>
  <si>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</si>
  <si>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</si>
  <si>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</si>
  <si>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</si>
  <si>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</si>
  <si>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</si>
  <si>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</si>
  <si>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</si>
  <si>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</si>
  <si>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</si>
  <si>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</si>
  <si>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</si>
  <si>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</si>
  <si>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</si>
  <si>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</si>
  <si>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</si>
  <si>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</si>
  <si>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</si>
  <si>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</si>
  <si>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</si>
  <si>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</si>
  <si>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</si>
  <si>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</si>
  <si>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</si>
  <si>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</si>
  <si>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</si>
  <si>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</si>
  <si>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</si>
  <si>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</si>
  <si>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</si>
  <si>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</si>
  <si>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</si>
  <si>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</si>
  <si>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</si>
  <si>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</si>
  <si>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</si>
  <si>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</si>
  <si>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</si>
  <si>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</si>
  <si>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</si>
  <si>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</si>
  <si>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</si>
  <si>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</si>
  <si>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</si>
  <si>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</si>
  <si>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</si>
  <si>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</si>
  <si>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</si>
  <si>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</si>
  <si>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</si>
  <si>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</si>
  <si>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</si>
  <si>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</si>
  <si>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</si>
  <si>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</si>
  <si>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</si>
  <si>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</si>
  <si>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</si>
  <si>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</si>
  <si>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</si>
  <si>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</si>
  <si>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</si>
  <si>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</si>
  <si>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</si>
  <si>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</si>
  <si>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</si>
  <si>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</si>
  <si>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</si>
  <si>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</si>
  <si>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</si>
  <si>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</si>
  <si>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</si>
  <si>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</si>
  <si>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</si>
  <si>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</si>
  <si>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</si>
  <si>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</si>
  <si>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</si>
  <si>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</si>
  <si>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</si>
  <si>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</si>
  <si>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</si>
  <si>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</si>
  <si>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</si>
  <si>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</si>
  <si>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</si>
  <si>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</si>
  <si>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</si>
  <si>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</si>
  <si>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</si>
  <si>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</si>
  <si>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</si>
  <si>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</si>
  <si>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</si>
  <si>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</si>
  <si>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</si>
  <si>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</si>
  <si>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</si>
  <si>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</si>
  <si>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</si>
  <si>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</si>
  <si>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</si>
  <si>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</si>
  <si>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</si>
  <si>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</si>
  <si>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</si>
  <si>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</si>
  <si>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</si>
  <si>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</si>
  <si>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</si>
  <si>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</si>
  <si>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</si>
  <si>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</si>
  <si>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</si>
  <si>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</si>
  <si>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</si>
  <si>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</si>
  <si>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</si>
  <si>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</si>
  <si>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</si>
  <si>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</si>
  <si>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</si>
  <si>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</si>
  <si>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</si>
  <si>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</si>
  <si>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</si>
  <si>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</si>
  <si>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</si>
  <si>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</si>
  <si>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</si>
  <si>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</si>
  <si>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</si>
  <si>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</si>
  <si>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</si>
  <si>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</si>
  <si>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</si>
  <si>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</si>
  <si>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</si>
  <si>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</si>
  <si>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</si>
  <si>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</si>
  <si>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</si>
  <si>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</si>
  <si>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</si>
  <si>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</si>
  <si>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</si>
  <si>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</si>
  <si>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</si>
  <si>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</si>
  <si>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</si>
  <si>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</si>
  <si>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</si>
  <si>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</si>
  <si>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</si>
  <si>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</si>
  <si>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</si>
  <si>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</si>
  <si>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</si>
  <si>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</si>
  <si>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</si>
  <si>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</si>
  <si>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</si>
  <si>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</si>
  <si>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</si>
  <si>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</si>
  <si>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</si>
  <si>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</si>
  <si>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</si>
  <si>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</si>
  <si>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</si>
  <si>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</si>
  <si>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</si>
  <si>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</si>
  <si>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</si>
  <si>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</si>
  <si>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</si>
  <si>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</si>
  <si>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</si>
  <si>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</si>
  <si>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</si>
  <si>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</si>
  <si>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</si>
  <si>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</si>
  <si>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</si>
  <si>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</si>
  <si>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</si>
  <si>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</si>
  <si>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</si>
  <si>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</si>
  <si>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</si>
  <si>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</si>
  <si>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</si>
  <si>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</si>
  <si>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</si>
  <si>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</si>
  <si>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</si>
  <si>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</si>
  <si>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</si>
  <si>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</si>
  <si>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</si>
  <si>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</si>
  <si>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</si>
  <si>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</si>
  <si>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</si>
  <si>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</si>
  <si>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</si>
  <si>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</si>
  <si>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</si>
  <si>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</si>
  <si>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</si>
  <si>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</si>
  <si>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</si>
  <si>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</si>
  <si>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</si>
  <si>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</si>
  <si>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</si>
  <si>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</si>
  <si>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</si>
  <si>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</si>
  <si>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</si>
  <si>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</si>
  <si>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</si>
  <si>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</si>
  <si>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</si>
  <si>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</si>
  <si>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</si>
  <si>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</si>
  <si>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</si>
  <si>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</si>
  <si>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</si>
  <si>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</si>
  <si>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</si>
  <si>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</si>
  <si>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</si>
  <si>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</si>
  <si>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</si>
  <si>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</si>
  <si>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</si>
  <si>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</si>
  <si>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</si>
  <si>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</si>
  <si>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</si>
  <si>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</si>
  <si>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</si>
  <si>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</si>
  <si>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</si>
  <si>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</si>
  <si>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</si>
  <si>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</si>
  <si>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</si>
  <si>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</si>
  <si>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</si>
  <si>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</si>
  <si>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</si>
  <si>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</si>
  <si>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</si>
  <si>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</si>
  <si>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</si>
  <si>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</si>
  <si>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</si>
  <si>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</si>
  <si>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</si>
  <si>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</si>
  <si>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</si>
  <si>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</si>
  <si>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</si>
  <si>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</si>
  <si>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</si>
  <si>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</si>
  <si>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</si>
  <si>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</si>
  <si>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</si>
  <si>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</si>
  <si>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</si>
  <si>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</si>
  <si>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</si>
  <si>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</si>
  <si>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</si>
  <si>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</si>
  <si>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</si>
  <si>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</si>
  <si>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</si>
  <si>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</si>
  <si>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</si>
  <si>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</si>
  <si>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</si>
  <si>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</si>
  <si>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</si>
  <si>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</si>
  <si>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</si>
  <si>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</si>
  <si>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</si>
  <si>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</si>
  <si>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</si>
  <si>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</si>
  <si>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</si>
  <si>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</si>
  <si>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</si>
  <si>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</si>
  <si>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</si>
  <si>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</si>
  <si>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</si>
  <si>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</si>
  <si>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</si>
  <si>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</si>
  <si>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</si>
  <si>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</si>
  <si>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</si>
  <si>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</si>
  <si>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</si>
  <si>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</si>
  <si>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</si>
  <si>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</si>
  <si>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</si>
  <si>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</si>
  <si>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</si>
  <si>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</si>
  <si>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</si>
  <si>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</si>
  <si>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</si>
  <si>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</si>
  <si>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</si>
  <si>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</si>
  <si>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</si>
  <si>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</si>
  <si>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</si>
  <si>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</si>
  <si>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</si>
  <si>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</si>
  <si>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</si>
  <si>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</si>
  <si>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</si>
  <si>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</si>
  <si>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</si>
  <si>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</si>
  <si>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</si>
  <si>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</si>
  <si>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</si>
  <si>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</si>
  <si>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</si>
  <si>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</si>
  <si>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</si>
  <si>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</si>
  <si>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</si>
  <si>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</si>
  <si>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</si>
  <si>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</si>
  <si>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</si>
  <si>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</si>
  <si>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</si>
  <si>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</si>
  <si>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</si>
  <si>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</si>
  <si>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</si>
  <si>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</si>
  <si>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</si>
  <si>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</si>
  <si>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</si>
  <si>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</si>
  <si>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</si>
  <si>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</si>
  <si>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</si>
  <si>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</si>
  <si>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</si>
  <si>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</si>
  <si>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</si>
  <si>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</si>
  <si>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</si>
  <si>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</si>
  <si>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</si>
  <si>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</si>
  <si>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</si>
  <si>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</si>
  <si>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</si>
  <si>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</si>
  <si>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</si>
  <si>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</si>
  <si>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</si>
  <si>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</si>
  <si>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</si>
  <si>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</si>
  <si>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</si>
  <si>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</si>
  <si>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</si>
  <si>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</si>
  <si>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</si>
  <si>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</si>
  <si>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</si>
  <si>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</si>
  <si>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</si>
  <si>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</si>
  <si>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</si>
  <si>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</si>
  <si>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</si>
  <si>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</si>
  <si>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</si>
  <si>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</si>
  <si>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</si>
  <si>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</si>
  <si>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</si>
  <si>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</si>
  <si>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</si>
  <si>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</si>
  <si>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</si>
  <si>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</si>
  <si>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</si>
  <si>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</si>
  <si>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</si>
  <si>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</si>
  <si>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</si>
  <si>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</si>
  <si>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</si>
  <si>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</si>
  <si>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</si>
  <si>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</si>
  <si>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</si>
  <si>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</si>
  <si>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</si>
  <si>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</si>
  <si>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</si>
  <si>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</si>
  <si>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</si>
  <si>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</si>
  <si>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</si>
  <si>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</si>
  <si>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</si>
  <si>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</si>
  <si>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</si>
  <si>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</si>
  <si>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</si>
  <si>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</si>
  <si>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</si>
  <si>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</si>
  <si>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</si>
  <si>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</si>
  <si>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</si>
  <si>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</si>
  <si>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</si>
  <si>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</si>
  <si>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</si>
  <si>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</si>
  <si>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</si>
  <si>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</si>
  <si>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</si>
  <si>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</si>
  <si>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</si>
  <si>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</si>
  <si>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</si>
  <si>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</si>
  <si>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</si>
  <si>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</si>
  <si>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</si>
  <si>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</si>
  <si>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</si>
  <si>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</si>
  <si>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</si>
  <si>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</si>
  <si>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</si>
  <si>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</si>
  <si>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</si>
  <si>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</si>
  <si>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</si>
  <si>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</si>
  <si>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</si>
  <si>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</si>
  <si>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</si>
  <si>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</si>
  <si>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</si>
  <si>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</si>
  <si>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</si>
  <si>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</si>
  <si>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</si>
  <si>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</si>
  <si>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</si>
  <si>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</si>
  <si>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</si>
  <si>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</si>
  <si>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</si>
  <si>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</si>
  <si>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</si>
  <si>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</si>
  <si>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</si>
  <si>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</si>
  <si>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</si>
  <si>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</si>
  <si>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</si>
  <si>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</si>
  <si>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</si>
  <si>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</si>
  <si>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</si>
  <si>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</si>
  <si>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</si>
  <si>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</si>
  <si>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</si>
  <si>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</si>
  <si>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</si>
  <si>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</si>
  <si>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</si>
  <si>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</si>
  <si>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</si>
  <si>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</si>
  <si>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</si>
  <si>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</si>
  <si>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</si>
  <si>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</si>
  <si>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</si>
  <si>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</si>
  <si>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</si>
  <si>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</si>
  <si>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</si>
  <si>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</si>
  <si>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</si>
  <si>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</si>
  <si>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</si>
  <si>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</si>
  <si>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</si>
  <si>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</si>
  <si>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</si>
  <si>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</si>
  <si>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</si>
  <si>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</si>
  <si>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</si>
  <si>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</si>
  <si>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</si>
  <si>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</si>
  <si>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</si>
  <si>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</si>
  <si>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</si>
  <si>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</si>
  <si>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</si>
  <si>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</si>
  <si>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</si>
  <si>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</si>
  <si>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</si>
  <si>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</si>
  <si>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</si>
  <si>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</si>
  <si>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</si>
  <si>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</si>
  <si>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</si>
  <si>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</si>
  <si>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</si>
  <si>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</si>
  <si>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</si>
  <si>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</si>
  <si>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</si>
  <si>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</si>
  <si>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</si>
  <si>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</si>
  <si>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</si>
  <si>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</si>
  <si>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</si>
  <si>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</si>
  <si>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</si>
  <si>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</si>
  <si>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</si>
  <si>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</si>
  <si>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</si>
  <si>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</si>
  <si>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</si>
  <si>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</si>
  <si>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</si>
  <si>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</si>
  <si>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</si>
  <si>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</si>
  <si>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</si>
  <si>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</si>
  <si>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</si>
  <si>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</si>
  <si>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</si>
  <si>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</si>
  <si>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</si>
  <si>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</si>
  <si>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</si>
  <si>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</si>
  <si>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</si>
  <si>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</si>
  <si>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</si>
  <si>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</si>
  <si>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</si>
  <si>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</si>
  <si>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</si>
  <si>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</si>
  <si>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</si>
  <si>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</si>
  <si>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</si>
  <si>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</si>
  <si>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</si>
  <si>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</si>
  <si>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</si>
  <si>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</si>
  <si>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</si>
  <si>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</si>
  <si>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</si>
  <si>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</si>
  <si>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</si>
  <si>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</si>
  <si>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</si>
  <si>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</si>
  <si>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</si>
  <si>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</si>
  <si>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</si>
  <si>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</si>
  <si>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</si>
  <si>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</si>
  <si>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</si>
  <si>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</si>
  <si>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</si>
  <si>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</si>
  <si>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</si>
  <si>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</si>
  <si>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</si>
  <si>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</si>
  <si>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</si>
  <si>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</si>
  <si>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</si>
  <si>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</si>
  <si>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</si>
  <si>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</si>
  <si>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</si>
  <si>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</si>
  <si>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</si>
  <si>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</si>
  <si>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</si>
  <si>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</si>
  <si>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</si>
  <si>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</si>
  <si>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</si>
  <si>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</si>
  <si>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</si>
  <si>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</si>
  <si>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</si>
  <si>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</si>
  <si>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</si>
  <si>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</si>
  <si>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</si>
  <si>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</si>
  <si>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</si>
  <si>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</si>
  <si>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</si>
  <si>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</si>
  <si>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</si>
  <si>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</si>
  <si>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</si>
  <si>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</si>
  <si>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</si>
  <si>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</si>
  <si>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</si>
  <si>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</si>
  <si>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</si>
  <si>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</si>
  <si>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</si>
  <si>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</si>
  <si>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</si>
  <si>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</si>
  <si>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</si>
  <si>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</si>
  <si>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</si>
  <si>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</si>
  <si>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</si>
  <si>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</si>
  <si>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</si>
  <si>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</si>
  <si>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</si>
  <si>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</si>
  <si>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</si>
  <si>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</si>
  <si>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</si>
  <si>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</si>
  <si>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</si>
  <si>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</si>
  <si>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</si>
  <si>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</si>
  <si>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</si>
  <si>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</si>
  <si>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</si>
  <si>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</si>
  <si>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</si>
  <si>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</si>
  <si>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</si>
  <si>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</si>
  <si>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</si>
  <si>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</si>
  <si>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</si>
  <si>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</si>
  <si>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</si>
  <si>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</si>
  <si>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</si>
  <si>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</si>
  <si>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</si>
  <si>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</si>
  <si>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</si>
  <si>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</si>
  <si>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</si>
  <si>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</si>
  <si>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</si>
  <si>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</si>
  <si>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</si>
  <si>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</si>
  <si>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</si>
  <si>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</si>
  <si>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</si>
  <si>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</si>
  <si>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</si>
  <si>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</si>
  <si>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</si>
  <si>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</si>
  <si>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</si>
  <si>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</si>
  <si>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</si>
  <si>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</si>
  <si>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</si>
  <si>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</si>
  <si>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</si>
  <si>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</si>
  <si>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</si>
  <si>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</si>
  <si>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</si>
  <si>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</si>
  <si>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</si>
  <si>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</si>
  <si>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</si>
  <si>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</si>
  <si>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</si>
  <si>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</si>
  <si>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</si>
  <si>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</si>
  <si>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</si>
  <si>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</si>
  <si>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</si>
  <si>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</si>
  <si>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</si>
  <si>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</si>
  <si>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</si>
  <si>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</si>
  <si>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</si>
  <si>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</si>
  <si>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</si>
  <si>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</si>
  <si>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</si>
  <si>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</si>
  <si>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</si>
  <si>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</si>
  <si>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</si>
  <si>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</si>
  <si>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</si>
  <si>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</si>
  <si>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</si>
  <si>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</si>
  <si>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</si>
  <si>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</si>
  <si>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</si>
  <si>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</si>
  <si>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</si>
  <si>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</si>
  <si>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</si>
  <si>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</si>
  <si>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</si>
  <si>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</si>
  <si>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</si>
  <si>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</si>
  <si>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</si>
  <si>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</si>
  <si>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</si>
  <si>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</si>
  <si>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</si>
  <si>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</si>
  <si>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</si>
  <si>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</si>
  <si>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</si>
  <si>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</si>
  <si>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</si>
  <si>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</si>
  <si>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</si>
  <si>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</si>
  <si>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</si>
  <si>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</si>
  <si>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</si>
  <si>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</si>
  <si>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</si>
  <si>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</si>
  <si>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</si>
  <si>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</si>
  <si>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</si>
  <si>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</si>
  <si>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</si>
  <si>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</si>
  <si>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</si>
  <si>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</si>
  <si>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</si>
  <si>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</si>
  <si>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</si>
  <si>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</si>
  <si>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</si>
  <si>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</si>
  <si>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</si>
  <si>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</si>
  <si>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</si>
  <si>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</si>
  <si>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</si>
  <si>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</si>
  <si>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</si>
  <si>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</si>
  <si>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</si>
  <si>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</si>
  <si>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</si>
  <si>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</si>
  <si>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</si>
  <si>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</si>
  <si>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</si>
  <si>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</si>
  <si>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</si>
  <si>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</si>
  <si>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</si>
  <si>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</si>
  <si>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</si>
  <si>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</si>
  <si>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</si>
  <si>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</si>
  <si>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</si>
  <si>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</si>
  <si>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</si>
  <si>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</si>
  <si>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</si>
  <si>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</si>
  <si>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</si>
  <si>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</si>
  <si>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</si>
  <si>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</si>
  <si>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</si>
  <si>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</si>
  <si>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</si>
  <si>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</si>
  <si>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</si>
  <si>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</si>
  <si>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</si>
  <si>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</si>
  <si>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</si>
  <si>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</si>
  <si>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</si>
  <si>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</si>
  <si>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</si>
  <si>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</si>
  <si>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</si>
  <si>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</si>
  <si>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</si>
  <si>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</si>
  <si>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</si>
  <si>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</si>
  <si>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</si>
  <si>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</si>
  <si>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</si>
  <si>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</si>
  <si>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</si>
  <si>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</si>
  <si>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</si>
  <si>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</si>
  <si>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</si>
  <si>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</si>
  <si>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</si>
  <si>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</si>
  <si>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</si>
  <si>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</si>
  <si>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</si>
  <si>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</si>
  <si>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</si>
  <si>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</si>
  <si>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</si>
  <si>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</si>
  <si>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</si>
  <si>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</si>
  <si>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</si>
  <si>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</si>
  <si>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</si>
  <si>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</si>
  <si>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</si>
  <si>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</si>
  <si>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</si>
  <si>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</si>
  <si>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</si>
  <si>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</si>
  <si>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</si>
  <si>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</si>
  <si>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</si>
  <si>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</si>
  <si>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</si>
  <si>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</si>
  <si>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</si>
  <si>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</si>
  <si>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</si>
  <si>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</si>
  <si>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</si>
  <si>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</si>
  <si>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</si>
  <si>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</si>
  <si>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</si>
  <si>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</si>
  <si>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</si>
  <si>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</si>
  <si>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</si>
  <si>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</si>
  <si>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</si>
  <si>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</si>
  <si>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</si>
  <si>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</si>
  <si>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</si>
  <si>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</si>
  <si>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</si>
  <si>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</si>
  <si>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</si>
  <si>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</si>
  <si>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</si>
  <si>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</si>
  <si>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</si>
  <si>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</si>
  <si>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</si>
  <si>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</si>
  <si>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</si>
  <si>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</si>
  <si>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</si>
  <si>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</si>
  <si>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</si>
  <si>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</si>
  <si>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</si>
  <si>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</si>
  <si>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</si>
  <si>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</si>
  <si>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</si>
  <si>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</si>
  <si>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</si>
  <si>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</si>
  <si>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</si>
  <si>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</si>
  <si>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</si>
  <si>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</si>
  <si>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</si>
  <si>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</si>
  <si>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</si>
  <si>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</si>
  <si>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</si>
  <si>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</si>
  <si>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</si>
  <si>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</si>
  <si>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</si>
  <si>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</si>
  <si>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</si>
  <si>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</si>
  <si>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</si>
  <si>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</si>
  <si>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</si>
  <si>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</si>
  <si>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</si>
  <si>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</si>
  <si>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</si>
  <si>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</si>
  <si>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</si>
  <si>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</si>
  <si>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</si>
  <si>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</si>
  <si>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</si>
  <si>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</si>
  <si>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</si>
  <si>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</si>
  <si>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</si>
  <si>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</si>
  <si>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</si>
  <si>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</si>
  <si>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</si>
  <si>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</si>
  <si>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</si>
  <si>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</si>
  <si>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</si>
  <si>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</si>
  <si>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</si>
  <si>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</si>
  <si>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</si>
  <si>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</si>
  <si>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</si>
  <si>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</si>
  <si>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</si>
  <si>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</si>
  <si>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</si>
  <si>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</si>
  <si>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</si>
  <si>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</si>
  <si>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</si>
  <si>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</si>
  <si>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</si>
  <si>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</si>
  <si>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</si>
  <si>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</si>
  <si>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</si>
  <si>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</si>
  <si>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</si>
  <si>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</si>
  <si>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</si>
  <si>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</si>
  <si>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</si>
  <si>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</si>
  <si>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</si>
  <si>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</si>
  <si>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</si>
  <si>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</si>
  <si>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</si>
  <si>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</si>
  <si>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</si>
  <si>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</si>
  <si>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</si>
  <si>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</si>
  <si>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</si>
  <si>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</si>
  <si>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</si>
  <si>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</si>
  <si>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</si>
  <si>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</si>
  <si>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</si>
  <si>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</si>
  <si>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</si>
  <si>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</si>
  <si>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</si>
  <si>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</si>
  <si>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</si>
  <si>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</si>
  <si>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</si>
  <si>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</si>
  <si>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</si>
  <si>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</si>
  <si>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</si>
  <si>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</si>
  <si>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</si>
  <si>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</si>
  <si>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</si>
  <si>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</si>
  <si>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</si>
  <si>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</si>
  <si>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</si>
  <si>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</si>
  <si>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</si>
  <si>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</si>
  <si>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</si>
  <si>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</si>
  <si>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</si>
  <si>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</si>
  <si>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</si>
  <si>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</si>
  <si>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</si>
  <si>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</si>
  <si>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</si>
  <si>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</si>
  <si>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</si>
  <si>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</si>
  <si>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</si>
  <si>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</si>
  <si>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</si>
  <si>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</si>
  <si>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</si>
  <si>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</si>
  <si>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</si>
  <si>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</si>
  <si>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</si>
  <si>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</si>
  <si>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</si>
  <si>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</si>
  <si>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</si>
  <si>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</si>
  <si>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</si>
  <si>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</si>
  <si>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</si>
  <si>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</si>
  <si>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</si>
  <si>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</si>
  <si>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</si>
  <si>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</si>
  <si>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</si>
  <si>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</si>
  <si>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</si>
  <si>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</si>
  <si>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</si>
  <si>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</si>
  <si>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</si>
  <si>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</si>
  <si>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</si>
  <si>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</si>
  <si>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</si>
  <si>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</si>
  <si>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</si>
  <si>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</si>
  <si>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</si>
  <si>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</si>
  <si>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</si>
  <si>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</si>
  <si>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Mc1 07:30</t>
  </si>
  <si>
    <t xml:space="preserve">Descarga de dormentes </t>
  </si>
  <si>
    <t>MC1 08:30</t>
  </si>
  <si>
    <t>José</t>
  </si>
  <si>
    <t>Substituição de dormentes em ponte</t>
  </si>
  <si>
    <t>Aguarda equipe informar pronto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</si>
  <si>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</si>
  <si>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</si>
  <si>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</si>
  <si>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</si>
  <si>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</si>
  <si>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</si>
  <si>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MC1 07:10, autorizado as 07:17, em intervalo 07:30</t>
  </si>
  <si>
    <t>Bloco modernização</t>
  </si>
  <si>
    <t xml:space="preserve">Aguarda equipe informar pronto para abertura de intervalo </t>
  </si>
  <si>
    <t xml:space="preserve">MC1 07:09, aguarda autorização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</si>
  <si>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</si>
  <si>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</si>
  <si>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</si>
  <si>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</si>
  <si>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</si>
  <si>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</si>
  <si>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</si>
  <si>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</si>
  <si>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</si>
  <si>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</si>
  <si>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>Manobrando em ZPT previsão de MC1 08:30</t>
  </si>
  <si>
    <t xml:space="preserve">Moises </t>
  </si>
  <si>
    <t>Previsão de ponto 9h</t>
  </si>
  <si>
    <t>ZGM1/117ZGM1</t>
  </si>
  <si>
    <t xml:space="preserve">MC1 07:17, aguarda autorização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</si>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</sst>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638" activePane="bottomRight" state="frozen"/>
      <selection pane="bottomRight" activeCell="BJ801" sqref="BJ8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/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/>
      <c r="AS642" s="265"/>
      <c r="AT642" s="265"/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0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1883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 e Intervalo</v>
      </c>
      <c r="BR642" s="19">
        <f t="shared" si="60"/>
        <v>0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/>
      <c r="AT643" s="265"/>
      <c r="AU643" s="267"/>
      <c r="AV643" s="267"/>
      <c r="AW643" s="267"/>
      <c r="AX643" s="241"/>
      <c r="AY643" s="182">
        <f>IF(D643="","*",IFERROR(IF(ISODD(COUNT(AS643:AX643)),"ERRO",SUM((AT643-AS643),(AV643-AU643),(AX643-AW643))),"ERRO"))</f>
        <v>0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1890</v>
      </c>
      <c r="BK643" s="244"/>
      <c r="BL643" s="184"/>
      <c r="BM643" s="179"/>
      <c r="BN643" s="179"/>
      <c r="BO643" s="210"/>
      <c r="BP643" s="244" t="s">
        <v>317</v>
      </c>
      <c r="BQ643" s="13" t="str">
        <f t="shared" si="59"/>
        <v>Produção e Intervalo</v>
      </c>
      <c r="BR643" s="19">
        <f t="shared" si="60"/>
        <v>0</v>
      </c>
      <c r="BS643" s="19">
        <f t="shared" si="61"/>
        <v>0</v>
      </c>
      <c r="BT643" s="219" t="str">
        <f t="shared" si="62"/>
        <v/>
      </c>
    </row>
    <row r="644" spans="1:72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1891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/>
      <c r="AS644" s="265"/>
      <c r="AT644" s="265"/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1</v>
      </c>
      <c r="BI644" s="243"/>
      <c r="BJ644" s="270" t="s">
        <v>1892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 e Intervalo</v>
      </c>
      <c r="BR644" s="19">
        <f t="shared" si="60"/>
        <v>0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0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1</v>
      </c>
      <c r="BI645" s="243"/>
      <c r="BJ645" s="270" t="s">
        <v>1893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 e Intervalo</v>
      </c>
      <c r="BR645" s="19">
        <f t="shared" si="60"/>
        <v>0</v>
      </c>
      <c r="BS645" s="19">
        <f t="shared" si="61"/>
        <v>0</v>
      </c>
      <c r="BT645" s="219" t="str">
        <f t="shared" si="62"/>
        <v/>
      </c>
    </row>
    <row r="646" spans="1:72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1894</v>
      </c>
      <c r="W646" s="346" t="s">
        <v>1895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0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1</v>
      </c>
      <c r="BI646" s="243"/>
      <c r="BJ646" s="270" t="s">
        <v>1892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</v>
      </c>
      <c r="BS646" s="19">
        <f t="shared" si="61"/>
        <v>0</v>
      </c>
      <c r="BT646" s="219" t="str">
        <f t="shared" si="62"/>
        <v/>
      </c>
    </row>
    <row r="647" spans="1:72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1896</v>
      </c>
      <c r="W647" s="346" t="s">
        <v>1895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0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1</v>
      </c>
      <c r="BI647" s="243"/>
      <c r="BJ647" s="270" t="s">
        <v>1892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</v>
      </c>
      <c r="BS647" s="19">
        <f t="shared" si="61"/>
        <v>0</v>
      </c>
      <c r="BT647" s="219" t="str">
        <f t="shared" si="62"/>
        <v/>
      </c>
    </row>
    <row r="648" spans="1:72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1897</v>
      </c>
      <c r="W648" s="346" t="s">
        <v>1895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0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1</v>
      </c>
      <c r="BI648" s="243"/>
      <c r="BJ648" s="270" t="s">
        <v>1892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</v>
      </c>
      <c r="BS648" s="19">
        <f t="shared" si="61"/>
        <v>0</v>
      </c>
      <c r="BT648" s="219" t="str">
        <f t="shared" si="62"/>
        <v/>
      </c>
    </row>
    <row r="649" spans="1:72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1898</v>
      </c>
      <c r="W649" s="346" t="s">
        <v>1895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0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1</v>
      </c>
      <c r="BI649" s="243"/>
      <c r="BJ649" s="270" t="s">
        <v>1892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1899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1900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1901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1902</v>
      </c>
      <c r="BK653" s="270" t="s">
        <v>1902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1903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0</v>
      </c>
      <c r="AZ654" s="161"/>
      <c r="BA654" s="242"/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1</v>
      </c>
      <c r="BI654" s="243"/>
      <c r="BJ654" s="270" t="s">
        <v>1904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Produção e Intervalo</v>
      </c>
      <c r="BR654" s="19">
        <f t="shared" si="60"/>
        <v>0</v>
      </c>
      <c r="BS654" s="19">
        <f t="shared" si="61"/>
        <v>0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1905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1906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1907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1908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1909</v>
      </c>
      <c r="N657" s="335" t="s">
        <v>1910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1911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1912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1913</v>
      </c>
      <c r="E3" s="305" t="s">
        <v>1914</v>
      </c>
      <c r="F3" s="305" t="s">
        <v>1915</v>
      </c>
      <c r="G3" s="310" t="s">
        <v>1916</v>
      </c>
      <c r="H3" s="305" t="s">
        <v>1917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1918</v>
      </c>
      <c r="E5" s="307">
        <v>46013</v>
      </c>
      <c r="F5" s="306">
        <v>7000</v>
      </c>
      <c r="G5" s="311" t="s">
        <v>1919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1920</v>
      </c>
      <c r="G6" s="311" t="s">
        <v>1919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1921</v>
      </c>
      <c r="G7" s="312" t="s">
        <v>1922</v>
      </c>
      <c r="H7" s="308" t="s">
        <v>1923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1924</v>
      </c>
      <c r="H8" s="306" t="s">
        <v>1925</v>
      </c>
    </row>
    <row r="9" spans="3:8">
      <c r="C9" s="306" t="s">
        <v>467</v>
      </c>
      <c r="D9" s="306" t="s">
        <v>1926</v>
      </c>
      <c r="E9" s="307">
        <v>45993</v>
      </c>
      <c r="F9" s="306">
        <v>12000</v>
      </c>
      <c r="G9" s="311" t="s">
        <v>1927</v>
      </c>
      <c r="H9" s="306"/>
    </row>
    <row r="10" spans="3:8" ht="29.25">
      <c r="C10" s="306" t="s">
        <v>467</v>
      </c>
      <c r="D10" s="306" t="s">
        <v>1928</v>
      </c>
      <c r="E10" s="307">
        <v>45993</v>
      </c>
      <c r="F10" s="306">
        <v>9000</v>
      </c>
      <c r="G10" s="311" t="s">
        <v>1929</v>
      </c>
      <c r="H10" s="306"/>
    </row>
    <row r="11" spans="3:8" ht="29.25">
      <c r="C11" s="306" t="s">
        <v>467</v>
      </c>
      <c r="D11" s="306" t="s">
        <v>1930</v>
      </c>
      <c r="E11" s="307">
        <v>45993</v>
      </c>
      <c r="F11" s="306">
        <v>10000</v>
      </c>
      <c r="G11" s="311" t="s">
        <v>1929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1931</v>
      </c>
      <c r="G12" s="311" t="s">
        <v>1932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1933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1934</v>
      </c>
      <c r="C4" s="310" t="s">
        <v>1935</v>
      </c>
      <c r="D4" s="310" t="s">
        <v>1936</v>
      </c>
      <c r="E4" s="310" t="s">
        <v>1937</v>
      </c>
      <c r="F4" s="310" t="s">
        <v>8</v>
      </c>
      <c r="G4" s="310" t="s">
        <v>1938</v>
      </c>
    </row>
    <row r="5" spans="2:8">
      <c r="B5" s="313" t="s">
        <v>1154</v>
      </c>
      <c r="C5" s="313">
        <v>314978</v>
      </c>
      <c r="D5" s="313" t="s">
        <v>1939</v>
      </c>
      <c r="E5" s="313" t="s">
        <v>542</v>
      </c>
      <c r="F5" s="313" t="s">
        <v>101</v>
      </c>
      <c r="G5" s="314">
        <v>46143</v>
      </c>
    </row>
    <row r="6" spans="2:8">
      <c r="B6" s="313" t="s">
        <v>1940</v>
      </c>
      <c r="C6" s="313">
        <v>256790</v>
      </c>
      <c r="D6" s="313" t="s">
        <v>1941</v>
      </c>
      <c r="E6" s="313" t="s">
        <v>542</v>
      </c>
      <c r="F6" s="313" t="s">
        <v>1942</v>
      </c>
      <c r="G6" s="314">
        <v>45992</v>
      </c>
    </row>
    <row r="7" spans="2:8">
      <c r="B7" s="313" t="s">
        <v>1943</v>
      </c>
      <c r="C7" s="313">
        <v>265193</v>
      </c>
      <c r="D7" s="313" t="s">
        <v>1944</v>
      </c>
      <c r="E7" s="313" t="s">
        <v>543</v>
      </c>
      <c r="F7" s="313" t="s">
        <v>1501</v>
      </c>
      <c r="G7" s="313" t="s">
        <v>1945</v>
      </c>
    </row>
    <row r="8" spans="2:8">
      <c r="B8" s="313" t="s">
        <v>1946</v>
      </c>
      <c r="C8" s="313">
        <v>293716</v>
      </c>
      <c r="D8" s="313" t="s">
        <v>1947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1948</v>
      </c>
      <c r="C9" s="313">
        <v>257258</v>
      </c>
      <c r="D9" s="313" t="s">
        <v>1949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1950</v>
      </c>
      <c r="C10" s="313">
        <v>371147</v>
      </c>
      <c r="D10" s="313" t="s">
        <v>1951</v>
      </c>
      <c r="E10" s="313" t="s">
        <v>544</v>
      </c>
      <c r="F10" s="313" t="s">
        <v>144</v>
      </c>
      <c r="G10" s="313" t="s">
        <v>1945</v>
      </c>
    </row>
    <row r="11" spans="2:8">
      <c r="B11" s="313" t="s">
        <v>1952</v>
      </c>
      <c r="C11" s="313">
        <v>259230</v>
      </c>
      <c r="D11" s="313" t="s">
        <v>1953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1954</v>
      </c>
      <c r="C12" s="313">
        <v>370705</v>
      </c>
      <c r="D12" s="313"/>
      <c r="E12" s="313" t="s">
        <v>544</v>
      </c>
      <c r="F12" s="313" t="s">
        <v>144</v>
      </c>
      <c r="G12" s="313" t="s">
        <v>1945</v>
      </c>
    </row>
    <row r="13" spans="2:8">
      <c r="B13" s="313" t="s">
        <v>1955</v>
      </c>
      <c r="C13" s="313">
        <v>258542</v>
      </c>
      <c r="D13" s="313" t="s">
        <v>1956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1957</v>
      </c>
      <c r="C14" s="313">
        <v>257050</v>
      </c>
      <c r="D14" s="313" t="s">
        <v>1958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1959</v>
      </c>
      <c r="D5" s="397"/>
      <c r="E5" s="397"/>
      <c r="F5" s="397"/>
      <c r="G5" s="397"/>
      <c r="H5" s="397"/>
      <c r="I5" s="397"/>
      <c r="J5" s="398"/>
      <c r="K5" s="399" t="s">
        <v>1960</v>
      </c>
      <c r="L5" s="400"/>
      <c r="M5" s="400"/>
      <c r="N5" s="400"/>
      <c r="O5" s="401" t="s">
        <v>1961</v>
      </c>
      <c r="P5" s="402"/>
      <c r="Q5" s="403"/>
    </row>
    <row r="6" spans="1:17" s="94" customFormat="1" ht="15.75" customHeight="1">
      <c r="A6" s="88" t="s">
        <v>1962</v>
      </c>
      <c r="B6" s="95" t="s">
        <v>1963</v>
      </c>
      <c r="C6" s="96" t="s">
        <v>875</v>
      </c>
      <c r="D6" s="97" t="s">
        <v>876</v>
      </c>
      <c r="E6" s="96" t="s">
        <v>1964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1965</v>
      </c>
      <c r="M6" s="139" t="s">
        <v>335</v>
      </c>
      <c r="N6" s="140" t="s">
        <v>870</v>
      </c>
      <c r="O6" s="233" t="s">
        <v>913</v>
      </c>
      <c r="P6" s="157"/>
      <c r="Q6" s="189" t="s">
        <v>1966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Mc1 07:30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08:30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>Aguarda equipe informar pronto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Aguarda equipe informar pronto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1</v>
      </c>
      <c r="P627" s="91"/>
      <c r="Q627" s="145" t="str">
        <f>IF($A$2=1,IF(SP_SUL!BJ644="","*",SP_SUL!BJ644),IF(SP_SUL!BK644="","*",SP_SUL!BK644))</f>
        <v xml:space="preserve">Aguarda equipe informar pronto para abertura de intervalo 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1</v>
      </c>
      <c r="P628" s="91"/>
      <c r="Q628" s="145" t="str">
        <f>IF($A$2=1,IF(SP_SUL!BJ645="","*",SP_SUL!BJ645),IF(SP_SUL!BK645="","*",SP_SUL!BK645))</f>
        <v xml:space="preserve">MC1 07:09, aguarda autorização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1</v>
      </c>
      <c r="P629" s="91"/>
      <c r="Q629" s="145" t="str">
        <f>IF($A$2=1,IF(SP_SUL!BJ646="","*",SP_SUL!BJ646),IF(SP_SUL!BK646="","*",SP_SUL!BK646))</f>
        <v xml:space="preserve">Aguarda equipe informar pronto para abertura de intervalo 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1</v>
      </c>
      <c r="P630" s="91"/>
      <c r="Q630" s="145" t="str">
        <f>IF($A$2=1,IF(SP_SUL!BJ647="","*",SP_SUL!BJ647),IF(SP_SUL!BK647="","*",SP_SUL!BK647))</f>
        <v xml:space="preserve">Aguarda equipe informar pronto para abertura de intervalo 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1</v>
      </c>
      <c r="P631" s="91"/>
      <c r="Q631" s="145" t="str">
        <f>IF($A$2=1,IF(SP_SUL!BJ648="","*",SP_SUL!BJ648),IF(SP_SUL!BK648="","*",SP_SUL!BK648))</f>
        <v xml:space="preserve">Aguarda equipe informar pronto para abertura de intervalo 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1</v>
      </c>
      <c r="P632" s="91"/>
      <c r="Q632" s="145" t="str">
        <f>IF($A$2=1,IF(SP_SUL!BJ649="","*",SP_SUL!BJ649),IF(SP_SUL!BK649="","*",SP_SUL!BK649))</f>
        <v xml:space="preserve">Aguarda equipe informar pronto para abertura de intervalo 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1</v>
      </c>
      <c r="P637" s="91"/>
      <c r="Q637" s="145" t="str">
        <f>IF($A$2=1,IF(SP_SUL!BJ654="","*",SP_SUL!BJ654),IF(SP_SUL!BK654="","*",SP_SUL!BK654))</f>
        <v>Manobrando em ZPT previsão de MC1 08:30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aguarda autorização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1967</v>
      </c>
      <c r="W1" s="409"/>
      <c r="X1" s="409"/>
      <c r="Y1" s="104"/>
    </row>
    <row r="2" spans="1:25" s="101" customFormat="1" ht="11.25" customHeight="1">
      <c r="A2" s="105" t="s">
        <v>1968</v>
      </c>
      <c r="B2" s="105" t="s">
        <v>1963</v>
      </c>
      <c r="C2" s="105" t="s">
        <v>313</v>
      </c>
      <c r="D2" s="106" t="s">
        <v>875</v>
      </c>
      <c r="E2" s="106" t="s">
        <v>876</v>
      </c>
      <c r="F2" s="106" t="s">
        <v>1962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1969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1970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1971</v>
      </c>
      <c r="C2" s="96" t="s">
        <v>860</v>
      </c>
      <c r="D2" s="96" t="s">
        <v>862</v>
      </c>
      <c r="E2" s="96" t="s">
        <v>1972</v>
      </c>
      <c r="F2" s="96" t="s">
        <v>1973</v>
      </c>
      <c r="G2" s="96" t="s">
        <v>1974</v>
      </c>
      <c r="H2" s="96" t="s">
        <v>1975</v>
      </c>
      <c r="I2" s="96" t="s">
        <v>1976</v>
      </c>
      <c r="J2" s="96" t="s">
        <v>1977</v>
      </c>
      <c r="K2" s="131" t="s">
        <v>1978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2025-12-30T10:33:55Z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