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99" documentId="8_{B6337239-1A00-434D-AAD0-422EA1FEB5AE}" xr6:coauthVersionLast="47" xr6:coauthVersionMax="47" xr10:uidLastSave="{3B2BE73D-2808-411A-99E8-9CD280F975EB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R142" i="1"/>
  <c r="BQ142" i="1"/>
  <c r="BF142" i="1"/>
  <c r="BC142" i="1" a="1"/>
  <c r="BC142" i="1"/>
  <c r="AY142" i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T57" i="1" a="1"/>
  <c r="T57" i="1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7" i="16" s="1"/>
  <c r="R67" i="1"/>
  <c r="R67" i="16" s="1"/>
  <c r="S67" i="1" a="1"/>
  <c r="S67" i="1" s="1"/>
  <c r="D67" i="16" s="1"/>
  <c r="T67" i="1" a="1"/>
  <c r="T67" i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 s="1"/>
  <c r="D69" i="16" s="1"/>
  <c r="T69" i="1" a="1"/>
  <c r="T69" i="1" s="1"/>
  <c r="E69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 s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55" i="16" l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N92" i="11" s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4" i="11" l="1"/>
  <c r="N67" i="1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<sst xmlns="http://schemas.openxmlformats.org/spreadsheetml/2006/main" count="5598" uniqueCount="1564">
  <si>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</si>
  <si>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</si>
  <si>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</si>
  <si>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</si>
  <si>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</si>
  <si>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</si>
  <si>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</si>
  <si>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</si>
  <si>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</si>
  <si>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</si>
  <si>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</si>
  <si>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</si>
  <si>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</si>
  <si>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</si>
  <si>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</si>
  <si>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</si>
  <si>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</si>
  <si>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</si>
  <si>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</si>
  <si>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</si>
  <si>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</si>
  <si>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</si>
  <si>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</si>
  <si>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</si>
  <si>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</si>
  <si>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</si>
  <si>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</si>
  <si>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</si>
  <si>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</si>
  <si>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</si>
  <si>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</si>
  <si>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</si>
  <si>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</si>
  <si>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</si>
  <si>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</si>
  <si>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</si>
  <si>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</si>
  <si>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</si>
  <si>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</si>
  <si>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</si>
  <si>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</si>
  <si>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</si>
  <si>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</si>
  <si>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</si>
  <si>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</si>
  <si>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</si>
  <si>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</si>
  <si>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</si>
  <si>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</si>
  <si>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</si>
  <si>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</si>
  <si>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</si>
  <si>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</si>
  <si>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</si>
  <si>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</si>
  <si>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</si>
  <si>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</si>
  <si>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</si>
  <si>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</si>
  <si>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</si>
  <si>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</si>
  <si>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</si>
  <si>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</si>
  <si>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</si>
  <si>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</si>
  <si>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</si>
  <si>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</si>
  <si>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</si>
  <si>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</si>
  <si>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</si>
  <si>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</si>
  <si>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</si>
  <si>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</si>
  <si>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</si>
  <si>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</si>
  <si>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</si>
  <si>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</si>
  <si>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</si>
  <si>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</si>
  <si>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</si>
  <si>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</si>
  <si>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</si>
  <si>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</si>
  <si>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</si>
  <si>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</si>
  <si>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</si>
  <si>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</si>
  <si>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</si>
  <si>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</si>
  <si>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</si>
  <si>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</si>
  <si>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</si>
  <si>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</si>
  <si>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</si>
  <si>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</si>
  <si>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</si>
  <si>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</si>
  <si>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</si>
  <si>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</si>
  <si>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</si>
  <si>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</si>
  <si>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</si>
  <si>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</si>
  <si>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</si>
  <si>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</si>
  <si>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</si>
  <si>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</si>
  <si>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</si>
  <si>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</si>
  <si>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</si>
  <si>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</si>
  <si>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</si>
  <si>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</si>
  <si>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</si>
  <si>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</si>
  <si>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</si>
  <si>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</si>
  <si>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</si>
  <si>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</si>
  <si>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</si>
  <si>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</si>
  <si>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</si>
  <si>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</si>
  <si>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</si>
  <si>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</si>
  <si>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</si>
  <si>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</si>
  <si>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</si>
  <si>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</si>
  <si>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</si>
  <si>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</si>
  <si>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</si>
  <si>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</si>
  <si>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</si>
  <si>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</si>
  <si>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</si>
  <si>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</si>
  <si>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</si>
  <si>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</si>
  <si>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</si>
  <si>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</si>
  <si>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</si>
  <si>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</si>
  <si>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</si>
  <si>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</si>
  <si>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</si>
  <si>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</si>
  <si>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</si>
  <si>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</si>
  <si>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</si>
  <si>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</si>
  <si>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</si>
  <si>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</si>
  <si>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</si>
  <si>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</si>
  <si>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</si>
  <si>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</si>
  <si>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</si>
  <si>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</si>
  <si>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</si>
  <si>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</si>
  <si>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</si>
  <si>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</si>
  <si>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</si>
  <si>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</si>
  <si>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</si>
  <si>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</si>
  <si>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</si>
  <si>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</si>
  <si>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</si>
  <si>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</si>
  <si>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</si>
  <si>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</si>
  <si>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</si>
  <si>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</si>
  <si>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</si>
  <si>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</si>
  <si>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</si>
  <si>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</si>
  <si>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</si>
  <si>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</si>
  <si>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</si>
  <si>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</si>
  <si>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</si>
  <si>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</si>
  <si>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</si>
  <si>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</si>
  <si>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</si>
  <si>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</si>
  <si>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</si>
  <si>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</si>
  <si>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</si>
  <si>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</si>
  <si>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</si>
  <si>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</si>
  <si>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</si>
  <si>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</si>
  <si>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</si>
  <si>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</si>
  <si>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</si>
  <si>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</si>
  <si>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</si>
  <si>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</si>
  <si>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</si>
  <si>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</si>
  <si>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</si>
  <si>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</si>
  <si>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</si>
  <si>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</si>
  <si>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</si>
  <si>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</si>
  <si>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</si>
  <si>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</si>
  <si>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</si>
  <si>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</si>
  <si>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</si>
  <si>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</si>
  <si>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</si>
  <si>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</si>
  <si>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</si>
  <si>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</si>
  <si>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</si>
  <si>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</si>
  <si>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</si>
  <si>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</si>
  <si>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</si>
  <si>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</si>
  <si>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</si>
  <si>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</si>
  <si>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</si>
  <si>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</si>
  <si>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</si>
  <si>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</si>
  <si>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</si>
  <si>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</si>
  <si>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</si>
  <si>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</si>
  <si>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</si>
  <si>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</si>
  <si>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</si>
  <si>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</si>
  <si>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</si>
  <si>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</si>
  <si>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</si>
  <si>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</si>
  <si>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</si>
  <si>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</si>
  <si>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</si>
  <si>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</si>
  <si>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</si>
  <si>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</si>
  <si>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</si>
  <si>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</si>
  <si>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</si>
  <si>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</si>
  <si>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</si>
  <si>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</si>
  <si>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</si>
  <si>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</si>
  <si>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</si>
  <si>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</si>
  <si>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</si>
  <si>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</si>
  <si>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</si>
  <si>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</si>
  <si>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</si>
  <si>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</si>
  <si>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</si>
  <si>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</si>
  <si>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</si>
  <si>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</si>
  <si>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</si>
  <si>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</si>
  <si>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</si>
  <si>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</si>
  <si>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</si>
  <si>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</si>
  <si>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</si>
  <si>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</si>
  <si>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</si>
  <si>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</si>
  <si>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</si>
  <si>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</si>
  <si>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</si>
  <si>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</si>
  <si>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</si>
  <si>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</si>
  <si>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</si>
  <si>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</si>
  <si>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</si>
  <si>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</si>
  <si>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</si>
  <si>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</si>
  <si>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</si>
  <si>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</si>
  <si>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</si>
  <si>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</si>
  <si>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</si>
  <si>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</si>
  <si>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</si>
  <si>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</si>
  <si>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</si>
  <si>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</si>
  <si>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</si>
  <si>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</si>
  <si>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</si>
  <si>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</si>
  <si>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</si>
  <si>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</si>
  <si>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</si>
  <si>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</si>
  <si>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</si>
  <si>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</si>
  <si>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</si>
  <si>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</si>
  <si>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</si>
  <si>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</si>
  <si>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</si>
  <si>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</si>
  <si>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</si>
  <si>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</si>
  <si>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</si>
  <si>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</si>
  <si>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</si>
  <si>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</si>
  <si>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</si>
  <si>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</si>
  <si>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</si>
  <si>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</si>
  <si>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</si>
  <si>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</si>
  <si>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</si>
  <si>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</si>
  <si>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</si>
  <si>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</si>
  <si>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</si>
  <si>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</si>
  <si>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</si>
  <si>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</si>
  <si>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</si>
  <si>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</si>
  <si>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</si>
  <si>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</si>
  <si>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</si>
  <si>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</si>
  <si>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</si>
  <si>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</si>
  <si>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</si>
  <si>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</si>
  <si>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</si>
  <si>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</si>
  <si>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</si>
  <si>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</si>
  <si>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</si>
  <si>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</si>
  <si>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</si>
  <si>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</si>
  <si>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</si>
  <si>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</si>
  <si>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</si>
  <si>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</si>
  <si>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</si>
  <si>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</si>
  <si>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</si>
  <si>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</si>
  <si>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</si>
  <si>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</si>
  <si>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</si>
  <si>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</si>
  <si>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</si>
  <si>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</si>
  <si>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</si>
  <si>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</si>
  <si>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</si>
  <si>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</si>
  <si>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</si>
  <si>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</si>
  <si>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</si>
  <si>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</si>
  <si>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</si>
  <si>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</si>
  <si>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</si>
  <si>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</si>
  <si>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</si>
  <si>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</si>
  <si>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</si>
  <si>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</si>
  <si>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</si>
  <si>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</si>
  <si>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</si>
  <si>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</si>
  <si>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</si>
  <si>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</si>
  <si>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</si>
  <si>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</si>
  <si>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</si>
  <si>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</si>
  <si>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</si>
  <si>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</si>
  <si>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</si>
  <si>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</si>
  <si>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</si>
  <si>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</si>
  <si>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</si>
  <si>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</si>
  <si>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</si>
  <si>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</si>
  <si>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</si>
  <si>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</si>
  <si>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</si>
  <si>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</si>
  <si>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</si>
  <si>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</si>
  <si>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</si>
  <si>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</si>
  <si>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</si>
  <si>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</si>
  <si>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</si>
  <si>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</si>
  <si>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</si>
  <si>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</si>
  <si>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</si>
  <si>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</si>
  <si>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</si>
  <si>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</si>
  <si>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</si>
  <si>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</si>
  <si>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</si>
  <si>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</si>
  <si>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</si>
  <si>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</si>
  <si>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</si>
  <si>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</si>
  <si>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</si>
  <si>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</si>
  <si>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</si>
  <si>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</si>
  <si>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</si>
  <si>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</si>
  <si>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</si>
  <si>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</si>
  <si>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</si>
  <si>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</si>
  <si>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</si>
  <si>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</si>
  <si>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</si>
  <si>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</si>
  <si>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</si>
  <si>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</si>
  <si>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</si>
  <si>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</si>
  <si>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</si>
  <si>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</si>
  <si>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</si>
  <si>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</si>
  <si>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</si>
  <si>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</si>
  <si>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</si>
  <si>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</si>
  <si>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</si>
  <si>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</si>
  <si>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</si>
  <si>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</si>
  <si>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</si>
  <si>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</si>
  <si>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</si>
  <si>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</si>
  <si>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</si>
  <si>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</si>
  <si>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</si>
  <si>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</si>
  <si>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</si>
  <si>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</si>
  <si>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</si>
  <si>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</si>
  <si>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</si>
  <si>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</si>
  <si>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</si>
  <si>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</si>
  <si>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</si>
  <si>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</si>
  <si>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</si>
  <si>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</si>
  <si>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</si>
  <si>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</si>
  <si>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</si>
  <si>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</si>
  <si>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</si>
  <si>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</si>
  <si>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</si>
  <si>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</si>
  <si>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</si>
  <si>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</si>
  <si>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</si>
  <si>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</si>
  <si>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</si>
  <si>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</si>
  <si>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</si>
  <si>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</si>
  <si>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</si>
  <si>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</si>
  <si>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</si>
  <si>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</si>
  <si>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</si>
  <si>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</si>
  <si>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</si>
  <si>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</si>
  <si>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</si>
  <si>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</si>
  <si>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</si>
  <si>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</si>
  <si>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</si>
  <si>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</si>
  <si>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</si>
  <si>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</si>
  <si>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</si>
  <si>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</si>
  <si>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</si>
  <si>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</si>
  <si>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</si>
  <si>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</si>
  <si>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</si>
  <si>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</si>
  <si>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</si>
  <si>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</si>
  <si>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</si>
  <si>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</si>
  <si>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</si>
  <si>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</si>
  <si>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</si>
  <si>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</si>
  <si>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</si>
  <si>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</si>
  <si>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</si>
  <si>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</si>
  <si>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</si>
  <si>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</si>
  <si>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</si>
  <si>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</si>
  <si>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</si>
  <si>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</si>
  <si>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</si>
  <si>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</si>
  <si>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</si>
  <si>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</si>
  <si>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</si>
  <si>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</si>
  <si>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</si>
  <si>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</si>
  <si>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</si>
  <si>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</si>
  <si>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</si>
  <si>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</si>
  <si>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</si>
  <si>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</si>
  <si>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</si>
  <si>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</si>
  <si>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</si>
  <si>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</si>
  <si>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</si>
  <si>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</si>
  <si>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</si>
  <si>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</si>
  <si>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</si>
  <si>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</si>
  <si>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</si>
  <si>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</si>
  <si>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</si>
  <si>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</si>
  <si>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</si>
  <si>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</si>
  <si>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</si>
  <si>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</si>
  <si>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</si>
  <si>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</si>
  <si>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</si>
  <si>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</si>
  <si>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</si>
  <si>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</si>
  <si>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</si>
  <si>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</si>
  <si>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</si>
  <si>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</si>
  <si>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</si>
  <si>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</si>
  <si>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</si>
  <si>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</si>
  <si>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</si>
  <si>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</si>
  <si>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</si>
  <si>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</si>
  <si>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</si>
  <si>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</si>
  <si>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</si>
  <si>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</si>
  <si>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</si>
  <si>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</si>
  <si>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</si>
  <si>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</si>
  <si>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</si>
  <si>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</si>
  <si>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</si>
  <si>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</si>
  <si>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</si>
  <si>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</si>
  <si>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</si>
  <si>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</si>
  <si>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</si>
  <si>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</si>
  <si>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</si>
  <si>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</si>
  <si>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</si>
  <si>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</si>
  <si>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</si>
  <si>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</si>
  <si>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</si>
  <si>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</si>
  <si>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</si>
  <si>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</si>
  <si>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</si>
  <si>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</si>
  <si>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</si>
  <si>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</si>
  <si>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</si>
  <si>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</si>
  <si>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</si>
  <si>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</si>
  <si>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</si>
  <si>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</si>
  <si>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</si>
  <si>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</si>
  <si>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</si>
  <si>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</si>
  <si>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</si>
  <si>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</si>
  <si>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</si>
  <si>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</si>
  <si>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</si>
  <si>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</si>
  <si>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</si>
  <si>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</si>
  <si>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</si>
  <si>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</si>
  <si>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</si>
  <si>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</si>
  <si>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</si>
  <si>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</si>
  <si>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</si>
  <si>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</si>
  <si>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</si>
  <si>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</si>
  <si>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</si>
  <si>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</si>
  <si>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</si>
  <si>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</si>
  <si>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</si>
  <si>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</si>
  <si>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</si>
  <si>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</si>
  <si>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</si>
  <si>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</si>
  <si>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</si>
  <si>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</si>
  <si>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</si>
  <si>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</si>
  <si>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</si>
  <si>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</si>
  <si>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</si>
  <si>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</si>
  <si>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</si>
  <si>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</si>
  <si>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</si>
  <si>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</si>
  <si>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</si>
  <si>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</si>
  <si>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</si>
  <si>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</si>
  <si>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</si>
  <si>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</si>
  <si>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</si>
  <si>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</si>
  <si>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</si>
  <si>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</si>
  <si>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</si>
  <si>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</si>
  <si>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</si>
  <si>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</si>
  <si>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</si>
  <si>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</si>
  <si>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</si>
  <si>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</si>
  <si>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</si>
  <si>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</si>
  <si>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</si>
  <si>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</si>
  <si>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</si>
  <si>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</si>
  <si>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</si>
  <si>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</si>
  <si>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</si>
  <si>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</si>
  <si>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</si>
  <si>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</si>
  <si>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</si>
  <si>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</si>
  <si>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</si>
  <si>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</si>
  <si>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</si>
  <si>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</si>
  <si>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</si>
  <si>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</si>
  <si>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</si>
  <si>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</si>
  <si>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</si>
  <si>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</si>
  <si>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</si>
  <si>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</si>
  <si>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</si>
  <si>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</si>
  <si>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</si>
  <si>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</si>
  <si>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</si>
  <si>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</si>
  <si>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</si>
  <si>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</si>
  <si>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</si>
  <si>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</si>
  <si>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</si>
  <si>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</si>
  <si>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</si>
  <si>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</si>
  <si>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</si>
  <si>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</si>
  <si>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</si>
  <si>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</si>
  <si>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</si>
  <si>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</si>
  <si>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</si>
  <si>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</si>
  <si>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</si>
  <si>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</si>
  <si>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</si>
  <si>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</si>
  <si>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</si>
  <si>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</si>
  <si>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</si>
  <si>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</si>
  <si>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</si>
  <si>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</si>
  <si>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</si>
  <si>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</si>
  <si>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</si>
  <si>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</si>
  <si>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</si>
  <si>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</si>
  <si>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</si>
  <si>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</si>
  <si>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</si>
  <si>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</si>
  <si>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</si>
  <si>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</si>
  <si>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</si>
  <si>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</si>
  <si>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</si>
  <si>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</si>
  <si>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</si>
  <si>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</si>
  <si>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</si>
  <si>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</si>
  <si>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</si>
  <si>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</si>
  <si>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</si>
  <si>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</si>
  <si>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</si>
  <si>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</si>
  <si>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</si>
  <si>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</si>
  <si>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</si>
  <si>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</si>
  <si>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</si>
  <si>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</si>
  <si>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</si>
  <si>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</si>
  <si>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</si>
  <si>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</si>
  <si>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</si>
  <si>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</si>
  <si>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</si>
  <si>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</si>
  <si>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</si>
  <si>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</si>
  <si>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</si>
  <si>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</si>
  <si>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</si>
  <si>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</si>
  <si>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</si>
  <si>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</si>
  <si>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</si>
  <si>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</si>
  <si>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</si>
  <si>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</si>
  <si>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</si>
  <si>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</si>
  <si>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</si>
  <si>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</si>
  <si>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</si>
  <si>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</si>
  <si>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</si>
  <si>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</si>
  <si>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</si>
  <si>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</si>
  <si>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</si>
  <si>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</si>
  <si>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</si>
  <si>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</si>
  <si>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</si>
  <si>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</si>
  <si>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</si>
  <si>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</si>
  <si>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</si>
  <si>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</si>
  <si>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</si>
  <si>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</si>
  <si>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</si>
  <si>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</si>
  <si>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</si>
  <si>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</si>
  <si>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</si>
  <si>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</si>
  <si>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</si>
  <si>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</si>
  <si>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</si>
  <si>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</si>
  <si>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</si>
  <si>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</si>
  <si>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</si>
  <si>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</si>
  <si>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</si>
  <si>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</si>
  <si>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</si>
  <si>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</si>
  <si>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</si>
  <si>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</si>
  <si>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</si>
  <si>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</si>
  <si>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</si>
  <si>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</si>
  <si>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</si>
  <si>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</si>
  <si>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</si>
  <si>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</si>
  <si>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</si>
  <si>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</si>
  <si>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</si>
  <si>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</si>
  <si>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</si>
  <si>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</si>
  <si>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</si>
  <si>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</si>
  <si>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</si>
  <si>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</si>
  <si>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</si>
  <si>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</si>
  <si>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</si>
  <si>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</si>
  <si>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</si>
  <si>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</si>
  <si>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</si>
  <si>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</si>
  <si>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</si>
  <si>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</si>
  <si>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</si>
  <si>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</si>
  <si>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</si>
  <si>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</si>
  <si>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</si>
  <si>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</si>
  <si>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</si>
  <si>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</si>
  <si>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</si>
  <si>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</si>
  <si>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</si>
  <si>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</si>
  <si>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</si>
  <si>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</si>
  <si>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</si>
  <si>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</si>
  <si>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</si>
  <si>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</si>
  <si>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</si>
  <si>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</si>
  <si>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</si>
  <si>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</si>
  <si>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</si>
  <si>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</si>
  <si>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</si>
  <si>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</si>
  <si>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</si>
  <si>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</si>
  <si>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</si>
  <si>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</si>
  <si>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</si>
  <si>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</si>
  <si>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</si>
  <si>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</si>
  <si>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</si>
  <si>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</si>
  <si>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</si>
  <si>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</si>
  <si>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</si>
  <si>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</si>
  <si>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</si>
  <si>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</si>
  <si>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</si>
  <si>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</si>
  <si>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</si>
  <si>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</si>
  <si>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</si>
  <si>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</si>
  <si>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</si>
  <si>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</si>
  <si>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</si>
  <si>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</si>
  <si>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</si>
  <si>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</si>
  <si>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</si>
  <si>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</si>
  <si>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</si>
  <si>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</si>
  <si>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</si>
  <si>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</si>
  <si>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</si>
  <si>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</si>
  <si>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</si>
  <si>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</si>
  <si>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</si>
  <si>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</si>
  <si>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</si>
  <si>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</si>
  <si>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</si>
  <si>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</si>
  <si>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</si>
  <si>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</si>
  <si>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</si>
  <si>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</si>
  <si>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</si>
  <si>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</si>
  <si>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</si>
  <si>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</si>
  <si>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</si>
  <si>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</si>
  <si>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</si>
  <si>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</si>
  <si>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</si>
  <si>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</si>
  <si>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</si>
  <si>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</si>
  <si>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</si>
  <si>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</si>
  <si>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</si>
  <si>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</si>
  <si>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</si>
  <si>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</si>
  <si>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</si>
  <si>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</si>
  <si>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</si>
  <si>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</si>
  <si>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</si>
  <si>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</si>
  <si>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</si>
  <si>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</si>
  <si>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</si>
  <si>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</si>
  <si>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</si>
  <si>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</si>
  <si>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</si>
  <si>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</si>
  <si>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</si>
  <si>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</si>
  <si>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</si>
  <si>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</si>
  <si>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</si>
  <si>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</si>
  <si>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</si>
  <si>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</si>
  <si>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</si>
  <si>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</si>
  <si>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</si>
  <si>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</si>
  <si>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</si>
  <si>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</si>
  <si>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</si>
  <si>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</si>
  <si>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</si>
  <si>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</si>
  <si>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</si>
  <si>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</si>
  <si>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</si>
  <si>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</si>
  <si>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</si>
  <si>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</si>
  <si>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</si>
  <si>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</si>
  <si>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</si>
  <si>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</si>
  <si>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</si>
  <si>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</si>
  <si>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</si>
  <si>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</si>
  <si>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</si>
  <si>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</si>
  <si>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</si>
  <si>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</si>
  <si>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</si>
  <si>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</si>
  <si>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</si>
  <si>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</si>
  <si>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</si>
  <si>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</si>
  <si>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</si>
  <si>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</si>
  <si>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</si>
  <si>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</si>
  <si>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</si>
  <si>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</si>
  <si>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</si>
  <si>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</si>
  <si>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</si>
  <si>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</si>
  <si>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</si>
  <si>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</si>
  <si>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</si>
  <si>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</si>
  <si>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</si>
  <si>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</si>
  <si>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</si>
  <si>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</si>
  <si>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</si>
  <si>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</si>
  <si>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</si>
  <si>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</si>
  <si>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</si>
  <si>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</si>
  <si>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</si>
  <si>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</si>
  <si>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</si>
  <si>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</si>
  <si>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</si>
  <si>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</si>
  <si>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</si>
  <si>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</si>
  <si>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</si>
  <si>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</si>
  <si>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</si>
  <si>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</si>
  <si>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</si>
  <si>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</si>
  <si>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</si>
  <si>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</si>
  <si>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</si>
  <si>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</si>
  <si>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</si>
  <si>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</si>
  <si>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</si>
  <si>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</si>
  <si>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</si>
  <si>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</si>
  <si>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</si>
  <si>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</si>
  <si>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</si>
  <si>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</si>
  <si>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</si>
  <si>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</si>
  <si>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</si>
  <si>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</si>
  <si>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</si>
  <si>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</si>
  <si>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</si>
  <si>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</si>
  <si>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</si>
  <si>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</si>
  <si>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</si>
  <si>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</si>
  <si>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</si>
  <si>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</si>
  <si>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</si>
  <si>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</si>
  <si>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</si>
  <si>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</si>
  <si>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</si>
  <si>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</si>
  <si>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</si>
  <si>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</si>
  <si>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</si>
  <si>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</si>
  <si>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</si>
  <si>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</si>
  <si>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</si>
  <si>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</si>
  <si>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</si>
  <si>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</si>
  <si>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</si>
  <si>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</si>
  <si>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</si>
  <si>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</si>
  <si>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</si>
  <si>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</si>
  <si>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</si>
  <si>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</si>
  <si>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</si>
  <si>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</si>
  <si>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</si>
  <si>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</si>
  <si>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</si>
  <si>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</si>
  <si>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</si>
  <si>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</si>
  <si>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</si>
  <si>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</si>
  <si>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</si>
  <si>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</si>
  <si>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</si>
  <si>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</si>
  <si>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</si>
  <si>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</si>
  <si>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</si>
  <si>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</si>
  <si>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</si>
  <si>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</si>
  <si>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</si>
  <si>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</si>
  <si>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</si>
  <si>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</si>
  <si>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</si>
  <si>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</si>
  <si>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</si>
  <si>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</si>
  <si>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</si>
  <si>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</si>
  <si>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</si>
  <si>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</si>
  <si>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</si>
  <si>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</si>
  <si>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</si>
  <si>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</si>
  <si>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</si>
  <si>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</si>
  <si>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</si>
  <si>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</si>
  <si>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</si>
  <si>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</si>
  <si>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</si>
  <si>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</si>
  <si>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</si>
  <si>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</si>
  <si>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</si>
  <si>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</si>
  <si>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</si>
  <si>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</si>
  <si>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</si>
  <si>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</si>
  <si>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</si>
  <si>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</si>
  <si>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</si>
  <si>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</si>
  <si>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</si>
  <si>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</si>
  <si>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</si>
  <si>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</si>
  <si>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</si>
  <si>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</si>
  <si>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</si>
  <si>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</si>
  <si>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</si>
  <si>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</si>
  <si>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</si>
  <si>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</si>
  <si>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</si>
  <si>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</si>
  <si>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</si>
  <si>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</si>
  <si>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</si>
  <si>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</si>
  <si>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</si>
  <si>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</si>
  <si>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</si>
  <si>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</si>
  <si>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</si>
  <si>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</si>
  <si>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</si>
  <si>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</si>
  <si>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</si>
  <si>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</si>
  <si>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</si>
  <si>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</si>
  <si>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</si>
  <si>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</si>
  <si>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</si>
  <si>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</si>
  <si>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</si>
  <si>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</si>
  <si>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</si>
  <si>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</si>
  <si>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</si>
  <si>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</si>
  <si>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</si>
  <si>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</si>
  <si>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</si>
  <si>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</si>
  <si>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</si>
  <si>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</si>
  <si>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</si>
  <si>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</si>
  <si>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</si>
  <si>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</si>
  <si>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</si>
  <si>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</si>
  <si>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</si>
  <si>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</si>
  <si>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</si>
  <si>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</si>
  <si>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</si>
  <si>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</si>
  <si>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</si>
  <si>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</si>
  <si>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</si>
  <si>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</si>
  <si>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</si>
  <si>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</si>
  <si>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</si>
  <si>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</si>
  <si>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</si>
  <si>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</si>
  <si>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</si>
  <si>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</si>
  <si>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</si>
  <si>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</si>
  <si>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</si>
  <si>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</si>
  <si>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</si>
  <si>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</si>
  <si>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</si>
  <si>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</si>
  <si>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</si>
  <si>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</si>
  <si>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</si>
  <si>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</si>
  <si>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</si>
  <si>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</si>
  <si>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</si>
  <si>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</si>
  <si>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</si>
  <si>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</si>
  <si>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</si>
  <si>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</si>
  <si>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</si>
  <si>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</si>
  <si>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</si>
  <si>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</si>
  <si>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</si>
  <si>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</si>
  <si>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</si>
  <si>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</si>
  <si>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</si>
  <si>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</si>
  <si>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</si>
  <si>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</si>
  <si>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</si>
  <si>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</si>
  <si>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</si>
  <si>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</si>
  <si>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</si>
  <si>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</si>
  <si>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</si>
  <si>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</si>
  <si>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</si>
  <si>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</si>
  <si>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</si>
  <si>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</si>
  <si>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</si>
  <si>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</si>
  <si>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</si>
  <si>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</si>
  <si>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</si>
  <si>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</si>
  <si>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</si>
  <si>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</si>
  <si>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</si>
  <si>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</si>
  <si>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</si>
  <si>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</si>
  <si>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</si>
  <si>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</si>
  <si>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</si>
  <si>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</si>
  <si>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</si>
  <si>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</si>
  <si>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</si>
  <si>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</si>
  <si>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</si>
  <si>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</si>
  <si>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</si>
  <si>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</si>
  <si>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</si>
  <si>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</si>
  <si>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</si>
  <si>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</si>
  <si>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</si>
  <si>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</si>
  <si>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</si>
  <si>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</si>
  <si>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</si>
  <si>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</si>
  <si>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</si>
  <si>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</si>
  <si>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</si>
  <si>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</si>
  <si>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</si>
  <si>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</si>
  <si>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</si>
  <si>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</si>
  <si>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</si>
  <si>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</si>
  <si>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</si>
  <si>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</si>
  <si>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</si>
  <si>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</si>
  <si>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</si>
  <si>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</si>
  <si>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</si>
  <si>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</si>
  <si>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</si>
  <si>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</si>
  <si>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</si>
  <si>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</si>
  <si>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</si>
  <si>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</si>
  <si>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</si>
  <si>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</si>
  <si>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</si>
  <si>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</si>
  <si>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</si>
  <si>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</si>
  <si>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</si>
  <si>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</si>
  <si>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</si>
  <si>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</si>
  <si>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</si>
  <si>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</si>
  <si>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</si>
  <si>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</si>
  <si>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</si>
  <si>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</si>
  <si>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</si>
  <si>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</si>
  <si>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</si>
  <si>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</si>
  <si>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</si>
  <si>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</si>
  <si>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</si>
  <si>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</si>
  <si>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</si>
  <si>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</si>
  <si>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</si>
  <si>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</si>
  <si>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</si>
  <si>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</si>
  <si>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</si>
  <si>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</si>
  <si>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</si>
  <si>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</si>
  <si>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</si>
  <si>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</si>
  <si>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</si>
  <si>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</si>
  <si>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</si>
  <si>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</si>
  <si>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</si>
  <si>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</si>
  <si>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</si>
  <si>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</si>
  <si>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</si>
  <si>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</si>
  <si>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</si>
  <si>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</si>
  <si>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</si>
  <si>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</si>
  <si>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</si>
  <si>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</si>
  <si>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</si>
  <si>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</si>
  <si>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</si>
  <si>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</si>
  <si>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</si>
  <si>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</si>
  <si>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</si>
  <si>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</si>
  <si>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</si>
  <si>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</si>
  <si>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</si>
  <si>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</si>
  <si>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</si>
  <si>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</si>
  <si>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</si>
  <si>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</si>
  <si>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</si>
  <si>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</si>
  <si>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</si>
  <si>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</si>
  <si>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</si>
  <si>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</si>
  <si>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</si>
  <si>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</si>
  <si>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</si>
  <si>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</si>
  <si>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</si>
  <si>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</si>
  <si>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</si>
  <si>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</si>
  <si>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</si>
  <si>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</si>
  <si>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</si>
  <si>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</si>
  <si>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</si>
  <si>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</si>
  <si>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</si>
  <si>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</si>
  <si>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</si>
  <si>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</si>
  <si>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</si>
  <si>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</si>
  <si>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</si>
  <si>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</si>
  <si>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</si>
  <si>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</si>
  <si>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</si>
  <si>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</si>
  <si>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</si>
  <si>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</si>
  <si>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</si>
  <si>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</si>
  <si>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</si>
  <si>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</si>
  <si>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</si>
  <si>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</si>
  <si>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</si>
  <si>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</si>
  <si>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</si>
  <si>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</si>
  <si>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</si>
  <si>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</si>
  <si>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</si>
  <si>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</si>
  <si>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</si>
  <si>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</si>
  <si>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</si>
  <si>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</si>
  <si>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</si>
  <si>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</si>
  <si>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</si>
  <si>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</si>
  <si>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</si>
  <si>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</si>
  <si>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</si>
  <si>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</si>
  <si>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</si>
  <si>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</si>
  <si>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</si>
  <si>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</si>
  <si>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</si>
  <si>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</si>
  <si>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</si>
  <si>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</si>
  <si>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</si>
  <si>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</si>
  <si>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</si>
  <si>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</si>
  <si>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</si>
  <si>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</si>
  <si>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</si>
  <si>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</si>
  <si>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</si>
  <si>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</si>
  <si>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</si>
  <si>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</si>
  <si>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</si>
  <si>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</si>
  <si>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</si>
  <si>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Troca de trilho</t>
  </si>
  <si>
    <t>MC1 as 08:21h</t>
  </si>
  <si>
    <t>TGR-TIQ</t>
  </si>
  <si>
    <t>TGRTIQ</t>
  </si>
  <si>
    <t>Descarga de pedra</t>
  </si>
  <si>
    <t>MC1 as 08:30h</t>
  </si>
  <si>
    <t>Equipe pronta, aguardando temperatura</t>
  </si>
  <si>
    <t>Ronda 7 dias</t>
  </si>
  <si>
    <t>Previsão de MC1 as 10h como A15</t>
  </si>
  <si>
    <t>Previsão de MC1 as 09h</t>
  </si>
  <si>
    <t xml:space="preserve">TCS </t>
  </si>
  <si>
    <t>Bloco contrato modernização</t>
  </si>
  <si>
    <t>descarga de dormente</t>
  </si>
  <si>
    <t>MC1 as 10h</t>
  </si>
  <si>
    <t>TIDNORTE</t>
  </si>
  <si>
    <t>Previsão de pronto as 09h</t>
  </si>
  <si>
    <t>varrição</t>
  </si>
  <si>
    <t>2 (Em TCS para TIN)</t>
  </si>
  <si>
    <t>TQINORTE</t>
  </si>
  <si>
    <t>D</t>
  </si>
  <si>
    <t>Tiago</t>
  </si>
  <si>
    <t>Aguardando temperatura para solicitar MC1</t>
  </si>
  <si>
    <t>ZPD-ZJU</t>
  </si>
  <si>
    <t>ZPDZJU</t>
  </si>
  <si>
    <t>Previsão de MC1 as 10h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</si>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</sst>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K1" activePane="topRight" state="frozen"/>
      <selection pane="topRight" activeCell="AR134" sqref="AR13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 t="s">
        <v>1487</v>
      </c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1488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 t="s">
        <v>1487</v>
      </c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 t="s">
        <v>1489</v>
      </c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1490</v>
      </c>
      <c r="N136" s="212" t="s">
        <v>1491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10" t="s">
        <v>1394</v>
      </c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1492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 t="s">
        <v>1493</v>
      </c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1494</v>
      </c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1495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10" t="s">
        <v>1496</v>
      </c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 t="s">
        <v>1497</v>
      </c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1498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1499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10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1498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 t="s">
        <v>1501</v>
      </c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1502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1502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10" t="s">
        <v>1503</v>
      </c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1504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 t="s">
        <v>1494</v>
      </c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1505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10" t="s">
        <v>1394</v>
      </c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1506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1506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 t="s">
        <v>1503</v>
      </c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1507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1508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 t="s">
        <v>1509</v>
      </c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1510</v>
      </c>
      <c r="N151" s="149" t="s">
        <v>1511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1495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 t="s">
        <v>1512</v>
      </c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1513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78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1514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1515</v>
      </c>
      <c r="E3" s="186" t="s">
        <v>1516</v>
      </c>
      <c r="F3" s="186" t="s">
        <v>1517</v>
      </c>
      <c r="G3" s="186" t="s">
        <v>1518</v>
      </c>
      <c r="H3" s="186" t="s">
        <v>1519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1521</v>
      </c>
      <c r="D13" s="187">
        <v>9049</v>
      </c>
      <c r="E13" s="188">
        <v>46044</v>
      </c>
      <c r="F13" s="190" t="s">
        <v>1522</v>
      </c>
      <c r="G13" s="187" t="s">
        <v>1523</v>
      </c>
      <c r="H13" s="187"/>
    </row>
    <row r="14" spans="3:8">
      <c r="C14" s="187" t="s">
        <v>1521</v>
      </c>
      <c r="D14" s="187">
        <v>9044</v>
      </c>
      <c r="E14" s="188">
        <v>46044</v>
      </c>
      <c r="F14" s="190" t="s">
        <v>1524</v>
      </c>
      <c r="G14" s="187" t="s">
        <v>1525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1526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1526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1527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1528</v>
      </c>
      <c r="C4" s="191" t="s">
        <v>1529</v>
      </c>
      <c r="D4" s="191" t="s">
        <v>1530</v>
      </c>
      <c r="E4" s="191" t="s">
        <v>1531</v>
      </c>
      <c r="F4" s="191" t="s">
        <v>548</v>
      </c>
      <c r="G4" s="191" t="s">
        <v>1532</v>
      </c>
    </row>
    <row r="5" spans="2:7">
      <c r="B5" s="192" t="s">
        <v>1533</v>
      </c>
      <c r="C5" s="192">
        <v>309525</v>
      </c>
      <c r="D5" s="192" t="s">
        <v>1534</v>
      </c>
      <c r="E5" s="192" t="s">
        <v>249</v>
      </c>
      <c r="F5" s="192" t="s">
        <v>1535</v>
      </c>
      <c r="G5" s="193">
        <v>46296</v>
      </c>
    </row>
    <row r="6" spans="2:7">
      <c r="B6" s="192" t="s">
        <v>1536</v>
      </c>
      <c r="C6" s="192">
        <v>257410</v>
      </c>
      <c r="D6" s="192" t="s">
        <v>1537</v>
      </c>
      <c r="E6" s="192" t="s">
        <v>249</v>
      </c>
      <c r="F6" s="192" t="s">
        <v>1535</v>
      </c>
      <c r="G6" s="193"/>
    </row>
    <row r="7" spans="2:7">
      <c r="B7" s="192" t="s">
        <v>1260</v>
      </c>
      <c r="C7" s="192">
        <v>256875</v>
      </c>
      <c r="D7" s="192" t="s">
        <v>1538</v>
      </c>
      <c r="E7" s="192" t="s">
        <v>249</v>
      </c>
      <c r="F7" s="192" t="s">
        <v>1535</v>
      </c>
      <c r="G7" s="193">
        <v>46296</v>
      </c>
    </row>
    <row r="8" spans="2:7">
      <c r="B8" s="192" t="s">
        <v>1539</v>
      </c>
      <c r="C8" s="192">
        <v>257278</v>
      </c>
      <c r="D8" s="192" t="s">
        <v>1540</v>
      </c>
      <c r="E8" s="192" t="s">
        <v>240</v>
      </c>
      <c r="F8" s="192" t="s">
        <v>1541</v>
      </c>
      <c r="G8" s="193">
        <v>46235</v>
      </c>
    </row>
    <row r="9" spans="2:7">
      <c r="B9" s="192" t="s">
        <v>1542</v>
      </c>
      <c r="C9" s="192">
        <v>257033</v>
      </c>
      <c r="D9" s="192" t="s">
        <v>1543</v>
      </c>
      <c r="E9" s="192" t="s">
        <v>240</v>
      </c>
      <c r="F9" s="192" t="s">
        <v>565</v>
      </c>
      <c r="G9" s="192" t="s">
        <v>1544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1545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1546</v>
      </c>
      <c r="B2" s="91" t="s">
        <v>1547</v>
      </c>
      <c r="C2" s="91" t="s">
        <v>7</v>
      </c>
      <c r="D2" s="92" t="s">
        <v>1176</v>
      </c>
      <c r="E2" s="92" t="s">
        <v>548</v>
      </c>
      <c r="F2" s="92" t="s">
        <v>1548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1549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>
        <f ca="1">_xlfn.XLOOKUP(G43&amp;$U$2,BS_CONTROLE[CHAVE],BS_CONTROLE[Quantidade_11],"-")</f>
        <v>0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35260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1607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358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>
        <f ca="1">_xlfn.XLOOKUP(G51&amp;$U$2,BS_CONTROLE[CHAVE],BS_CONTROLE[Quantidade_11],"-")</f>
        <v>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35260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1607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358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>
        <f ca="1">_xlfn.XLOOKUP(G69&amp;$U$2,BS_CONTROLE[CHAVE],BS_CONTROLE[Quantidade_11],"-")</f>
        <v>2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>
        <f ca="1">_xlfn.XLOOKUP(G78&amp;$U$2,BS_CONTROLE[CHAVE],BS_CONTROLE[Quantidade_11],"-")</f>
        <v>0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35260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1607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358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>
        <f ca="1">_xlfn.XLOOKUP(G92&amp;$U$2,BS_CONTROLE[CHAVE],BS_CONTROLE[Quantidade_11],"-")</f>
        <v>2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>
        <f ca="1">_xlfn.XLOOKUP(G94&amp;$U$2,BS_CONTROLE[CHAVE],BS_CONTROLE[Quantidade_11],"-")</f>
        <v>2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 t="str">
        <f ca="1">_xlfn.XLOOKUP(G95&amp;$U$2,BS_CONTROLE[CHAVE],BS_CONTROLE[Quantidade_11],"-")</f>
        <v>-</v>
      </c>
      <c r="V95" s="98">
        <f ca="1">_xlfn.XLOOKUP(G95&amp;$V$2,BS_CONTROLE[CHAVE],BS_CONTROLE[Quantidade_11],"-")</f>
        <v>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1500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>
        <f ca="1">_xlfn.XLOOKUP(G97&amp;$U$2,BS_CONTROLE[CHAVE],BS_CONTROLE[Quantidade_11],"-")</f>
        <v>0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35260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1607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358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>
        <f ca="1">_xlfn.XLOOKUP(G111&amp;$U$2,BS_CONTROLE[CHAVE],BS_CONTROLE[Quantidade_11],"-")</f>
        <v>2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 t="str">
        <f ca="1">_xlfn.XLOOKUP(G114&amp;$U$2,BS_CONTROLE[CHAVE],BS_CONTROLE[Quantidade_11],"-")</f>
        <v>-</v>
      </c>
      <c r="V114" s="98">
        <f ca="1">_xlfn.XLOOKUP(G114&amp;$V$2,BS_CONTROLE[CHAVE],BS_CONTROLE[Quantidade_11],"-")</f>
        <v>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0</v>
      </c>
      <c r="W116" s="98">
        <f ca="1">_xlfn.XLOOKUP(G116&amp;$W$2,BS_CONTROLE[CHAVE],BS_CONTROLE[Quantidade_11],"-")</f>
        <v>1500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35260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1607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358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0</v>
      </c>
      <c r="W128" s="98">
        <f ca="1">_xlfn.XLOOKUP(G128&amp;$W$2,BS_CONTROLE[CHAVE],BS_CONTROLE[Quantidade_11],"-")</f>
        <v>1500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35260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1607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358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 t="str">
        <f ca="1">_xlfn.XLOOKUP(G134&amp;$U$2,BS_CONTROLE[CHAVE],BS_CONTROLE[Quantidade_11],"-")</f>
        <v>-</v>
      </c>
      <c r="V134" s="98">
        <f ca="1">_xlfn.XLOOKUP(G134&amp;$V$2,BS_CONTROLE[CHAVE],BS_CONTROLE[Quantidade_11],"-")</f>
        <v>500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>
        <f ca="1">_xlfn.XLOOKUP(G135&amp;$U$2,BS_CONTROLE[CHAVE],BS_CONTROLE[Quantidade_11],"-")</f>
        <v>0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>
        <f ca="1">_xlfn.XLOOKUP(G137&amp;$U$2,BS_CONTROLE[CHAVE],BS_CONTROLE[Quantidade_11],"-")</f>
        <v>2</v>
      </c>
      <c r="V137" s="98" t="str">
        <f ca="1">_xlfn.XLOOKUP(G137&amp;$V$2,BS_CONTROLE[CHAVE],BS_CONTROLE[Quantidade_11],"-")</f>
        <v>-</v>
      </c>
      <c r="W137" s="98">
        <f ca="1">_xlfn.XLOOKUP(G137&amp;$W$2,BS_CONTROLE[CHAVE],BS_CONTROLE[Quantidade_11],"-")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>
        <f ca="1">_xlfn.XLOOKUP(G138&amp;$W$2,BS_CONTROLE[CHAVE],BS_CONTROLE[Quantidade_11],"-")</f>
        <v>1500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>
        <f ca="1">_xlfn.XLOOKUP(G139&amp;$U$2,BS_CONTROLE[CHAVE],BS_CONTROLE[Quantidade_11],"-")</f>
        <v>2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>
        <f ca="1">_xlfn.XLOOKUP(G140&amp;$U$2,BS_CONTROLE[CHAVE],BS_CONTROLE[Quantidade_11],"-")</f>
        <v>0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35260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1607</v>
      </c>
      <c r="V148" s="98">
        <f ca="1">_xlfn.XLOOKUP(G148&amp;$V$2,BS_CONTROLE[CHAVE],BS_CONTROLE[Quantidade_11],"-")</f>
        <v>0</v>
      </c>
      <c r="W148" s="98">
        <f ca="1">_xlfn.XLOOKUP(G148&amp;$W$2,BS_CONTROLE[CHAVE],BS_CONTROLE[Quantidade_11],"-")</f>
        <v>358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>
        <f ca="1">_xlfn.XLOOKUP(G150&amp;$U$2,BS_CONTROLE[CHAVE],BS_CONTROLE[Quantidade_11],"-")</f>
        <v>0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>
        <f ca="1">_xlfn.XLOOKUP(G151&amp;$U$2,BS_CONTROLE[CHAVE],BS_CONTROLE[Quantidade_11],"-")</f>
        <v>2</v>
      </c>
      <c r="V151" s="98" t="str">
        <f ca="1">_xlfn.XLOOKUP(G151&amp;$V$2,BS_CONTROLE[CHAVE],BS_CONTROLE[Quantidade_11],"-")</f>
        <v>-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 t="str">
        <f ca="1">_xlfn.XLOOKUP(G154&amp;$U$2,BS_CONTROLE[CHAVE],BS_CONTROLE[Quantidade_11],"-")</f>
        <v>-</v>
      </c>
      <c r="V154" s="98">
        <f ca="1">_xlfn.XLOOKUP(G154&amp;$V$2,BS_CONTROLE[CHAVE],BS_CONTROLE[Quantidade_11],"-")</f>
        <v>500</v>
      </c>
      <c r="W154" s="98">
        <f ca="1">_xlfn.XLOOKUP(G154&amp;$W$2,BS_CONTROLE[CHAVE],BS_CONTROLE[Quantidade_11],"-")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0</v>
      </c>
      <c r="W158" s="98">
        <f ca="1">_xlfn.XLOOKUP(G158&amp;$W$2,BS_CONTROLE[CHAVE],BS_CONTROLE[Quantidade_11],"-")</f>
        <v>1500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>
        <f ca="1">_xlfn.XLOOKUP(G159&amp;$U$2,BS_CONTROLE[CHAVE],BS_CONTROLE[Quantidade_11],"-")</f>
        <v>2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>
        <f ca="1">_xlfn.XLOOKUP(G160&amp;$U$2,BS_CONTROLE[CHAVE],BS_CONTROLE[Quantidade_11],"-")</f>
        <v>0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1550</v>
      </c>
      <c r="D5" s="246"/>
      <c r="E5" s="246"/>
      <c r="F5" s="246"/>
      <c r="G5" s="246"/>
      <c r="H5" s="246"/>
      <c r="I5" s="246"/>
      <c r="J5" s="247"/>
      <c r="K5" s="248" t="s">
        <v>1551</v>
      </c>
      <c r="L5" s="249"/>
      <c r="M5" s="249"/>
      <c r="N5" s="249"/>
      <c r="O5" s="250" t="s">
        <v>1552</v>
      </c>
      <c r="P5" s="251"/>
      <c r="Q5" s="252"/>
    </row>
    <row r="6" spans="1:17" s="81" customFormat="1" ht="15.75" customHeight="1">
      <c r="A6" s="75" t="s">
        <v>1548</v>
      </c>
      <c r="B6" s="82" t="s">
        <v>1547</v>
      </c>
      <c r="C6" s="83" t="s">
        <v>1176</v>
      </c>
      <c r="D6" s="84" t="s">
        <v>1177</v>
      </c>
      <c r="E6" s="83" t="s">
        <v>1553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1554</v>
      </c>
      <c r="M6" s="116" t="s">
        <v>29</v>
      </c>
      <c r="N6" s="117" t="s">
        <v>1171</v>
      </c>
      <c r="O6" s="165" t="s">
        <v>1214</v>
      </c>
      <c r="P6" s="128"/>
      <c r="Q6" s="139" t="s">
        <v>1555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1556</v>
      </c>
      <c r="C2" s="83" t="s">
        <v>1161</v>
      </c>
      <c r="D2" s="83" t="s">
        <v>1163</v>
      </c>
      <c r="E2" s="83" t="s">
        <v>1557</v>
      </c>
      <c r="F2" s="83" t="s">
        <v>1558</v>
      </c>
      <c r="G2" s="83" t="s">
        <v>1559</v>
      </c>
      <c r="H2" s="83" t="s">
        <v>1560</v>
      </c>
      <c r="I2" s="83" t="s">
        <v>1561</v>
      </c>
      <c r="J2" s="83" t="s">
        <v>1562</v>
      </c>
      <c r="K2" s="109" t="s">
        <v>1563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2026-03-10T12:54:37Z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