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67" documentId="120_S{118792C3-22EF-5104-A093-F22BFE3913F3}" xr6:coauthVersionLast="47" xr6:coauthVersionMax="47" xr10:uidLastSave="{2BAE5CB9-DDE7-424A-82F8-4153769E50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L29" i="15"/>
  <c r="R33" i="1"/>
  <c r="R29" i="15" s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L30" i="15"/>
  <c r="R34" i="1"/>
  <c r="R30" i="15" s="1"/>
  <c r="S34" i="1" a="1"/>
  <c r="S34" i="1"/>
  <c r="T34" i="1" a="1"/>
  <c r="T34" i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1" i="15" s="1"/>
  <c r="R35" i="1"/>
  <c r="S35" i="1" a="1"/>
  <c r="S35" i="1"/>
  <c r="T35" i="1" a="1"/>
  <c r="T35" i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2" i="15" s="1"/>
  <c r="R36" i="1"/>
  <c r="S36" i="1" a="1"/>
  <c r="S36" i="1"/>
  <c r="T36" i="1" a="1"/>
  <c r="T36" i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3" i="15" s="1"/>
  <c r="R37" i="1"/>
  <c r="S37" i="1" a="1"/>
  <c r="S37" i="1"/>
  <c r="T37" i="1" a="1"/>
  <c r="T37" i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4" i="15" s="1"/>
  <c r="R38" i="1"/>
  <c r="S38" i="1" a="1"/>
  <c r="S38" i="1"/>
  <c r="T38" i="1" a="1"/>
  <c r="T38" i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5" i="15" s="1"/>
  <c r="R39" i="1"/>
  <c r="S39" i="1" a="1"/>
  <c r="S39" i="1"/>
  <c r="T39" i="1" a="1"/>
  <c r="T39" i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6" i="15" s="1"/>
  <c r="R40" i="1"/>
  <c r="S40" i="1" a="1"/>
  <c r="S40" i="1"/>
  <c r="T40" i="1" a="1"/>
  <c r="T40" i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7" i="15" s="1"/>
  <c r="R41" i="1"/>
  <c r="S41" i="1" a="1"/>
  <c r="S41" i="1"/>
  <c r="T41" i="1" a="1"/>
  <c r="T41" i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8" i="15" s="1"/>
  <c r="R42" i="1"/>
  <c r="S42" i="1" a="1"/>
  <c r="S42" i="1"/>
  <c r="T42" i="1" a="1"/>
  <c r="T42" i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9" i="15" s="1"/>
  <c r="R43" i="1"/>
  <c r="S43" i="1" a="1"/>
  <c r="S43" i="1"/>
  <c r="T43" i="1" a="1"/>
  <c r="T43" i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0" i="15" s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/>
  <c r="L85" i="15" s="1"/>
  <c r="R89" i="1"/>
  <c r="S89" i="1" a="1"/>
  <c r="S89" i="1"/>
  <c r="T89" i="1" a="1"/>
  <c r="T89" i="1"/>
  <c r="U89" i="1" a="1"/>
  <c r="U89" i="1" s="1"/>
  <c r="AI89" i="1"/>
  <c r="AJ89" i="1"/>
  <c r="AK89" i="1"/>
  <c r="K89" i="10" s="1"/>
  <c r="AL89" i="1"/>
  <c r="AO89" i="1"/>
  <c r="AP89" i="1"/>
  <c r="M89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AJ90" i="1"/>
  <c r="AK90" i="1"/>
  <c r="K90" i="10" s="1"/>
  <c r="AL90" i="1"/>
  <c r="AO90" i="1"/>
  <c r="AP90" i="1"/>
  <c r="M90" i="10" s="1"/>
  <c r="AQ90" i="1"/>
  <c r="AY90" i="1"/>
  <c r="BB90" i="1"/>
  <c r="BD90" i="1" a="1"/>
  <c r="BD90" i="1" s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C92" i="1" a="1"/>
  <c r="BC92" i="1" s="1"/>
  <c r="BR92" i="1"/>
  <c r="BS92" i="1"/>
  <c r="BT92" i="1"/>
  <c r="A93" i="1"/>
  <c r="C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AY93" i="1"/>
  <c r="BD93" i="1" a="1"/>
  <c r="BD93" i="1" s="1"/>
  <c r="BE93" i="1" a="1"/>
  <c r="BE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R95" i="1"/>
  <c r="BS95" i="1"/>
  <c r="BT95" i="1"/>
  <c r="A96" i="1"/>
  <c r="C96" i="1"/>
  <c r="M96" i="1" a="1"/>
  <c r="M96" i="1" s="1"/>
  <c r="AM96" i="1" s="1"/>
  <c r="N96" i="1" a="1"/>
  <c r="N96" i="1" s="1"/>
  <c r="L92" i="15" s="1"/>
  <c r="R96" i="1"/>
  <c r="S96" i="1" a="1"/>
  <c r="S96" i="1" s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E96" i="1" a="1"/>
  <c r="BE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AY97" i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5" i="15" s="1"/>
  <c r="R99" i="1"/>
  <c r="S99" i="1" a="1"/>
  <c r="S99" i="1" s="1"/>
  <c r="T99" i="1" a="1"/>
  <c r="T99" i="1" s="1"/>
  <c r="U99" i="1" a="1"/>
  <c r="U99" i="1" s="1"/>
  <c r="AI99" i="1"/>
  <c r="AJ99" i="1"/>
  <c r="AK99" i="1"/>
  <c r="K99" i="10" s="1"/>
  <c r="AL99" i="1"/>
  <c r="AO99" i="1"/>
  <c r="AP99" i="1"/>
  <c r="M99" i="10" s="1"/>
  <c r="AQ99" i="1"/>
  <c r="AY99" i="1"/>
  <c r="BB99" i="1"/>
  <c r="BE99" i="1" a="1"/>
  <c r="BE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E102" i="1" a="1"/>
  <c r="BE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L100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R104" i="1"/>
  <c r="BS104" i="1"/>
  <c r="BT104" i="1"/>
  <c r="A105" i="1"/>
  <c r="C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M105" i="1"/>
  <c r="AO105" i="1"/>
  <c r="AP105" i="1"/>
  <c r="AQ105" i="1"/>
  <c r="AY105" i="1"/>
  <c r="BB105" i="1"/>
  <c r="BE105" i="1" a="1"/>
  <c r="BE105" i="1" s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3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8" i="10" s="1"/>
  <c r="AL108" i="1"/>
  <c r="AO108" i="1"/>
  <c r="AP108" i="1"/>
  <c r="M108" i="10" s="1"/>
  <c r="AQ108" i="1"/>
  <c r="AY108" i="1"/>
  <c r="BB108" i="1"/>
  <c r="BE108" i="1" a="1"/>
  <c r="BE108" i="1" s="1"/>
  <c r="BR108" i="1"/>
  <c r="BS108" i="1"/>
  <c r="BT108" i="1"/>
  <c r="A109" i="1"/>
  <c r="C109" i="1"/>
  <c r="M109" i="1" a="1"/>
  <c r="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AJ109" i="1"/>
  <c r="AK109" i="1"/>
  <c r="K109" i="10" s="1"/>
  <c r="AL109" i="1"/>
  <c r="AM109" i="1"/>
  <c r="AO109" i="1"/>
  <c r="AP109" i="1"/>
  <c r="M109" i="10" s="1"/>
  <c r="AQ109" i="1"/>
  <c r="AY109" i="1"/>
  <c r="BB109" i="1"/>
  <c r="BD109" i="1" a="1"/>
  <c r="BD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1" i="10" s="1"/>
  <c r="AL111" i="1"/>
  <c r="AO111" i="1"/>
  <c r="AP111" i="1"/>
  <c r="M111" i="10" s="1"/>
  <c r="AQ111" i="1"/>
  <c r="AY111" i="1"/>
  <c r="BB111" i="1"/>
  <c r="BE111" i="1" a="1"/>
  <c r="BE111" i="1" s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2" i="10" s="1"/>
  <c r="AL112" i="1"/>
  <c r="AO112" i="1"/>
  <c r="BE112" i="1" s="1" a="1"/>
  <c r="BE112" i="1" s="1"/>
  <c r="AP112" i="1"/>
  <c r="M112" i="10" s="1"/>
  <c r="AQ112" i="1"/>
  <c r="AY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10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4" i="10" s="1"/>
  <c r="AL114" i="1"/>
  <c r="AO114" i="1"/>
  <c r="AP114" i="1"/>
  <c r="M114" i="10" s="1"/>
  <c r="AQ114" i="1"/>
  <c r="AY114" i="1"/>
  <c r="BB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AY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7" i="10" s="1"/>
  <c r="AL117" i="1"/>
  <c r="AO117" i="1"/>
  <c r="AP117" i="1"/>
  <c r="M117" i="10" s="1"/>
  <c r="AQ117" i="1"/>
  <c r="AY117" i="1"/>
  <c r="BB117" i="1"/>
  <c r="BE117" i="1" a="1"/>
  <c r="BE117" i="1" s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L115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AJ120" i="1"/>
  <c r="AK120" i="1"/>
  <c r="K120" i="10" s="1"/>
  <c r="AL120" i="1"/>
  <c r="AO120" i="1"/>
  <c r="AP120" i="1"/>
  <c r="BD120" i="1" s="1" a="1"/>
  <c r="BD120" i="1" s="1"/>
  <c r="AQ120" i="1"/>
  <c r="AY120" i="1"/>
  <c r="BB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8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/>
  <c r="U124" i="1" a="1"/>
  <c r="U124" i="1" s="1"/>
  <c r="AI124" i="1"/>
  <c r="AJ124" i="1"/>
  <c r="AK124" i="1"/>
  <c r="K124" i="10" s="1"/>
  <c r="AL124" i="1"/>
  <c r="AO124" i="1"/>
  <c r="AP124" i="1"/>
  <c r="M124" i="10" s="1"/>
  <c r="AQ124" i="1"/>
  <c r="AY124" i="1"/>
  <c r="BB124" i="1"/>
  <c r="BR124" i="1"/>
  <c r="BS124" i="1"/>
  <c r="BT124" i="1"/>
  <c r="A125" i="1"/>
  <c r="C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/>
  <c r="L122" i="15" s="1"/>
  <c r="R126" i="1"/>
  <c r="S126" i="1" a="1"/>
  <c r="S126" i="1" s="1"/>
  <c r="T126" i="1" a="1"/>
  <c r="T126" i="1" s="1"/>
  <c r="U126" i="1" a="1"/>
  <c r="U126" i="1" s="1"/>
  <c r="AI126" i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B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L126" i="15" s="1"/>
  <c r="R130" i="1"/>
  <c r="S130" i="1" a="1"/>
  <c r="S130" i="1" s="1"/>
  <c r="T130" i="1" a="1"/>
  <c r="T130" i="1" s="1"/>
  <c r="U130" i="1" a="1"/>
  <c r="U130" i="1" s="1"/>
  <c r="AI130" i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B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32" i="15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B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Q279" i="1" s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Q411" i="1" s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Q471" i="1" s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Q472" i="1" s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Q480" i="1" s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Q487" i="1" s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Q508" i="1" s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Q525" i="1" s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Q588" i="1" s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Q655" i="1" s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Q656" i="1" s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Q674" i="1" s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Q683" i="1" s="1"/>
  <c r="BT683" i="1"/>
  <c r="A684" i="1"/>
  <c r="C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AJ738" i="1"/>
  <c r="AK738" i="1"/>
  <c r="K738" i="10" s="1"/>
  <c r="AL738" i="1"/>
  <c r="AN738" i="1"/>
  <c r="AO738" i="1"/>
  <c r="BE738" i="1" s="1" a="1"/>
  <c r="BE738" i="1" s="1"/>
  <c r="AP738" i="1"/>
  <c r="M738" i="10" s="1"/>
  <c r="AQ738" i="1"/>
  <c r="AY738" i="1"/>
  <c r="BB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AJ798" i="1"/>
  <c r="AK798" i="1"/>
  <c r="K798" i="10" s="1"/>
  <c r="AL798" i="1"/>
  <c r="AN798" i="1"/>
  <c r="AO798" i="1"/>
  <c r="BE798" i="1" s="1" a="1"/>
  <c r="BE798" i="1" s="1"/>
  <c r="AP798" i="1"/>
  <c r="M798" i="10" s="1"/>
  <c r="AQ798" i="1"/>
  <c r="AY798" i="1"/>
  <c r="BB798" i="1"/>
  <c r="BR798" i="1"/>
  <c r="BQ798" i="1" s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Q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Q830" i="1" s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Q878" i="1" s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48" i="1" l="1"/>
  <c r="BQ542" i="1"/>
  <c r="BQ539" i="1"/>
  <c r="BQ533" i="1"/>
  <c r="BQ639" i="1"/>
  <c r="BQ630" i="1"/>
  <c r="BQ1001" i="1"/>
  <c r="BQ980" i="1"/>
  <c r="BQ974" i="1"/>
  <c r="BQ965" i="1"/>
  <c r="BQ956" i="1"/>
  <c r="BQ941" i="1"/>
  <c r="BQ932" i="1"/>
  <c r="BQ717" i="1"/>
  <c r="BQ479" i="1"/>
  <c r="BQ32" i="1"/>
  <c r="BD127" i="1" a="1"/>
  <c r="BD127" i="1" s="1"/>
  <c r="BD124" i="1" a="1"/>
  <c r="BD124" i="1" s="1"/>
  <c r="BD143" i="1" a="1"/>
  <c r="BD143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D111" i="1" a="1"/>
  <c r="BD111" i="1" s="1"/>
  <c r="BC110" i="1" a="1"/>
  <c r="BC110" i="1" s="1"/>
  <c r="BC107" i="1" a="1"/>
  <c r="BC107" i="1" s="1"/>
  <c r="BD105" i="1" a="1"/>
  <c r="BD105" i="1" s="1"/>
  <c r="BC104" i="1" a="1"/>
  <c r="BC104" i="1" s="1"/>
  <c r="BC101" i="1" a="1"/>
  <c r="BC101" i="1" s="1"/>
  <c r="BC98" i="1" a="1"/>
  <c r="BC98" i="1" s="1"/>
  <c r="BC95" i="1" a="1"/>
  <c r="BC95" i="1" s="1"/>
  <c r="BC90" i="1" a="1"/>
  <c r="BC90" i="1" s="1"/>
  <c r="BC89" i="1" a="1"/>
  <c r="BC89" i="1" s="1"/>
  <c r="L119" i="15"/>
  <c r="AN123" i="1"/>
  <c r="L104" i="15"/>
  <c r="AN108" i="1"/>
  <c r="BE143" i="1" a="1"/>
  <c r="BE143" i="1" s="1"/>
  <c r="BE141" i="1" a="1"/>
  <c r="BE141" i="1" s="1"/>
  <c r="BE138" i="1" a="1"/>
  <c r="BE138" i="1" s="1"/>
  <c r="BE135" i="1" a="1"/>
  <c r="BE135" i="1" s="1"/>
  <c r="BE132" i="1" a="1"/>
  <c r="BE132" i="1" s="1"/>
  <c r="BE129" i="1" a="1"/>
  <c r="BE129" i="1" s="1"/>
  <c r="BD123" i="1" a="1"/>
  <c r="BD123" i="1" s="1"/>
  <c r="AN122" i="1"/>
  <c r="BD108" i="1" a="1"/>
  <c r="BD108" i="1" s="1"/>
  <c r="BE104" i="1" a="1"/>
  <c r="BE104" i="1" s="1"/>
  <c r="BE101" i="1" a="1"/>
  <c r="BE101" i="1" s="1"/>
  <c r="BE98" i="1" a="1"/>
  <c r="BE98" i="1" s="1"/>
  <c r="BE95" i="1" a="1"/>
  <c r="BE95" i="1" s="1"/>
  <c r="BE90" i="1" a="1"/>
  <c r="BE90" i="1" s="1"/>
  <c r="AN89" i="1"/>
  <c r="BC88" i="1" a="1"/>
  <c r="BC88" i="1" s="1"/>
  <c r="BD145" i="1" a="1"/>
  <c r="BD145" i="1" s="1"/>
  <c r="BD139" i="1" a="1"/>
  <c r="BD139" i="1" s="1"/>
  <c r="BD136" i="1" a="1"/>
  <c r="BD136" i="1" s="1"/>
  <c r="BD133" i="1" a="1"/>
  <c r="BD133" i="1" s="1"/>
  <c r="BD130" i="1" a="1"/>
  <c r="BD130" i="1" s="1"/>
  <c r="BD126" i="1" a="1"/>
  <c r="BD126" i="1" s="1"/>
  <c r="AN126" i="1"/>
  <c r="BC123" i="1" a="1"/>
  <c r="BC123" i="1" s="1"/>
  <c r="BC108" i="1" a="1"/>
  <c r="BC108" i="1" s="1"/>
  <c r="BD102" i="1" a="1"/>
  <c r="BD102" i="1" s="1"/>
  <c r="BD99" i="1" a="1"/>
  <c r="BD99" i="1" s="1"/>
  <c r="BD96" i="1" a="1"/>
  <c r="BD96" i="1" s="1"/>
  <c r="BD148" i="1" a="1"/>
  <c r="BD148" i="1" s="1"/>
  <c r="AN774" i="1"/>
  <c r="BD211" i="1" a="1"/>
  <c r="BD211" i="1" s="1"/>
  <c r="BQ990" i="1"/>
  <c r="BQ978" i="1"/>
  <c r="BQ975" i="1"/>
  <c r="BQ969" i="1"/>
  <c r="BQ966" i="1"/>
  <c r="BQ960" i="1"/>
  <c r="BQ957" i="1"/>
  <c r="BQ951" i="1"/>
  <c r="BQ942" i="1"/>
  <c r="BQ933" i="1"/>
  <c r="BQ874" i="1"/>
  <c r="BQ865" i="1"/>
  <c r="BQ847" i="1"/>
  <c r="BQ838" i="1"/>
  <c r="BQ829" i="1"/>
  <c r="BQ780" i="1"/>
  <c r="BQ777" i="1"/>
  <c r="BQ774" i="1"/>
  <c r="BQ767" i="1"/>
  <c r="BQ744" i="1"/>
  <c r="BQ741" i="1"/>
  <c r="BQ738" i="1"/>
  <c r="BQ731" i="1"/>
  <c r="BQ714" i="1"/>
  <c r="BQ711" i="1"/>
  <c r="BQ701" i="1"/>
  <c r="BQ681" i="1"/>
  <c r="BQ654" i="1"/>
  <c r="BQ609" i="1"/>
  <c r="BQ595" i="1"/>
  <c r="BQ569" i="1"/>
  <c r="BQ566" i="1"/>
  <c r="BQ512" i="1"/>
  <c r="BQ506" i="1"/>
  <c r="BQ999" i="1"/>
  <c r="BQ993" i="1"/>
  <c r="BQ929" i="1"/>
  <c r="BQ926" i="1"/>
  <c r="BQ923" i="1"/>
  <c r="BQ888" i="1"/>
  <c r="BQ879" i="1"/>
  <c r="BQ861" i="1"/>
  <c r="BQ860" i="1"/>
  <c r="BQ852" i="1"/>
  <c r="BQ851" i="1"/>
  <c r="BQ795" i="1"/>
  <c r="BQ726" i="1"/>
  <c r="BQ692" i="1"/>
  <c r="BQ614" i="1"/>
  <c r="BQ607" i="1"/>
  <c r="BQ601" i="1"/>
  <c r="BQ594" i="1"/>
  <c r="BQ593" i="1"/>
  <c r="BQ459" i="1"/>
  <c r="BQ445" i="1"/>
  <c r="BQ444" i="1"/>
  <c r="BQ429" i="1"/>
  <c r="BQ425" i="1"/>
  <c r="BQ418" i="1"/>
  <c r="BQ375" i="1"/>
  <c r="BQ350" i="1"/>
  <c r="BQ341" i="1"/>
  <c r="BQ329" i="1"/>
  <c r="BQ323" i="1"/>
  <c r="BQ316" i="1"/>
  <c r="BQ296" i="1"/>
  <c r="BQ259" i="1"/>
  <c r="BQ420" i="1"/>
  <c r="BQ393" i="1"/>
  <c r="BQ11" i="1"/>
  <c r="BQ417" i="1"/>
  <c r="BQ402" i="1"/>
  <c r="BQ398" i="1"/>
  <c r="BQ388" i="1"/>
  <c r="BQ387" i="1"/>
  <c r="BQ385" i="1"/>
  <c r="BQ365" i="1"/>
  <c r="BQ358" i="1"/>
  <c r="BQ336" i="1"/>
  <c r="BQ333" i="1"/>
  <c r="BQ328" i="1"/>
  <c r="BQ319" i="1"/>
  <c r="BQ305" i="1"/>
  <c r="BQ302" i="1"/>
  <c r="BQ299" i="1"/>
  <c r="BQ292" i="1"/>
  <c r="BQ283" i="1"/>
  <c r="BQ276" i="1"/>
  <c r="BQ269" i="1"/>
  <c r="BQ938" i="1"/>
  <c r="BQ935" i="1"/>
  <c r="BQ915" i="1"/>
  <c r="BQ901" i="1"/>
  <c r="BQ892" i="1"/>
  <c r="BQ875" i="1"/>
  <c r="BQ872" i="1"/>
  <c r="BQ869" i="1"/>
  <c r="BQ857" i="1"/>
  <c r="BQ854" i="1"/>
  <c r="BQ834" i="1"/>
  <c r="BQ826" i="1"/>
  <c r="BQ812" i="1"/>
  <c r="BQ792" i="1"/>
  <c r="BQ789" i="1"/>
  <c r="BQ786" i="1"/>
  <c r="BQ753" i="1"/>
  <c r="BQ750" i="1"/>
  <c r="BQ743" i="1"/>
  <c r="BQ727" i="1"/>
  <c r="BQ718" i="1"/>
  <c r="BQ713" i="1"/>
  <c r="BQ690" i="1"/>
  <c r="BQ687" i="1"/>
  <c r="BQ678" i="1"/>
  <c r="BQ675" i="1"/>
  <c r="BQ672" i="1"/>
  <c r="BQ663" i="1"/>
  <c r="BQ631" i="1"/>
  <c r="BQ622" i="1"/>
  <c r="BQ606" i="1"/>
  <c r="BQ605" i="1"/>
  <c r="BQ584" i="1"/>
  <c r="BQ582" i="1"/>
  <c r="BQ581" i="1"/>
  <c r="BQ576" i="1"/>
  <c r="BQ555" i="1"/>
  <c r="BQ554" i="1"/>
  <c r="BQ551" i="1"/>
  <c r="BQ546" i="1"/>
  <c r="BQ543" i="1"/>
  <c r="BQ503" i="1"/>
  <c r="BQ500" i="1"/>
  <c r="BQ497" i="1"/>
  <c r="BQ488" i="1"/>
  <c r="BQ476" i="1"/>
  <c r="BQ473" i="1"/>
  <c r="BQ456" i="1"/>
  <c r="BQ453" i="1"/>
  <c r="BQ368" i="1"/>
  <c r="BQ364" i="1"/>
  <c r="BQ361" i="1"/>
  <c r="BQ338" i="1"/>
  <c r="BQ311" i="1"/>
  <c r="BQ304" i="1"/>
  <c r="BQ267" i="1"/>
  <c r="BQ264" i="1"/>
  <c r="BQ254" i="1"/>
  <c r="BQ982" i="1"/>
  <c r="BQ981" i="1"/>
  <c r="BQ946" i="1"/>
  <c r="BQ887" i="1"/>
  <c r="BQ799" i="1"/>
  <c r="BQ796" i="1"/>
  <c r="BQ771" i="1"/>
  <c r="BQ762" i="1"/>
  <c r="BQ755" i="1"/>
  <c r="BQ735" i="1"/>
  <c r="BQ723" i="1"/>
  <c r="BQ720" i="1"/>
  <c r="BQ707" i="1"/>
  <c r="BQ699" i="1"/>
  <c r="BQ698" i="1"/>
  <c r="BQ696" i="1"/>
  <c r="BQ682" i="1"/>
  <c r="BQ653" i="1"/>
  <c r="BQ651" i="1"/>
  <c r="BQ648" i="1"/>
  <c r="BQ647" i="1"/>
  <c r="BQ645" i="1"/>
  <c r="BQ636" i="1"/>
  <c r="BQ629" i="1"/>
  <c r="BQ626" i="1"/>
  <c r="BQ617" i="1"/>
  <c r="BQ608" i="1"/>
  <c r="BQ587" i="1"/>
  <c r="BQ574" i="1"/>
  <c r="BQ563" i="1"/>
  <c r="BQ544" i="1"/>
  <c r="BQ524" i="1"/>
  <c r="BQ516" i="1"/>
  <c r="BQ515" i="1"/>
  <c r="BQ507" i="1"/>
  <c r="BQ467" i="1"/>
  <c r="BQ433" i="1"/>
  <c r="BQ432" i="1"/>
  <c r="BQ406" i="1"/>
  <c r="BQ405" i="1"/>
  <c r="BQ390" i="1"/>
  <c r="BQ378" i="1"/>
  <c r="BQ373" i="1"/>
  <c r="BQ360" i="1"/>
  <c r="BQ359" i="1"/>
  <c r="BQ12" i="1"/>
  <c r="BC207" i="1" a="1"/>
  <c r="BC207" i="1" s="1"/>
  <c r="BD222" i="1" a="1"/>
  <c r="BD222" i="1" s="1"/>
  <c r="BQ996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989" i="1"/>
  <c r="BQ983" i="1"/>
  <c r="BQ1000" i="1"/>
  <c r="BQ906" i="1"/>
  <c r="BQ902" i="1"/>
  <c r="BQ899" i="1"/>
  <c r="BQ848" i="1"/>
  <c r="BQ835" i="1"/>
  <c r="BQ831" i="1"/>
  <c r="BQ820" i="1"/>
  <c r="BQ817" i="1"/>
  <c r="BQ813" i="1"/>
  <c r="BQ803" i="1"/>
  <c r="BQ787" i="1"/>
  <c r="BQ783" i="1"/>
  <c r="BQ775" i="1"/>
  <c r="BQ772" i="1"/>
  <c r="BQ768" i="1"/>
  <c r="BQ765" i="1"/>
  <c r="BQ758" i="1"/>
  <c r="BQ481" i="1"/>
  <c r="BQ463" i="1"/>
  <c r="BQ460" i="1"/>
  <c r="BQ454" i="1"/>
  <c r="BQ450" i="1"/>
  <c r="BQ447" i="1"/>
  <c r="BQ440" i="1"/>
  <c r="BQ435" i="1"/>
  <c r="BQ426" i="1"/>
  <c r="BQ423" i="1"/>
  <c r="BQ413" i="1"/>
  <c r="BQ408" i="1"/>
  <c r="BQ399" i="1"/>
  <c r="BQ396" i="1"/>
  <c r="BQ384" i="1"/>
  <c r="BQ380" i="1"/>
  <c r="BQ372" i="1"/>
  <c r="BQ369" i="1"/>
  <c r="BQ366" i="1"/>
  <c r="BQ362" i="1"/>
  <c r="BQ357" i="1"/>
  <c r="BQ354" i="1"/>
  <c r="BQ348" i="1"/>
  <c r="BQ345" i="1"/>
  <c r="BQ337" i="1"/>
  <c r="BQ335" i="1"/>
  <c r="BQ324" i="1"/>
  <c r="BQ320" i="1"/>
  <c r="BQ317" i="1"/>
  <c r="BQ312" i="1"/>
  <c r="BQ308" i="1"/>
  <c r="BQ300" i="1"/>
  <c r="BQ297" i="1"/>
  <c r="BQ270" i="1"/>
  <c r="BQ866" i="1"/>
  <c r="BQ863" i="1"/>
  <c r="BQ856" i="1"/>
  <c r="BQ843" i="1"/>
  <c r="BQ840" i="1"/>
  <c r="BQ821" i="1"/>
  <c r="BQ819" i="1"/>
  <c r="BQ808" i="1"/>
  <c r="BQ804" i="1"/>
  <c r="BQ801" i="1"/>
  <c r="BQ791" i="1"/>
  <c r="BQ779" i="1"/>
  <c r="BQ763" i="1"/>
  <c r="BQ759" i="1"/>
  <c r="BQ756" i="1"/>
  <c r="BQ751" i="1"/>
  <c r="BQ747" i="1"/>
  <c r="BQ739" i="1"/>
  <c r="BQ736" i="1"/>
  <c r="BQ732" i="1"/>
  <c r="BQ729" i="1"/>
  <c r="BQ722" i="1"/>
  <c r="BQ710" i="1"/>
  <c r="BQ704" i="1"/>
  <c r="BQ697" i="1"/>
  <c r="BQ684" i="1"/>
  <c r="BQ673" i="1"/>
  <c r="BQ669" i="1"/>
  <c r="BQ666" i="1"/>
  <c r="BQ646" i="1"/>
  <c r="BQ642" i="1"/>
  <c r="BQ620" i="1"/>
  <c r="BQ613" i="1"/>
  <c r="BQ602" i="1"/>
  <c r="BQ599" i="1"/>
  <c r="BQ590" i="1"/>
  <c r="BQ575" i="1"/>
  <c r="BQ567" i="1"/>
  <c r="BQ561" i="1"/>
  <c r="BQ557" i="1"/>
  <c r="BQ545" i="1"/>
  <c r="BQ537" i="1"/>
  <c r="BQ535" i="1"/>
  <c r="BQ530" i="1"/>
  <c r="BQ521" i="1"/>
  <c r="BQ505" i="1"/>
  <c r="BQ499" i="1"/>
  <c r="BQ498" i="1"/>
  <c r="BQ494" i="1"/>
  <c r="BQ491" i="1"/>
  <c r="BQ374" i="1"/>
  <c r="BQ371" i="1"/>
  <c r="BQ356" i="1"/>
  <c r="BQ347" i="1"/>
  <c r="BQ326" i="1"/>
  <c r="BQ314" i="1"/>
  <c r="BQ294" i="1"/>
  <c r="BQ288" i="1"/>
  <c r="BQ285" i="1"/>
  <c r="BQ280" i="1"/>
  <c r="BQ277" i="1"/>
  <c r="BQ274" i="1"/>
  <c r="BQ268" i="1"/>
  <c r="BQ265" i="1"/>
  <c r="BQ708" i="1"/>
  <c r="BQ702" i="1"/>
  <c r="BQ693" i="1"/>
  <c r="BQ686" i="1"/>
  <c r="BQ671" i="1"/>
  <c r="BQ665" i="1"/>
  <c r="BQ664" i="1"/>
  <c r="BQ660" i="1"/>
  <c r="BQ657" i="1"/>
  <c r="BQ640" i="1"/>
  <c r="BQ638" i="1"/>
  <c r="BQ637" i="1"/>
  <c r="BQ633" i="1"/>
  <c r="BQ627" i="1"/>
  <c r="BQ624" i="1"/>
  <c r="BQ618" i="1"/>
  <c r="BQ615" i="1"/>
  <c r="BQ611" i="1"/>
  <c r="BQ589" i="1"/>
  <c r="BQ583" i="1"/>
  <c r="BQ565" i="1"/>
  <c r="BQ560" i="1"/>
  <c r="BQ553" i="1"/>
  <c r="BQ536" i="1"/>
  <c r="BQ523" i="1"/>
  <c r="BQ517" i="1"/>
  <c r="BQ496" i="1"/>
  <c r="BQ490" i="1"/>
  <c r="BQ489" i="1"/>
  <c r="BQ485" i="1"/>
  <c r="BQ482" i="1"/>
  <c r="BQ469" i="1"/>
  <c r="BQ386" i="1"/>
  <c r="BQ382" i="1"/>
  <c r="BQ262" i="1"/>
  <c r="BQ260" i="1"/>
  <c r="BQ257" i="1"/>
  <c r="BQ252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10" i="1"/>
  <c r="BQ600" i="1"/>
  <c r="BQ596" i="1"/>
  <c r="BQ573" i="1"/>
  <c r="BQ564" i="1"/>
  <c r="BQ552" i="1"/>
  <c r="BQ534" i="1"/>
  <c r="BQ509" i="1"/>
  <c r="BQ805" i="1"/>
  <c r="BQ800" i="1"/>
  <c r="BQ797" i="1"/>
  <c r="BQ793" i="1"/>
  <c r="BQ788" i="1"/>
  <c r="BQ784" i="1"/>
  <c r="BQ781" i="1"/>
  <c r="BQ776" i="1"/>
  <c r="BQ773" i="1"/>
  <c r="BQ769" i="1"/>
  <c r="BQ764" i="1"/>
  <c r="BQ760" i="1"/>
  <c r="BQ752" i="1"/>
  <c r="BQ748" i="1"/>
  <c r="BQ745" i="1"/>
  <c r="BQ740" i="1"/>
  <c r="BQ737" i="1"/>
  <c r="BQ733" i="1"/>
  <c r="BQ728" i="1"/>
  <c r="BQ724" i="1"/>
  <c r="BQ719" i="1"/>
  <c r="BQ715" i="1"/>
  <c r="BQ691" i="1"/>
  <c r="BQ685" i="1"/>
  <c r="BQ679" i="1"/>
  <c r="BQ670" i="1"/>
  <c r="BQ661" i="1"/>
  <c r="BQ652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7" i="1"/>
  <c r="BQ811" i="1"/>
  <c r="BQ802" i="1"/>
  <c r="BQ794" i="1"/>
  <c r="BQ790" i="1"/>
  <c r="BQ785" i="1"/>
  <c r="BQ782" i="1"/>
  <c r="BQ778" i="1"/>
  <c r="BQ770" i="1"/>
  <c r="BQ766" i="1"/>
  <c r="BQ761" i="1"/>
  <c r="BQ757" i="1"/>
  <c r="BQ754" i="1"/>
  <c r="BQ749" i="1"/>
  <c r="BQ746" i="1"/>
  <c r="BQ742" i="1"/>
  <c r="BQ734" i="1"/>
  <c r="BQ730" i="1"/>
  <c r="BQ725" i="1"/>
  <c r="BQ721" i="1"/>
  <c r="BQ716" i="1"/>
  <c r="BQ712" i="1"/>
  <c r="BQ709" i="1"/>
  <c r="BQ705" i="1"/>
  <c r="BQ700" i="1"/>
  <c r="BQ695" i="1"/>
  <c r="BQ694" i="1"/>
  <c r="BQ689" i="1"/>
  <c r="BQ688" i="1"/>
  <c r="BQ677" i="1"/>
  <c r="BQ676" i="1"/>
  <c r="BQ668" i="1"/>
  <c r="BQ667" i="1"/>
  <c r="BQ659" i="1"/>
  <c r="BQ658" i="1"/>
  <c r="BQ650" i="1"/>
  <c r="BQ649" i="1"/>
  <c r="BQ641" i="1"/>
  <c r="BQ632" i="1"/>
  <c r="BQ623" i="1"/>
  <c r="BQ577" i="1"/>
  <c r="BQ568" i="1"/>
  <c r="BQ562" i="1"/>
  <c r="BQ556" i="1"/>
  <c r="BQ547" i="1"/>
  <c r="BQ538" i="1"/>
  <c r="BQ526" i="1"/>
  <c r="BQ518" i="1"/>
  <c r="BQ273" i="1"/>
  <c r="BQ256" i="1"/>
  <c r="BQ255" i="1"/>
  <c r="BQ522" i="1"/>
  <c r="BQ513" i="1"/>
  <c r="BQ504" i="1"/>
  <c r="BQ495" i="1"/>
  <c r="BQ486" i="1"/>
  <c r="BQ477" i="1"/>
  <c r="BQ468" i="1"/>
  <c r="BQ464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3" i="1"/>
  <c r="BQ367" i="1"/>
  <c r="BQ363" i="1"/>
  <c r="BQ355" i="1"/>
  <c r="BQ351" i="1"/>
  <c r="BQ346" i="1"/>
  <c r="BQ342" i="1"/>
  <c r="BQ339" i="1"/>
  <c r="BQ330" i="1"/>
  <c r="BQ325" i="1"/>
  <c r="BQ321" i="1"/>
  <c r="BQ313" i="1"/>
  <c r="BQ309" i="1"/>
  <c r="BQ306" i="1"/>
  <c r="BQ301" i="1"/>
  <c r="BQ298" i="1"/>
  <c r="BQ293" i="1"/>
  <c r="BQ289" i="1"/>
  <c r="BQ284" i="1"/>
  <c r="BQ529" i="1"/>
  <c r="BQ528" i="1"/>
  <c r="BQ520" i="1"/>
  <c r="BQ519" i="1"/>
  <c r="BQ511" i="1"/>
  <c r="BQ510" i="1"/>
  <c r="BQ502" i="1"/>
  <c r="BQ501" i="1"/>
  <c r="BQ493" i="1"/>
  <c r="BQ492" i="1"/>
  <c r="BQ484" i="1"/>
  <c r="BQ483" i="1"/>
  <c r="BQ475" i="1"/>
  <c r="BQ474" i="1"/>
  <c r="BQ466" i="1"/>
  <c r="BQ465" i="1"/>
  <c r="BQ462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6" i="1"/>
  <c r="BQ353" i="1"/>
  <c r="BQ344" i="1"/>
  <c r="BQ327" i="1"/>
  <c r="BQ322" i="1"/>
  <c r="BQ318" i="1"/>
  <c r="BQ315" i="1"/>
  <c r="BQ310" i="1"/>
  <c r="BQ307" i="1"/>
  <c r="BQ303" i="1"/>
  <c r="BQ295" i="1"/>
  <c r="BQ291" i="1"/>
  <c r="BQ286" i="1"/>
  <c r="BQ282" i="1"/>
  <c r="BQ275" i="1"/>
  <c r="BQ271" i="1"/>
  <c r="BQ266" i="1"/>
  <c r="BQ263" i="1"/>
  <c r="BQ258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D151" i="1" a="1"/>
  <c r="BD151" i="1" s="1"/>
  <c r="BC148" i="1" a="1"/>
  <c r="BC148" i="1" s="1"/>
  <c r="BC145" i="1" a="1"/>
  <c r="BC145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D129" i="1" a="1"/>
  <c r="BD129" i="1" s="1"/>
  <c r="BC128" i="1" a="1"/>
  <c r="BC128" i="1" s="1"/>
  <c r="BC127" i="1" a="1"/>
  <c r="BC127" i="1" s="1"/>
  <c r="BD125" i="1" a="1"/>
  <c r="BD125" i="1" s="1"/>
  <c r="BC124" i="1" a="1"/>
  <c r="BC124" i="1" s="1"/>
  <c r="BD122" i="1" a="1"/>
  <c r="BD122" i="1" s="1"/>
  <c r="BD119" i="1" a="1"/>
  <c r="BD119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D107" i="1" a="1"/>
  <c r="BD107" i="1" s="1"/>
  <c r="BD104" i="1" a="1"/>
  <c r="BD104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BD92" i="1" a="1"/>
  <c r="BD92" i="1" s="1"/>
  <c r="BD91" i="1" a="1"/>
  <c r="BD91" i="1" s="1"/>
  <c r="L120" i="15"/>
  <c r="AN124" i="1"/>
  <c r="L136" i="15"/>
  <c r="AN140" i="1"/>
  <c r="L133" i="15"/>
  <c r="AN137" i="1"/>
  <c r="L130" i="15"/>
  <c r="AN134" i="1"/>
  <c r="L127" i="15"/>
  <c r="AN131" i="1"/>
  <c r="L124" i="15"/>
  <c r="AN128" i="1"/>
  <c r="L144" i="15"/>
  <c r="AN148" i="1"/>
  <c r="L137" i="15"/>
  <c r="AN141" i="1"/>
  <c r="L134" i="15"/>
  <c r="AN138" i="1"/>
  <c r="L131" i="15"/>
  <c r="AN135" i="1"/>
  <c r="L128" i="15"/>
  <c r="AN132" i="1"/>
  <c r="L125" i="15"/>
  <c r="AN129" i="1"/>
  <c r="BE148" i="1" a="1"/>
  <c r="BE148" i="1" s="1"/>
  <c r="BD146" i="1" a="1"/>
  <c r="BD146" i="1" s="1"/>
  <c r="BE142" i="1" a="1"/>
  <c r="BE142" i="1" s="1"/>
  <c r="BC142" i="1" a="1"/>
  <c r="BC142" i="1" s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E125" i="1" a="1"/>
  <c r="BE125" i="1" s="1"/>
  <c r="BC125" i="1" a="1"/>
  <c r="BC125" i="1" s="1"/>
  <c r="L117" i="15"/>
  <c r="AN121" i="1"/>
  <c r="AN119" i="1"/>
  <c r="BC118" i="1" a="1"/>
  <c r="BC118" i="1" s="1"/>
  <c r="BD118" i="1" a="1"/>
  <c r="BD118" i="1" s="1"/>
  <c r="L123" i="15"/>
  <c r="AN127" i="1"/>
  <c r="L114" i="15"/>
  <c r="AN118" i="1"/>
  <c r="L111" i="15"/>
  <c r="AN115" i="1"/>
  <c r="L108" i="15"/>
  <c r="AN112" i="1"/>
  <c r="BD162" i="1" a="1"/>
  <c r="BD162" i="1" s="1"/>
  <c r="BD157" i="1" a="1"/>
  <c r="BD157" i="1" s="1"/>
  <c r="BE145" i="1" a="1"/>
  <c r="BE145" i="1" s="1"/>
  <c r="AN145" i="1"/>
  <c r="BE127" i="1" a="1"/>
  <c r="BE127" i="1" s="1"/>
  <c r="BC126" i="1" a="1"/>
  <c r="BC126" i="1" s="1"/>
  <c r="AN125" i="1"/>
  <c r="BE124" i="1" a="1"/>
  <c r="BE124" i="1" s="1"/>
  <c r="BE122" i="1" a="1"/>
  <c r="BE122" i="1" s="1"/>
  <c r="BC122" i="1" a="1"/>
  <c r="BC122" i="1" s="1"/>
  <c r="BC121" i="1" a="1"/>
  <c r="BC121" i="1" s="1"/>
  <c r="BD121" i="1" a="1"/>
  <c r="BD121" i="1" s="1"/>
  <c r="M120" i="10"/>
  <c r="BC120" i="1" a="1"/>
  <c r="BC120" i="1" s="1"/>
  <c r="L116" i="15"/>
  <c r="AN120" i="1"/>
  <c r="L112" i="15"/>
  <c r="AN116" i="1"/>
  <c r="L109" i="15"/>
  <c r="AN113" i="1"/>
  <c r="L106" i="15"/>
  <c r="AN110" i="1"/>
  <c r="L105" i="15"/>
  <c r="AN109" i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L102" i="15"/>
  <c r="AN106" i="1"/>
  <c r="AN104" i="1"/>
  <c r="BD103" i="1" a="1"/>
  <c r="BD103" i="1" s="1"/>
  <c r="BC103" i="1" a="1"/>
  <c r="BC103" i="1" s="1"/>
  <c r="L99" i="15"/>
  <c r="AN103" i="1"/>
  <c r="L96" i="15"/>
  <c r="AN100" i="1"/>
  <c r="L93" i="15"/>
  <c r="AN97" i="1"/>
  <c r="L90" i="15"/>
  <c r="AN94" i="1"/>
  <c r="L87" i="15"/>
  <c r="AN91" i="1"/>
  <c r="L86" i="15"/>
  <c r="AN90" i="1"/>
  <c r="AN107" i="1"/>
  <c r="BD106" i="1" a="1"/>
  <c r="BD106" i="1" s="1"/>
  <c r="BC106" i="1" a="1"/>
  <c r="BC106" i="1" s="1"/>
  <c r="M105" i="10"/>
  <c r="BC105" i="1" a="1"/>
  <c r="BC105" i="1" s="1"/>
  <c r="L101" i="15"/>
  <c r="AN105" i="1"/>
  <c r="L97" i="15"/>
  <c r="AN101" i="1"/>
  <c r="L94" i="15"/>
  <c r="AN98" i="1"/>
  <c r="L91" i="15"/>
  <c r="AN95" i="1"/>
  <c r="L88" i="15"/>
  <c r="AN92" i="1"/>
  <c r="BC100" i="1" a="1"/>
  <c r="BC100" i="1" s="1"/>
  <c r="BC97" i="1" a="1"/>
  <c r="BC97" i="1" s="1"/>
  <c r="BC94" i="1" a="1"/>
  <c r="BC94" i="1" s="1"/>
  <c r="BC91" i="1" a="1"/>
  <c r="BC91" i="1" s="1"/>
  <c r="BC102" i="1" a="1"/>
  <c r="BC102" i="1" s="1"/>
  <c r="AN102" i="1"/>
  <c r="BC99" i="1" a="1"/>
  <c r="BC99" i="1" s="1"/>
  <c r="AN99" i="1"/>
  <c r="BC96" i="1" a="1"/>
  <c r="BC96" i="1" s="1"/>
  <c r="AN96" i="1"/>
  <c r="BC93" i="1" a="1"/>
  <c r="BC93" i="1" s="1"/>
  <c r="AN93" i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<sst xmlns="http://schemas.openxmlformats.org/spreadsheetml/2006/main" count="2867" uniqueCount="1075">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</sst>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1" headerRowBorderDxfId="149" tableBorderDxfId="150">
  <autoFilter ref="A5:BS1001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16" activePane="topRight" state="frozen"/>
      <selection pane="topRight" activeCell="V34" sqref="V34:AG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IF(D8="","*",IFERROR(IF(ISODD(COUNT(AS8:AX1003)),"ERRO",SUM((AT8-AS8),(AV8-AU8),(AX8-AW8))),"ERRO"))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IF(D9="","*",IFERROR(IF(ISODD(COUNT(AS9:AX1004)),"ERRO",SUM((AT9-AS9),(AV9-AU9),(AX9-AW9))),"ERRO"))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IF(D11="","*",IFERROR(IF(ISODD(COUNT(AS11:AX1006)),"ERRO",SUM((AT11-AS11),(AV11-AU11),(AX11-AW11))),"ERRO"))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IF(D12="","*",IFERROR(IF(ISODD(COUNT(AS12:AX1006)),"ERRO",SUM((AT12-AS12),(AV12-AU12),(AX12-AW12))),"ERRO"))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IF(D14="","*",IFERROR(IF(ISODD(COUNT(AS14:AX1009)),"ERRO",SUM((AT14-AS14),(AV14-AU14),(AX14-AW14))),"ERRO"))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IF(D15="","*",IFERROR(IF(ISODD(COUNT(AS15:AX1010)),"ERRO",SUM((AT15-AS15),(AV15-AU15),(AX15-AW15))),"ERRO"))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1012</v>
      </c>
      <c r="BK19" s="17" t="s">
        <v>1012</v>
      </c>
      <c r="BL19" s="16"/>
      <c r="BM19" s="133" t="s">
        <v>401</v>
      </c>
      <c r="BN19" s="133" t="s">
        <v>430</v>
      </c>
      <c r="BO19" s="133" t="s">
        <v>491</v>
      </c>
      <c r="BP19" s="17" t="s">
        <v>1012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IF(D21="","*",IFERROR(IF(ISODD(COUNT(AS21:AX1016)),"ERRO",SUM((AT21-AS21),(AV21-AU21),(AX21-AW21))),"ERRO"))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IF(D22="","*",IFERROR(IF(ISODD(COUNT(AS22:AX1017)),"ERRO",SUM((AT22-AS22),(AV22-AU22),(AX22-AW22))),"ERRO"))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IF(D23="","*",IFERROR(IF(ISODD(COUNT(AS23:AX1018)),"ERRO",SUM((AT23-AS23),(AV23-AU23),(AX23-AW23))),"ERRO"))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>IF(D24="","*",IFERROR(IF(ISODD(COUNT(AS24:AX1019)),"ERRO",SUM((AT24-AS24),(AV24-AU24),(AX24-AW24))),"ERRO"))</f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IF(D25="","*",IFERROR(IF(ISODD(COUNT(AS25:AX1020)),"ERRO",SUM((AT25-AS25),(AV25-AU25),(AX25-AW25))),"ERRO"))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IF(D26="","*",IFERROR(IF(ISODD(COUNT(AS26:AX1021)),"ERRO",SUM((AT26-AS26),(AV26-AU26),(AX26-AW26))),"ERRO"))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IF(D27="","*",IFERROR(IF(ISODD(COUNT(AS27:AX1022)),"ERRO",SUM((AT27-AS27),(AV27-AU27),(AX27-AW27))),"ERRO"))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IF(D28="","*",IFERROR(IF(ISODD(COUNT(AS28:AX1023)),"ERRO",SUM((AT28-AS28),(AV28-AU28),(AX28-AW28))),"ERRO"))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>IF(D29="","*",IFERROR(IF(ISODD(COUNT(AS29:AX1024)),"ERRO",SUM((AT29-AS29),(AV29-AU29),(AX29-AW29))),"ERRO"))</f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IF(D30="","*",IFERROR(IF(ISODD(COUNT(AS30:AX1025)),"ERRO",SUM((AT30-AS30),(AV30-AU30),(AX30-AW30))),"ERRO"))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IF(D31="","*",IFERROR(IF(ISODD(COUNT(AS31:AX1026)),"ERRO",SUM((AT31-AS31),(AV31-AU31),(AX31-AW31))),"ERRO"))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241" t="str">
        <f>D32&amp;B32</f>
        <v>PEDRO (TP-696)</v>
      </c>
      <c r="B32" s="242"/>
      <c r="C32" s="138" t="str">
        <f>IF(BS_CONTROLE[[#This Row],[DATA]]="","",WEEKNUM(BS_CONTROLE[[#This Row],[DATA]]))</f>
        <v/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246" t="s">
        <v>554</v>
      </c>
      <c r="I32" s="246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63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24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4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49"/>
      <c r="AB32" s="250"/>
      <c r="AC32" s="250"/>
      <c r="AD32" s="251"/>
      <c r="AE32" s="249"/>
      <c r="AF32" s="249"/>
      <c r="AG32" s="130"/>
      <c r="AH32" s="15"/>
      <c r="AI32" s="252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253">
        <f>IF(BS_CONTROLE[[#This Row],[SUB]]=0, "-", BS_CONTROLE[[#This Row],[SUB]])</f>
        <v>73</v>
      </c>
      <c r="AP32" s="108">
        <f>BS_CONTROLE[[#This Row],[KM - Inicio]]</f>
        <v>96</v>
      </c>
      <c r="AQ32" s="253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54">
        <f>IF(D32="","*",IFERROR(IF(ISODD(COUNT(AS32:AX1027)),"ERRO",SUM((AT32-AS32),(AV32-AU32),(AX32-AW32))),"ERRO"))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25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5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56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/>
    </row>
    <row r="33" spans="1:72">
      <c r="A33" s="47" t="str">
        <f t="shared" si="2"/>
        <v>E40</v>
      </c>
      <c r="B33" s="105"/>
      <c r="C33" s="138" t="str">
        <f>IF(BS_CONTROLE[[#This Row],[DATA]]="","",WEEKNUM(BS_CONTROLE[[#This Row],[DATA]]))</f>
        <v/>
      </c>
      <c r="D33" s="107" t="s">
        <v>698</v>
      </c>
      <c r="E33" s="138" t="str">
        <f>IF(BS_CONTROLE[[#This Row],[DATA]]="","",WEEKNUM(BS_CONTROLE[[#This Row],[DATA]]))</f>
        <v/>
      </c>
      <c r="F33" s="129" t="s">
        <v>568</v>
      </c>
      <c r="G33" s="146" t="str">
        <f>IF(D33="","*",VLOOKUP(F33,BS_ATIVIDADE[],3,FALSE))</f>
        <v>OUTROS</v>
      </c>
      <c r="H33" s="109" t="s">
        <v>149</v>
      </c>
      <c r="I33" s="109" t="s">
        <v>41</v>
      </c>
      <c r="J33" s="108">
        <v>73</v>
      </c>
      <c r="K33" s="108">
        <v>42</v>
      </c>
      <c r="L33" s="108">
        <v>306</v>
      </c>
      <c r="M33" s="130" t="s">
        <v>1026</v>
      </c>
      <c r="N33" s="130" t="s">
        <v>1027</v>
      </c>
      <c r="O33" s="109">
        <v>0.39583333333333331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55" t="s">
        <v>1028</v>
      </c>
      <c r="X33" s="107" t="s">
        <v>382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ZMA2</v>
      </c>
      <c r="AL33" s="31" t="str">
        <f>BS_CONTROLE[[#This Row],[Local - Encerramento]]</f>
        <v>ZDP</v>
      </c>
      <c r="AM33" s="108" t="str">
        <f>IF(BS_CONTROLE[[#This Row],[Entre - Estações]]=0, "-", BS_CONTROLE[[#This Row],[Entre - Estações]])</f>
        <v>ZMA-ZVP</v>
      </c>
      <c r="AN33" s="108" t="str">
        <f>IF(BS_CONTROLE[[#This Row],[SB]]=0, "-", BS_CONTROLE[[#This Row],[SB]])</f>
        <v>ZMAZVP</v>
      </c>
      <c r="AO33" s="108">
        <f>IF(BS_CONTROLE[[#This Row],[SUB]]=0, "-", BS_CONTROLE[[#This Row],[SUB]])</f>
        <v>73</v>
      </c>
      <c r="AP33" s="108">
        <f>BS_CONTROLE[[#This Row],[KM - Inicio]]</f>
        <v>42</v>
      </c>
      <c r="AQ33" s="108">
        <f>BS_CONTROLE[[#This Row],[KM - Inicio]]</f>
        <v>42</v>
      </c>
      <c r="AR33" s="111"/>
      <c r="AS33" s="111"/>
      <c r="AT33" s="111"/>
      <c r="AU33" s="139"/>
      <c r="AV33" s="139"/>
      <c r="AW33" s="14"/>
      <c r="AX33" s="14"/>
      <c r="AY33" s="186">
        <f t="shared" ref="AY33:AY71" si="7">IF(D33="","*",IFERROR(IF(ISODD(COUNT(AS33:AX1027)),"ERRO",SUM((AT33-AS33),(AV33-AU33),(AX33-AW33))),"ERRO"))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>W92</v>
      </c>
      <c r="B34" s="105"/>
      <c r="C34" s="138" t="str">
        <f>IF(BS_CONTROLE[[#This Row],[DATA]]="","",WEEKNUM(BS_CONTROLE[[#This Row],[DATA]]))</f>
        <v/>
      </c>
      <c r="D34" s="188" t="s">
        <v>794</v>
      </c>
      <c r="E34" s="165">
        <v>321</v>
      </c>
      <c r="F34" s="129" t="s">
        <v>717</v>
      </c>
      <c r="G34" s="146" t="str">
        <f>IF(D34="","*",VLOOKUP(F34,BS_ATIVIDADE[],3,FALSE))</f>
        <v>DORMENTE - DESCARGA</v>
      </c>
      <c r="H34" s="154" t="s">
        <v>1018</v>
      </c>
      <c r="I34" s="154" t="s">
        <v>1018</v>
      </c>
      <c r="J34" s="108">
        <v>73</v>
      </c>
      <c r="K34" s="108">
        <v>18</v>
      </c>
      <c r="L34" s="108">
        <v>13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34" s="111">
        <v>0.125</v>
      </c>
      <c r="P34" s="109">
        <v>0.125</v>
      </c>
      <c r="Q34" s="108">
        <v>1300</v>
      </c>
      <c r="R34" s="10" t="str">
        <f>IFERROR(_xlfn.XLOOKUP(F34, BS_ATIVIDADE[ATIVIDADE],BS_ATIVIDADE[UNIDADE] ), "*")</f>
        <v>Nº DE DORMENTES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1019</v>
      </c>
      <c r="W34" s="108" t="s">
        <v>1020</v>
      </c>
      <c r="X34" s="107" t="s">
        <v>382</v>
      </c>
      <c r="Y34" s="132"/>
      <c r="Z34" s="107"/>
      <c r="AA34" s="108" t="s">
        <v>1021</v>
      </c>
      <c r="AB34" s="106" t="s">
        <v>384</v>
      </c>
      <c r="AC34" s="106" t="s">
        <v>380</v>
      </c>
      <c r="AD34" s="110">
        <v>0.29166666666666669</v>
      </c>
      <c r="AE34" s="108">
        <v>769</v>
      </c>
      <c r="AF34" s="110" t="s">
        <v>1022</v>
      </c>
      <c r="AG34" s="108">
        <v>17</v>
      </c>
      <c r="AH34" s="15"/>
      <c r="AI34" s="129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ZAR2</v>
      </c>
      <c r="AL34" s="31" t="str">
        <f>BS_CONTROLE[[#This Row],[Local - Encerramento]]</f>
        <v>ZAR2</v>
      </c>
      <c r="AM34" s="108" t="str">
        <f>IF(BS_CONTROLE[[#This Row],[Entre - Estações]]=0, "-", BS_CONTROLE[[#This Row],[Entre - Estações]])</f>
        <v>ZTO-ZDZ</v>
      </c>
      <c r="AN34" s="108" t="str">
        <f>IF(BS_CONTROLE[[#This Row],[SB]]=0, "-", BS_CONTROLE[[#This Row],[SB]])</f>
        <v>ZTO-ZDZ</v>
      </c>
      <c r="AO34" s="108">
        <f>IF(BS_CONTROLE[[#This Row],[SUB]]=0, "-", BS_CONTROLE[[#This Row],[SUB]])</f>
        <v>73</v>
      </c>
      <c r="AP34" s="108">
        <f>BS_CONTROLE[[#This Row],[KM - Inicio]]</f>
        <v>18</v>
      </c>
      <c r="AQ34" s="108">
        <f>BS_CONTROLE[[#This Row],[KM - Inicio]]</f>
        <v>18</v>
      </c>
      <c r="AR34" s="111"/>
      <c r="AS34" s="111"/>
      <c r="AT34" s="111"/>
      <c r="AU34" s="139"/>
      <c r="AV34" s="139"/>
      <c r="AW34" s="14"/>
      <c r="AX34" s="14"/>
      <c r="AY34" s="186">
        <f t="shared" si="7"/>
        <v>0</v>
      </c>
      <c r="AZ34" s="157"/>
      <c r="BA34" s="112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33 Y35:Z1001">
    <cfRule type="cellIs" dxfId="173" priority="54115" operator="equal">
      <formula>"OPORTUNIDADE"</formula>
    </cfRule>
  </conditionalFormatting>
  <conditionalFormatting sqref="Y6:Z7 Y25:Z27 Y29:Z33 Y35:Z1001">
    <cfRule type="cellIs" dxfId="172" priority="11701" operator="equal">
      <formula>"NÃO"</formula>
    </cfRule>
    <cfRule type="cellIs" dxfId="171" priority="11702" operator="equal">
      <formula>"SIM"</formula>
    </cfRule>
  </conditionalFormatting>
  <conditionalFormatting sqref="AZ6:AZ1001">
    <cfRule type="expression" dxfId="170" priority="54157">
      <formula>#REF!=1</formula>
    </cfRule>
  </conditionalFormatting>
  <conditionalFormatting sqref="U6:U1001 AY6:AY1001 BE6:BE1001">
    <cfRule type="cellIs" dxfId="169" priority="54141" operator="equal">
      <formula>"ERRO"</formula>
    </cfRule>
  </conditionalFormatting>
  <conditionalFormatting sqref="BQ6:BQ1001">
    <cfRule type="cellIs" dxfId="168" priority="54136" operator="equal">
      <formula>"Produção e Intervalo"</formula>
    </cfRule>
    <cfRule type="cellIs" dxfId="167" priority="54137" operator="equal">
      <formula>"Aderente"</formula>
    </cfRule>
    <cfRule type="cellIs" dxfId="166" priority="54138" operator="equal">
      <formula>"Intervalo"</formula>
    </cfRule>
    <cfRule type="cellIs" dxfId="165" priority="54139" operator="equal">
      <formula>"Produção"</formula>
    </cfRule>
    <cfRule type="cellIs" dxfId="164" priority="54140" operator="equal">
      <formula>"ERRO"</formula>
    </cfRule>
  </conditionalFormatting>
  <conditionalFormatting sqref="BR6:BS1001">
    <cfRule type="cellIs" dxfId="163" priority="54118" operator="equal">
      <formula>"*"</formula>
    </cfRule>
    <cfRule type="cellIs" dxfId="162" priority="54119" operator="greaterThanOrEqual">
      <formula>1</formula>
    </cfRule>
    <cfRule type="cellIs" dxfId="161" priority="54120" operator="lessThan">
      <formula>1</formula>
    </cfRule>
  </conditionalFormatting>
  <conditionalFormatting sqref="BH6:BH1001">
    <cfRule type="iconSet" priority="60970">
      <iconSet showValue="0">
        <cfvo type="percent" val="0"/>
        <cfvo type="num" val="1"/>
        <cfvo type="num" val="1" gte="0"/>
      </iconSet>
    </cfRule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976">
      <iconSet showValue="0">
        <cfvo type="percent" val="0"/>
        <cfvo type="num" val="1"/>
        <cfvo type="num" val="1" gte="0"/>
      </iconSet>
    </cfRule>
  </conditionalFormatting>
  <conditionalFormatting sqref="BP6:BP7 BP24:BP1001 BP11:BP12 BP18 BP20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K6:BK7 BK24:BK1001 BK11:BK12 BK18 BK20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34" operator="equal">
      <formula>"OPORTUNIDADE"</formula>
    </cfRule>
  </conditionalFormatting>
  <conditionalFormatting sqref="Y8:Z24">
    <cfRule type="cellIs" dxfId="159" priority="32" operator="equal">
      <formula>"NÃO"</formula>
    </cfRule>
    <cfRule type="cellIs" dxfId="158" priority="33" operator="equal">
      <formula>"SIM"</formula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18" operator="equal">
      <formula>"OPORTUNIDADE"</formula>
    </cfRule>
  </conditionalFormatting>
  <conditionalFormatting sqref="Y28:Z28">
    <cfRule type="cellIs" dxfId="156" priority="16" operator="equal">
      <formula>"NÃO"</formula>
    </cfRule>
    <cfRule type="cellIs" dxfId="155" priority="17" operator="equal">
      <formula>"SIM"</formula>
    </cfRule>
  </conditionalFormatting>
  <conditionalFormatting sqref="BK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4:Z34">
    <cfRule type="cellIs" dxfId="154" priority="3" operator="equal">
      <formula>"OPORTUNIDADE"</formula>
    </cfRule>
  </conditionalFormatting>
  <conditionalFormatting sqref="Y34:Z34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2:J1048576 J2:J7 J25:J27 J29:J31 J33 J35:J1001" xr:uid="{E496B56B-23A3-4900-AB8F-94B380BE4359}">
      <formula1>SUBs</formula1>
    </dataValidation>
    <dataValidation type="list" allowBlank="1" showInputMessage="1" showErrorMessage="1" sqref="BM6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1029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1030</v>
      </c>
      <c r="C4" s="166" t="s">
        <v>1031</v>
      </c>
      <c r="D4" s="166" t="s">
        <v>1032</v>
      </c>
      <c r="E4" s="166" t="s">
        <v>1033</v>
      </c>
      <c r="F4" s="166" t="s">
        <v>4</v>
      </c>
      <c r="G4" s="166" t="s">
        <v>1034</v>
      </c>
    </row>
    <row r="5" spans="2:7">
      <c r="B5" s="167" t="s">
        <v>1035</v>
      </c>
      <c r="C5" s="167">
        <v>257068</v>
      </c>
      <c r="D5" s="167" t="s">
        <v>1036</v>
      </c>
      <c r="E5" s="167" t="s">
        <v>1037</v>
      </c>
      <c r="F5" s="167" t="s">
        <v>1037</v>
      </c>
      <c r="G5" s="168">
        <v>46296</v>
      </c>
    </row>
    <row r="6" spans="2:7">
      <c r="B6" s="167" t="s">
        <v>1038</v>
      </c>
      <c r="C6" s="167" t="s">
        <v>554</v>
      </c>
      <c r="D6" s="167" t="s">
        <v>554</v>
      </c>
      <c r="E6" s="167" t="s">
        <v>554</v>
      </c>
      <c r="F6" s="167" t="s">
        <v>1039</v>
      </c>
      <c r="G6" s="168" t="s">
        <v>554</v>
      </c>
    </row>
    <row r="7" spans="2:7">
      <c r="B7" s="167" t="s">
        <v>1040</v>
      </c>
      <c r="C7" s="167">
        <v>257472</v>
      </c>
      <c r="D7" s="167" t="s">
        <v>1041</v>
      </c>
      <c r="E7" s="167" t="s">
        <v>1042</v>
      </c>
      <c r="F7" s="167" t="s">
        <v>1042</v>
      </c>
      <c r="G7" s="168">
        <v>45992</v>
      </c>
    </row>
    <row r="8" spans="2:7">
      <c r="B8" s="167" t="s">
        <v>1043</v>
      </c>
      <c r="C8" s="167">
        <v>260307</v>
      </c>
      <c r="D8" s="167" t="s">
        <v>1044</v>
      </c>
      <c r="E8" s="167" t="s">
        <v>1045</v>
      </c>
      <c r="F8" s="167" t="s">
        <v>1042</v>
      </c>
      <c r="G8" s="168">
        <v>46082</v>
      </c>
    </row>
    <row r="9" spans="2:7">
      <c r="B9" s="167" t="s">
        <v>1046</v>
      </c>
      <c r="C9" s="167">
        <v>333033</v>
      </c>
      <c r="D9" s="167" t="s">
        <v>1047</v>
      </c>
      <c r="E9" s="167" t="s">
        <v>1039</v>
      </c>
      <c r="F9" s="167" t="s">
        <v>1048</v>
      </c>
      <c r="G9" s="167" t="s">
        <v>554</v>
      </c>
    </row>
    <row r="10" spans="2:7">
      <c r="B10" s="167" t="s">
        <v>1049</v>
      </c>
      <c r="C10" s="167"/>
      <c r="D10" s="167"/>
      <c r="E10" s="167" t="s">
        <v>1039</v>
      </c>
      <c r="F10" s="167" t="s">
        <v>1048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1050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1051</v>
      </c>
      <c r="E3" s="169" t="s">
        <v>1052</v>
      </c>
      <c r="F3" s="169" t="s">
        <v>1053</v>
      </c>
      <c r="G3" s="169" t="s">
        <v>1054</v>
      </c>
      <c r="H3" s="169" t="s">
        <v>1055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1056</v>
      </c>
      <c r="V1" s="231"/>
      <c r="W1" s="231"/>
    </row>
    <row r="2" spans="1:23" ht="15" customHeight="1">
      <c r="A2" s="90" t="s">
        <v>1057</v>
      </c>
      <c r="B2" s="90" t="s">
        <v>1058</v>
      </c>
      <c r="C2" s="90" t="s">
        <v>372</v>
      </c>
      <c r="D2" s="91" t="s">
        <v>939</v>
      </c>
      <c r="E2" s="91" t="s">
        <v>4</v>
      </c>
      <c r="F2" s="91" t="s">
        <v>1059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1060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IF(SP_NORTE!Y33="","*",SP_NORTE!Y33)</f>
        <v>*</v>
      </c>
      <c r="B29" s="150" t="str">
        <f>IF(SP_NORTE!X33="","*",SP_NORTE!X33)</f>
        <v>Oportunidade</v>
      </c>
      <c r="C29" s="150" t="str">
        <f>IF(SP_NORTE!Z33="","*",SP_NORTE!Z33)</f>
        <v>*</v>
      </c>
      <c r="D29" s="142" t="str">
        <f>IF(SP_NORTE!S33="","*",SP_NORTE!S33)</f>
        <v>SP NORTE</v>
      </c>
      <c r="E29" s="142" t="str">
        <f>IF(SP_NORTE!T33="","*",SP_NORTE!T33)</f>
        <v>ZCZ-ZTI</v>
      </c>
      <c r="F29" s="149" t="str">
        <f>IF(SP_NORTE!B33="","*",SP_NORTE!B33)</f>
        <v>*</v>
      </c>
      <c r="G29" s="149" t="str">
        <f>IF(SP_NORTE!D33="","*",SP_NORTE!D33)</f>
        <v>E40</v>
      </c>
      <c r="H29" s="149" t="str">
        <f>IF(SP_NORTE!F33="","*",SP_NORTE!F33)</f>
        <v>DESLOCAMENTO</v>
      </c>
      <c r="I29" s="149" t="str">
        <f>IF(SP_NORTE!H33="","*",SP_NORTE!H33)</f>
        <v>ZMA2</v>
      </c>
      <c r="J29" s="149" t="str">
        <f>IF(SP_NORTE!I33="","*",SP_NORTE!I33)</f>
        <v>ZDP</v>
      </c>
      <c r="K29" s="142" t="str">
        <f>IF(SP_NORTE!M33="","*",SP_NORTE!M33)</f>
        <v>ZMA-ZVP</v>
      </c>
      <c r="L29" s="142" t="str">
        <f>IF(SP_NORTE!N33="","*",SP_NORTE!N33)</f>
        <v>ZMAZVP</v>
      </c>
      <c r="M29" s="143">
        <f>IF(SP_NORTE!J33="","*",SP_NORTE!J33)</f>
        <v>73</v>
      </c>
      <c r="N29" s="148">
        <f>IF(SP_NORTE!K33="","*",SP_NORTE!K33)</f>
        <v>42</v>
      </c>
      <c r="O29" s="148">
        <f>IF(SP_NORTE!L33="","*",SP_NORTE!L33)</f>
        <v>306</v>
      </c>
      <c r="P29" s="147">
        <f>IF(SP_NORTE!O33="","*",SP_NORTE!O33)</f>
        <v>0.39583333333333331</v>
      </c>
      <c r="Q29" s="147">
        <f>IF(SP_NORTE!P33="","*",SP_NORTE!P33)</f>
        <v>4.1666666666666664E-2</v>
      </c>
      <c r="R29" s="149" t="str">
        <f>IF(SP_NORTE!Q33="","*",CONCATENATE(SP_NORTE!Q33," ",SP_NORTE!R33))</f>
        <v>1 BINÁRIO</v>
      </c>
      <c r="S29" s="149" t="str">
        <f>IF(SP_NORTE!V33="","*",SP_NORTE!V33)</f>
        <v xml:space="preserve">Douglas </v>
      </c>
      <c r="T29" s="149" t="str">
        <f>IF(SP_NORTE!W33="","*",SP_NORTE!W33)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ZCZ-ZTI</v>
      </c>
      <c r="F30" s="149" t="str">
        <f>IF(SP_NORTE!B34="","*",SP_NORTE!B34)</f>
        <v>*</v>
      </c>
      <c r="G30" s="149" t="str">
        <f>IF(SP_NORTE!D34="","*",SP_NORTE!D34)</f>
        <v>W92</v>
      </c>
      <c r="H30" s="149" t="str">
        <f>IF(SP_NORTE!F34="","*",SP_NORTE!F34)</f>
        <v>PDM - DESCARGA - DORMENTE</v>
      </c>
      <c r="I30" s="149" t="str">
        <f>IF(SP_NORTE!H34="","*",SP_NORTE!H34)</f>
        <v>ZAR2</v>
      </c>
      <c r="J30" s="149" t="str">
        <f>IF(SP_NORTE!I34="","*",SP_NORTE!I34)</f>
        <v>ZAR2</v>
      </c>
      <c r="K30" s="142" t="str">
        <f>IF(SP_NORTE!M34="","*",SP_NORTE!M34)</f>
        <v>ZTO-ZDZ</v>
      </c>
      <c r="L30" s="142" t="str">
        <f>IF(SP_NORTE!N34="","*",SP_NORTE!N34)</f>
        <v>ZTO-ZDZ</v>
      </c>
      <c r="M30" s="143">
        <f>IF(SP_NORTE!J34="","*",SP_NORTE!J34)</f>
        <v>73</v>
      </c>
      <c r="N30" s="148">
        <f>IF(SP_NORTE!K34="","*",SP_NORTE!K34)</f>
        <v>18</v>
      </c>
      <c r="O30" s="148">
        <f>IF(SP_NORTE!L34="","*",SP_NORTE!L34)</f>
        <v>13</v>
      </c>
      <c r="P30" s="147">
        <f>IF(SP_NORTE!O34="","*",SP_NORTE!O34)</f>
        <v>0.125</v>
      </c>
      <c r="Q30" s="147">
        <f>IF(SP_NORTE!P34="","*",SP_NORTE!P34)</f>
        <v>0.125</v>
      </c>
      <c r="R30" s="149" t="str">
        <f>IF(SP_NORTE!Q34="","*",CONCATENATE(SP_NORTE!Q34," ",SP_NORTE!R34))</f>
        <v>1300 Nº DE DORMENTES</v>
      </c>
      <c r="S30" s="149" t="str">
        <f>IF(SP_NORTE!V34="","*",SP_NORTE!V34)</f>
        <v>Gabriel</v>
      </c>
      <c r="T30" s="149" t="str">
        <f>IF(SP_NORTE!W34="","*",SP_NORTE!W34)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*</v>
      </c>
      <c r="C31" s="150" t="str">
        <f>IF(SP_NORTE!Z35="","*",SP_NORTE!Z35)</f>
        <v>*</v>
      </c>
      <c r="D31" s="142" t="str">
        <f>IF(SP_NORTE!S35="","*",SP_NORTE!S35)</f>
        <v>-</v>
      </c>
      <c r="E31" s="142" t="str">
        <f>IF(SP_NORTE!T35="","*",SP_NORTE!T35)</f>
        <v>-</v>
      </c>
      <c r="F31" s="149" t="str">
        <f>IF(SP_NORTE!B35="","*",SP_NORTE!B35)</f>
        <v>*</v>
      </c>
      <c r="G31" s="149" t="str">
        <f>IF(SP_NORTE!D35="","*",SP_NORTE!D35)</f>
        <v>*</v>
      </c>
      <c r="H31" s="149" t="str">
        <f>IF(SP_NORTE!F35="","*",SP_NORTE!F35)</f>
        <v>*</v>
      </c>
      <c r="I31" s="149" t="str">
        <f>IF(SP_NORTE!H35="","*",SP_NORTE!H35)</f>
        <v>*</v>
      </c>
      <c r="J31" s="149" t="str">
        <f>IF(SP_NORTE!I35="","*",SP_NORTE!I35)</f>
        <v>*</v>
      </c>
      <c r="K31" s="142" t="str">
        <f>IF(SP_NORTE!M35="","*",SP_NORTE!M35)</f>
        <v>-</v>
      </c>
      <c r="L31" s="142" t="str">
        <f>IF(SP_NORTE!N35="","*",SP_NORTE!N35)</f>
        <v>-</v>
      </c>
      <c r="M31" s="143" t="str">
        <f>IF(SP_NORTE!J35="","*",SP_NORTE!J35)</f>
        <v>*</v>
      </c>
      <c r="N31" s="148" t="str">
        <f>IF(SP_NORTE!K35="","*",SP_NORTE!K35)</f>
        <v>*</v>
      </c>
      <c r="O31" s="148" t="str">
        <f>IF(SP_NORTE!L35="","*",SP_NORTE!L35)</f>
        <v>*</v>
      </c>
      <c r="P31" s="147" t="str">
        <f>IF(SP_NORTE!O35="","*",SP_NORTE!O35)</f>
        <v>*</v>
      </c>
      <c r="Q31" s="147" t="str">
        <f>IF(SP_NORTE!P35="","*",SP_NORTE!P35)</f>
        <v>*</v>
      </c>
      <c r="R31" s="149" t="str">
        <f>IF(SP_NORTE!Q35="","*",CONCATENATE(SP_NORTE!Q35," ",SP_NORTE!R35))</f>
        <v>*</v>
      </c>
      <c r="S31" s="149" t="str">
        <f>IF(SP_NORTE!V35="","*",SP_NORTE!V35)</f>
        <v>*</v>
      </c>
      <c r="T31" s="149" t="str">
        <f>IF(SP_NORTE!W35="","*",SP_NORTE!W35)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*</v>
      </c>
      <c r="C32" s="150" t="str">
        <f>IF(SP_NORTE!Z36="","*",SP_NORTE!Z36)</f>
        <v>*</v>
      </c>
      <c r="D32" s="142" t="str">
        <f>IF(SP_NORTE!S36="","*",SP_NORTE!S36)</f>
        <v>-</v>
      </c>
      <c r="E32" s="142" t="str">
        <f>IF(SP_NORTE!T36="","*",SP_NORTE!T36)</f>
        <v>-</v>
      </c>
      <c r="F32" s="149" t="str">
        <f>IF(SP_NORTE!B36="","*",SP_NORTE!B36)</f>
        <v>*</v>
      </c>
      <c r="G32" s="149" t="str">
        <f>IF(SP_NORTE!D36="","*",SP_NORTE!D36)</f>
        <v>*</v>
      </c>
      <c r="H32" s="149" t="str">
        <f>IF(SP_NORTE!F36="","*",SP_NORTE!F36)</f>
        <v>*</v>
      </c>
      <c r="I32" s="149" t="str">
        <f>IF(SP_NORTE!H36="","*",SP_NORTE!H36)</f>
        <v>*</v>
      </c>
      <c r="J32" s="149" t="str">
        <f>IF(SP_NORTE!I36="","*",SP_NORTE!I36)</f>
        <v>*</v>
      </c>
      <c r="K32" s="142" t="str">
        <f>IF(SP_NORTE!M36="","*",SP_NORTE!M36)</f>
        <v>-</v>
      </c>
      <c r="L32" s="142" t="str">
        <f>IF(SP_NORTE!N36="","*",SP_NORTE!N36)</f>
        <v>-</v>
      </c>
      <c r="M32" s="143" t="str">
        <f>IF(SP_NORTE!J36="","*",SP_NORTE!J36)</f>
        <v>*</v>
      </c>
      <c r="N32" s="148" t="str">
        <f>IF(SP_NORTE!K36="","*",SP_NORTE!K36)</f>
        <v>*</v>
      </c>
      <c r="O32" s="148" t="str">
        <f>IF(SP_NORTE!L36="","*",SP_NORTE!L36)</f>
        <v>*</v>
      </c>
      <c r="P32" s="147" t="str">
        <f>IF(SP_NORTE!O36="","*",SP_NORTE!O36)</f>
        <v>*</v>
      </c>
      <c r="Q32" s="147" t="str">
        <f>IF(SP_NORTE!P36="","*",SP_NORTE!P36)</f>
        <v>*</v>
      </c>
      <c r="R32" s="149" t="str">
        <f>IF(SP_NORTE!Q36="","*",CONCATENATE(SP_NORTE!Q36," ",SP_NORTE!R36))</f>
        <v>*</v>
      </c>
      <c r="S32" s="149" t="str">
        <f>IF(SP_NORTE!V36="","*",SP_NORTE!V36)</f>
        <v>*</v>
      </c>
      <c r="T32" s="149" t="str">
        <f>IF(SP_NORTE!W36="","*",SP_NORTE!W36)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*</v>
      </c>
      <c r="C33" s="150" t="str">
        <f>IF(SP_NORTE!Z37="","*",SP_NORTE!Z37)</f>
        <v>*</v>
      </c>
      <c r="D33" s="142" t="str">
        <f>IF(SP_NORTE!S37="","*",SP_NORTE!S37)</f>
        <v>-</v>
      </c>
      <c r="E33" s="142" t="str">
        <f>IF(SP_NORTE!T37="","*",SP_NORTE!T37)</f>
        <v>-</v>
      </c>
      <c r="F33" s="149" t="str">
        <f>IF(SP_NORTE!B37="","*",SP_NORTE!B37)</f>
        <v>*</v>
      </c>
      <c r="G33" s="149" t="str">
        <f>IF(SP_NORTE!D37="","*",SP_NORTE!D37)</f>
        <v>*</v>
      </c>
      <c r="H33" s="149" t="str">
        <f>IF(SP_NORTE!F37="","*",SP_NORTE!F37)</f>
        <v>*</v>
      </c>
      <c r="I33" s="149" t="str">
        <f>IF(SP_NORTE!H37="","*",SP_NORTE!H37)</f>
        <v>*</v>
      </c>
      <c r="J33" s="149" t="str">
        <f>IF(SP_NORTE!I37="","*",SP_NORTE!I37)</f>
        <v>*</v>
      </c>
      <c r="K33" s="142" t="str">
        <f>IF(SP_NORTE!M37="","*",SP_NORTE!M37)</f>
        <v>-</v>
      </c>
      <c r="L33" s="142" t="str">
        <f>IF(SP_NORTE!N37="","*",SP_NORTE!N37)</f>
        <v>-</v>
      </c>
      <c r="M33" s="143" t="str">
        <f>IF(SP_NORTE!J37="","*",SP_NORTE!J37)</f>
        <v>*</v>
      </c>
      <c r="N33" s="148" t="str">
        <f>IF(SP_NORTE!K37="","*",SP_NORTE!K37)</f>
        <v>*</v>
      </c>
      <c r="O33" s="148" t="str">
        <f>IF(SP_NORTE!L37="","*",SP_NORTE!L37)</f>
        <v>*</v>
      </c>
      <c r="P33" s="147" t="str">
        <f>IF(SP_NORTE!O37="","*",SP_NORTE!O37)</f>
        <v>*</v>
      </c>
      <c r="Q33" s="147" t="str">
        <f>IF(SP_NORTE!P37="","*",SP_NORTE!P37)</f>
        <v>*</v>
      </c>
      <c r="R33" s="149" t="str">
        <f>IF(SP_NORTE!Q37="","*",CONCATENATE(SP_NORTE!Q37," ",SP_NORTE!R37))</f>
        <v>*</v>
      </c>
      <c r="S33" s="149" t="str">
        <f>IF(SP_NORTE!V37="","*",SP_NORTE!V37)</f>
        <v>*</v>
      </c>
      <c r="T33" s="149" t="str">
        <f>IF(SP_NORTE!W37="","*",SP_NORTE!W37)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*</v>
      </c>
      <c r="C34" s="150" t="str">
        <f>IF(SP_NORTE!Z38="","*",SP_NORTE!Z38)</f>
        <v>*</v>
      </c>
      <c r="D34" s="142" t="str">
        <f>IF(SP_NORTE!S38="","*",SP_NORTE!S38)</f>
        <v>-</v>
      </c>
      <c r="E34" s="142" t="str">
        <f>IF(SP_NORTE!T38="","*",SP_NORTE!T38)</f>
        <v>-</v>
      </c>
      <c r="F34" s="149" t="str">
        <f>IF(SP_NORTE!B38="","*",SP_NORTE!B38)</f>
        <v>*</v>
      </c>
      <c r="G34" s="149" t="str">
        <f>IF(SP_NORTE!D38="","*",SP_NORTE!D38)</f>
        <v>*</v>
      </c>
      <c r="H34" s="149" t="str">
        <f>IF(SP_NORTE!F38="","*",SP_NORTE!F38)</f>
        <v>*</v>
      </c>
      <c r="I34" s="149" t="str">
        <f>IF(SP_NORTE!H38="","*",SP_NORTE!H38)</f>
        <v>*</v>
      </c>
      <c r="J34" s="149" t="str">
        <f>IF(SP_NORTE!I38="","*",SP_NORTE!I38)</f>
        <v>*</v>
      </c>
      <c r="K34" s="142" t="str">
        <f>IF(SP_NORTE!M38="","*",SP_NORTE!M38)</f>
        <v>-</v>
      </c>
      <c r="L34" s="142" t="str">
        <f>IF(SP_NORTE!N38="","*",SP_NORTE!N38)</f>
        <v>-</v>
      </c>
      <c r="M34" s="143" t="str">
        <f>IF(SP_NORTE!J38="","*",SP_NORTE!J38)</f>
        <v>*</v>
      </c>
      <c r="N34" s="148" t="str">
        <f>IF(SP_NORTE!K38="","*",SP_NORTE!K38)</f>
        <v>*</v>
      </c>
      <c r="O34" s="148" t="str">
        <f>IF(SP_NORTE!L38="","*",SP_NORTE!L38)</f>
        <v>*</v>
      </c>
      <c r="P34" s="147" t="str">
        <f>IF(SP_NORTE!O38="","*",SP_NORTE!O38)</f>
        <v>*</v>
      </c>
      <c r="Q34" s="147" t="str">
        <f>IF(SP_NORTE!P38="","*",SP_NORTE!P38)</f>
        <v>*</v>
      </c>
      <c r="R34" s="149" t="str">
        <f>IF(SP_NORTE!Q38="","*",CONCATENATE(SP_NORTE!Q38," ",SP_NORTE!R38))</f>
        <v>*</v>
      </c>
      <c r="S34" s="149" t="str">
        <f>IF(SP_NORTE!V38="","*",SP_NORTE!V38)</f>
        <v>*</v>
      </c>
      <c r="T34" s="149" t="str">
        <f>IF(SP_NORTE!W38="","*",SP_NORTE!W38)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*</v>
      </c>
      <c r="C35" s="150" t="str">
        <f>IF(SP_NORTE!Z39="","*",SP_NORTE!Z39)</f>
        <v>*</v>
      </c>
      <c r="D35" s="142" t="str">
        <f>IF(SP_NORTE!S39="","*",SP_NORTE!S39)</f>
        <v>-</v>
      </c>
      <c r="E35" s="142" t="str">
        <f>IF(SP_NORTE!T39="","*",SP_NORTE!T39)</f>
        <v>-</v>
      </c>
      <c r="F35" s="149" t="str">
        <f>IF(SP_NORTE!B39="","*",SP_NORTE!B39)</f>
        <v>*</v>
      </c>
      <c r="G35" s="149" t="str">
        <f>IF(SP_NORTE!D39="","*",SP_NORTE!D39)</f>
        <v>*</v>
      </c>
      <c r="H35" s="149" t="str">
        <f>IF(SP_NORTE!F39="","*",SP_NORTE!F39)</f>
        <v>*</v>
      </c>
      <c r="I35" s="149" t="str">
        <f>IF(SP_NORTE!H39="","*",SP_NORTE!H39)</f>
        <v>*</v>
      </c>
      <c r="J35" s="149" t="str">
        <f>IF(SP_NORTE!I39="","*",SP_NORTE!I39)</f>
        <v>*</v>
      </c>
      <c r="K35" s="142" t="str">
        <f>IF(SP_NORTE!M39="","*",SP_NORTE!M39)</f>
        <v>-</v>
      </c>
      <c r="L35" s="142" t="str">
        <f>IF(SP_NORTE!N39="","*",SP_NORTE!N39)</f>
        <v>-</v>
      </c>
      <c r="M35" s="143" t="str">
        <f>IF(SP_NORTE!J39="","*",SP_NORTE!J39)</f>
        <v>*</v>
      </c>
      <c r="N35" s="148" t="str">
        <f>IF(SP_NORTE!K39="","*",SP_NORTE!K39)</f>
        <v>*</v>
      </c>
      <c r="O35" s="148" t="str">
        <f>IF(SP_NORTE!L39="","*",SP_NORTE!L39)</f>
        <v>*</v>
      </c>
      <c r="P35" s="147" t="str">
        <f>IF(SP_NORTE!O39="","*",SP_NORTE!O39)</f>
        <v>*</v>
      </c>
      <c r="Q35" s="147" t="str">
        <f>IF(SP_NORTE!P39="","*",SP_NORTE!P39)</f>
        <v>*</v>
      </c>
      <c r="R35" s="149" t="str">
        <f>IF(SP_NORTE!Q39="","*",CONCATENATE(SP_NORTE!Q39," ",SP_NORTE!R39))</f>
        <v>*</v>
      </c>
      <c r="S35" s="149" t="str">
        <f>IF(SP_NORTE!V39="","*",SP_NORTE!V39)</f>
        <v>*</v>
      </c>
      <c r="T35" s="149" t="str">
        <f>IF(SP_NORTE!W39="","*",SP_NORTE!W39)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*</v>
      </c>
      <c r="C36" s="150" t="str">
        <f>IF(SP_NORTE!Z40="","*",SP_NORTE!Z40)</f>
        <v>*</v>
      </c>
      <c r="D36" s="142" t="str">
        <f>IF(SP_NORTE!S40="","*",SP_NORTE!S40)</f>
        <v>-</v>
      </c>
      <c r="E36" s="142" t="str">
        <f>IF(SP_NORTE!T40="","*",SP_NORTE!T40)</f>
        <v>-</v>
      </c>
      <c r="F36" s="149" t="str">
        <f>IF(SP_NORTE!B40="","*",SP_NORTE!B40)</f>
        <v>*</v>
      </c>
      <c r="G36" s="149" t="str">
        <f>IF(SP_NORTE!D40="","*",SP_NORTE!D40)</f>
        <v>*</v>
      </c>
      <c r="H36" s="149" t="str">
        <f>IF(SP_NORTE!F40="","*",SP_NORTE!F40)</f>
        <v>*</v>
      </c>
      <c r="I36" s="149" t="str">
        <f>IF(SP_NORTE!H40="","*",SP_NORTE!H40)</f>
        <v>*</v>
      </c>
      <c r="J36" s="149" t="str">
        <f>IF(SP_NORTE!I40="","*",SP_NORTE!I40)</f>
        <v>*</v>
      </c>
      <c r="K36" s="142" t="str">
        <f>IF(SP_NORTE!M40="","*",SP_NORTE!M40)</f>
        <v>-</v>
      </c>
      <c r="L36" s="142" t="str">
        <f>IF(SP_NORTE!N40="","*",SP_NORTE!N40)</f>
        <v>-</v>
      </c>
      <c r="M36" s="143" t="str">
        <f>IF(SP_NORTE!J40="","*",SP_NORTE!J40)</f>
        <v>*</v>
      </c>
      <c r="N36" s="148" t="str">
        <f>IF(SP_NORTE!K40="","*",SP_NORTE!K40)</f>
        <v>*</v>
      </c>
      <c r="O36" s="148" t="str">
        <f>IF(SP_NORTE!L40="","*",SP_NORTE!L40)</f>
        <v>*</v>
      </c>
      <c r="P36" s="147" t="str">
        <f>IF(SP_NORTE!O40="","*",SP_NORTE!O40)</f>
        <v>*</v>
      </c>
      <c r="Q36" s="147" t="str">
        <f>IF(SP_NORTE!P40="","*",SP_NORTE!P40)</f>
        <v>*</v>
      </c>
      <c r="R36" s="149" t="str">
        <f>IF(SP_NORTE!Q40="","*",CONCATENATE(SP_NORTE!Q40," ",SP_NORTE!R40))</f>
        <v>*</v>
      </c>
      <c r="S36" s="149" t="str">
        <f>IF(SP_NORTE!V40="","*",SP_NORTE!V40)</f>
        <v>*</v>
      </c>
      <c r="T36" s="149" t="str">
        <f>IF(SP_NORTE!W40="","*",SP_NORTE!W40)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*</v>
      </c>
      <c r="C37" s="150" t="str">
        <f>IF(SP_NORTE!Z41="","*",SP_NORTE!Z41)</f>
        <v>*</v>
      </c>
      <c r="D37" s="142" t="str">
        <f>IF(SP_NORTE!S41="","*",SP_NORTE!S41)</f>
        <v>-</v>
      </c>
      <c r="E37" s="142" t="str">
        <f>IF(SP_NORTE!T41="","*",SP_NORTE!T41)</f>
        <v>-</v>
      </c>
      <c r="F37" s="149" t="str">
        <f>IF(SP_NORTE!B41="","*",SP_NORTE!B41)</f>
        <v>*</v>
      </c>
      <c r="G37" s="149" t="str">
        <f>IF(SP_NORTE!D41="","*",SP_NORTE!D41)</f>
        <v>*</v>
      </c>
      <c r="H37" s="149" t="str">
        <f>IF(SP_NORTE!F41="","*",SP_NORTE!F41)</f>
        <v>*</v>
      </c>
      <c r="I37" s="149" t="str">
        <f>IF(SP_NORTE!H41="","*",SP_NORTE!H41)</f>
        <v>*</v>
      </c>
      <c r="J37" s="149" t="str">
        <f>IF(SP_NORTE!I41="","*",SP_NORTE!I41)</f>
        <v>*</v>
      </c>
      <c r="K37" s="142" t="str">
        <f>IF(SP_NORTE!M41="","*",SP_NORTE!M41)</f>
        <v>-</v>
      </c>
      <c r="L37" s="142" t="str">
        <f>IF(SP_NORTE!N41="","*",SP_NORTE!N41)</f>
        <v>-</v>
      </c>
      <c r="M37" s="143" t="str">
        <f>IF(SP_NORTE!J41="","*",SP_NORTE!J41)</f>
        <v>*</v>
      </c>
      <c r="N37" s="148" t="str">
        <f>IF(SP_NORTE!K41="","*",SP_NORTE!K41)</f>
        <v>*</v>
      </c>
      <c r="O37" s="148" t="str">
        <f>IF(SP_NORTE!L41="","*",SP_NORTE!L41)</f>
        <v>*</v>
      </c>
      <c r="P37" s="147" t="str">
        <f>IF(SP_NORTE!O41="","*",SP_NORTE!O41)</f>
        <v>*</v>
      </c>
      <c r="Q37" s="147" t="str">
        <f>IF(SP_NORTE!P41="","*",SP_NORTE!P41)</f>
        <v>*</v>
      </c>
      <c r="R37" s="149" t="str">
        <f>IF(SP_NORTE!Q41="","*",CONCATENATE(SP_NORTE!Q41," ",SP_NORTE!R41))</f>
        <v>*</v>
      </c>
      <c r="S37" s="149" t="str">
        <f>IF(SP_NORTE!V41="","*",SP_NORTE!V41)</f>
        <v>*</v>
      </c>
      <c r="T37" s="149" t="str">
        <f>IF(SP_NORTE!W41="","*",SP_NORTE!W41)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*</v>
      </c>
      <c r="C38" s="150" t="str">
        <f>IF(SP_NORTE!Z42="","*",SP_NORTE!Z42)</f>
        <v>*</v>
      </c>
      <c r="D38" s="142" t="str">
        <f>IF(SP_NORTE!S42="","*",SP_NORTE!S42)</f>
        <v>-</v>
      </c>
      <c r="E38" s="142" t="str">
        <f>IF(SP_NORTE!T42="","*",SP_NORTE!T42)</f>
        <v>-</v>
      </c>
      <c r="F38" s="149" t="str">
        <f>IF(SP_NORTE!B42="","*",SP_NORTE!B42)</f>
        <v>*</v>
      </c>
      <c r="G38" s="149" t="str">
        <f>IF(SP_NORTE!D42="","*",SP_NORTE!D42)</f>
        <v>*</v>
      </c>
      <c r="H38" s="149" t="str">
        <f>IF(SP_NORTE!F42="","*",SP_NORTE!F42)</f>
        <v>*</v>
      </c>
      <c r="I38" s="149" t="str">
        <f>IF(SP_NORTE!H42="","*",SP_NORTE!H42)</f>
        <v>*</v>
      </c>
      <c r="J38" s="149" t="str">
        <f>IF(SP_NORTE!I42="","*",SP_NORTE!I42)</f>
        <v>*</v>
      </c>
      <c r="K38" s="142" t="str">
        <f>IF(SP_NORTE!M42="","*",SP_NORTE!M42)</f>
        <v>-</v>
      </c>
      <c r="L38" s="142" t="str">
        <f>IF(SP_NORTE!N42="","*",SP_NORTE!N42)</f>
        <v>-</v>
      </c>
      <c r="M38" s="143" t="str">
        <f>IF(SP_NORTE!J42="","*",SP_NORTE!J42)</f>
        <v>*</v>
      </c>
      <c r="N38" s="148" t="str">
        <f>IF(SP_NORTE!K42="","*",SP_NORTE!K42)</f>
        <v>*</v>
      </c>
      <c r="O38" s="148" t="str">
        <f>IF(SP_NORTE!L42="","*",SP_NORTE!L42)</f>
        <v>*</v>
      </c>
      <c r="P38" s="147" t="str">
        <f>IF(SP_NORTE!O42="","*",SP_NORTE!O42)</f>
        <v>*</v>
      </c>
      <c r="Q38" s="147" t="str">
        <f>IF(SP_NORTE!P42="","*",SP_NORTE!P42)</f>
        <v>*</v>
      </c>
      <c r="R38" s="149" t="str">
        <f>IF(SP_NORTE!Q42="","*",CONCATENATE(SP_NORTE!Q42," ",SP_NORTE!R42))</f>
        <v>*</v>
      </c>
      <c r="S38" s="149" t="str">
        <f>IF(SP_NORTE!V42="","*",SP_NORTE!V42)</f>
        <v>*</v>
      </c>
      <c r="T38" s="149" t="str">
        <f>IF(SP_NORTE!W42="","*",SP_NORTE!W42)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*</v>
      </c>
      <c r="C39" s="150" t="str">
        <f>IF(SP_NORTE!Z43="","*",SP_NORTE!Z43)</f>
        <v>*</v>
      </c>
      <c r="D39" s="142" t="str">
        <f>IF(SP_NORTE!S43="","*",SP_NORTE!S43)</f>
        <v>-</v>
      </c>
      <c r="E39" s="142" t="str">
        <f>IF(SP_NORTE!T43="","*",SP_NORTE!T43)</f>
        <v>-</v>
      </c>
      <c r="F39" s="149" t="str">
        <f>IF(SP_NORTE!B43="","*",SP_NORTE!B43)</f>
        <v>*</v>
      </c>
      <c r="G39" s="149" t="str">
        <f>IF(SP_NORTE!D43="","*",SP_NORTE!D43)</f>
        <v>*</v>
      </c>
      <c r="H39" s="149" t="str">
        <f>IF(SP_NORTE!F43="","*",SP_NORTE!F43)</f>
        <v>*</v>
      </c>
      <c r="I39" s="149" t="str">
        <f>IF(SP_NORTE!H43="","*",SP_NORTE!H43)</f>
        <v>*</v>
      </c>
      <c r="J39" s="149" t="str">
        <f>IF(SP_NORTE!I43="","*",SP_NORTE!I43)</f>
        <v>*</v>
      </c>
      <c r="K39" s="142" t="str">
        <f>IF(SP_NORTE!M43="","*",SP_NORTE!M43)</f>
        <v>-</v>
      </c>
      <c r="L39" s="142" t="str">
        <f>IF(SP_NORTE!N43="","*",SP_NORTE!N43)</f>
        <v>-</v>
      </c>
      <c r="M39" s="143" t="str">
        <f>IF(SP_NORTE!J43="","*",SP_NORTE!J43)</f>
        <v>*</v>
      </c>
      <c r="N39" s="148" t="str">
        <f>IF(SP_NORTE!K43="","*",SP_NORTE!K43)</f>
        <v>*</v>
      </c>
      <c r="O39" s="148" t="str">
        <f>IF(SP_NORTE!L43="","*",SP_NORTE!L43)</f>
        <v>*</v>
      </c>
      <c r="P39" s="147" t="str">
        <f>IF(SP_NORTE!O43="","*",SP_NORTE!O43)</f>
        <v>*</v>
      </c>
      <c r="Q39" s="147" t="str">
        <f>IF(SP_NORTE!P43="","*",SP_NORTE!P43)</f>
        <v>*</v>
      </c>
      <c r="R39" s="149" t="str">
        <f>IF(SP_NORTE!Q43="","*",CONCATENATE(SP_NORTE!Q43," ",SP_NORTE!R43))</f>
        <v>*</v>
      </c>
      <c r="S39" s="149" t="str">
        <f>IF(SP_NORTE!V43="","*",SP_NORTE!V43)</f>
        <v>*</v>
      </c>
      <c r="T39" s="149" t="str">
        <f>IF(SP_NORTE!W43="","*",SP_NORTE!W43)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*</v>
      </c>
      <c r="C40" s="150" t="str">
        <f>IF(SP_NORTE!Z44="","*",SP_NORTE!Z44)</f>
        <v>*</v>
      </c>
      <c r="D40" s="142" t="str">
        <f>IF(SP_NORTE!S44="","*",SP_NORTE!S44)</f>
        <v>-</v>
      </c>
      <c r="E40" s="142" t="str">
        <f>IF(SP_NORTE!T44="","*",SP_NORTE!T44)</f>
        <v>-</v>
      </c>
      <c r="F40" s="149" t="str">
        <f>IF(SP_NORTE!B44="","*",SP_NORTE!B44)</f>
        <v>*</v>
      </c>
      <c r="G40" s="149" t="str">
        <f>IF(SP_NORTE!D44="","*",SP_NORTE!D44)</f>
        <v>*</v>
      </c>
      <c r="H40" s="149" t="str">
        <f>IF(SP_NORTE!F44="","*",SP_NORTE!F44)</f>
        <v>*</v>
      </c>
      <c r="I40" s="149" t="str">
        <f>IF(SP_NORTE!H44="","*",SP_NORTE!H44)</f>
        <v>*</v>
      </c>
      <c r="J40" s="149" t="str">
        <f>IF(SP_NORTE!I44="","*",SP_NORTE!I44)</f>
        <v>*</v>
      </c>
      <c r="K40" s="142" t="str">
        <f>IF(SP_NORTE!M44="","*",SP_NORTE!M44)</f>
        <v>-</v>
      </c>
      <c r="L40" s="142" t="str">
        <f>IF(SP_NORTE!N44="","*",SP_NORTE!N44)</f>
        <v>-</v>
      </c>
      <c r="M40" s="143" t="str">
        <f>IF(SP_NORTE!J44="","*",SP_NORTE!J44)</f>
        <v>*</v>
      </c>
      <c r="N40" s="148" t="str">
        <f>IF(SP_NORTE!K44="","*",SP_NORTE!K44)</f>
        <v>*</v>
      </c>
      <c r="O40" s="148" t="str">
        <f>IF(SP_NORTE!L44="","*",SP_NORTE!L44)</f>
        <v>*</v>
      </c>
      <c r="P40" s="147" t="str">
        <f>IF(SP_NORTE!O44="","*",SP_NORTE!O44)</f>
        <v>*</v>
      </c>
      <c r="Q40" s="147" t="str">
        <f>IF(SP_NORTE!P44="","*",SP_NORTE!P44)</f>
        <v>*</v>
      </c>
      <c r="R40" s="149" t="str">
        <f>IF(SP_NORTE!Q44="","*",CONCATENATE(SP_NORTE!Q44," ",SP_NORTE!R44))</f>
        <v>*</v>
      </c>
      <c r="S40" s="149" t="str">
        <f>IF(SP_NORTE!V44="","*",SP_NORTE!V44)</f>
        <v>*</v>
      </c>
      <c r="T40" s="149" t="str">
        <f>IF(SP_NORTE!W44="","*",SP_NORTE!W44)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1061</v>
      </c>
      <c r="D5" s="233"/>
      <c r="E5" s="233"/>
      <c r="F5" s="233"/>
      <c r="G5" s="233"/>
      <c r="H5" s="233"/>
      <c r="I5" s="233"/>
      <c r="J5" s="234"/>
      <c r="K5" s="235" t="s">
        <v>1062</v>
      </c>
      <c r="L5" s="236"/>
      <c r="M5" s="236"/>
      <c r="N5" s="236"/>
      <c r="O5" s="237" t="s">
        <v>1063</v>
      </c>
      <c r="P5" s="238"/>
    </row>
    <row r="6" spans="1:16" s="77" customFormat="1" ht="15" customHeight="1">
      <c r="A6" s="69" t="s">
        <v>1059</v>
      </c>
      <c r="B6" s="78" t="s">
        <v>1058</v>
      </c>
      <c r="C6" s="79" t="s">
        <v>939</v>
      </c>
      <c r="D6" s="80" t="s">
        <v>940</v>
      </c>
      <c r="E6" s="79" t="s">
        <v>1064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1065</v>
      </c>
      <c r="M6" s="83" t="s">
        <v>572</v>
      </c>
      <c r="N6" s="84" t="s">
        <v>934</v>
      </c>
      <c r="O6" s="162" t="s">
        <v>977</v>
      </c>
      <c r="P6" s="136" t="s">
        <v>1066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ZCZ-ZTI</v>
      </c>
      <c r="E33" s="86" t="str">
        <f>IF(SP_NORTE!D33="","*",SP_NORTE!D33)</f>
        <v>E40</v>
      </c>
      <c r="F33" s="86" t="str">
        <f>IF(SP_NORTE!H33="","*",SP_NORTE!H33)</f>
        <v>ZMA2</v>
      </c>
      <c r="G33" s="86" t="str">
        <f>IF(SP_NORTE!M33="","*",SP_NORTE!M33)</f>
        <v>ZMA-ZVP</v>
      </c>
      <c r="H33" s="119">
        <f>IF(SP_NORTE!K33="","*",SP_NORTE!K33)</f>
        <v>42</v>
      </c>
      <c r="I33" s="116">
        <f>IF(SP_NORTE!O33="","*",SP_NORTE!O33)</f>
        <v>0.39583333333333331</v>
      </c>
      <c r="J33" s="116">
        <f>IF(SP_NORTE!P33="","*",SP_NORTE!P33)</f>
        <v>4.1666666666666664E-2</v>
      </c>
      <c r="K33" s="86" t="str">
        <f>IF(SP_NORTE!AK33="","*",SP_NORTE!AK33)</f>
        <v>ZMA2</v>
      </c>
      <c r="L33" s="86" t="str">
        <f>IF(SP_NORTE!AM33="","*",SP_NORTE!AM33)</f>
        <v>ZMA-ZVP</v>
      </c>
      <c r="M33" s="86">
        <f>IF(SP_NORTE!AP33="","*",SP_NORTE!AP33)</f>
        <v>42</v>
      </c>
      <c r="N33" s="86" t="str">
        <f>IF(SP_NORTE!AM33="","*",SP_NORTE!AM33)</f>
        <v>ZMA-ZVP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Oportunidade</v>
      </c>
      <c r="C34" s="86" t="str">
        <f>IF(SP_NORTE!S34="","*",SP_NORTE!S34)</f>
        <v>SP NORTE</v>
      </c>
      <c r="D34" s="86" t="str">
        <f>IF(SP_NORTE!T34="","*",SP_NORTE!T34)</f>
        <v>ZCZ-ZTI</v>
      </c>
      <c r="E34" s="86" t="str">
        <f>IF(SP_NORTE!D34="","*",SP_NORTE!D34)</f>
        <v>W92</v>
      </c>
      <c r="F34" s="86" t="str">
        <f>IF(SP_NORTE!H34="","*",SP_NORTE!H34)</f>
        <v>ZAR2</v>
      </c>
      <c r="G34" s="86" t="str">
        <f>IF(SP_NORTE!M34="","*",SP_NORTE!M34)</f>
        <v>ZTO-ZDZ</v>
      </c>
      <c r="H34" s="119">
        <f>IF(SP_NORTE!K34="","*",SP_NORTE!K34)</f>
        <v>18</v>
      </c>
      <c r="I34" s="116">
        <f>IF(SP_NORTE!O34="","*",SP_NORTE!O34)</f>
        <v>0.125</v>
      </c>
      <c r="J34" s="116">
        <f>IF(SP_NORTE!P34="","*",SP_NORTE!P34)</f>
        <v>0.125</v>
      </c>
      <c r="K34" s="86" t="str">
        <f>IF(SP_NORTE!AK34="","*",SP_NORTE!AK34)</f>
        <v>ZAR2</v>
      </c>
      <c r="L34" s="86" t="str">
        <f>IF(SP_NORTE!AM34="","*",SP_NORTE!AM34)</f>
        <v>ZTO-ZDZ</v>
      </c>
      <c r="M34" s="86">
        <f>IF(SP_NORTE!AP34="","*",SP_NORTE!AP34)</f>
        <v>18</v>
      </c>
      <c r="N34" s="86" t="str">
        <f>IF(SP_NORTE!AM34="","*",SP_NORTE!AM34)</f>
        <v>ZTO-ZDZ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 t="str">
        <f>IF(SP_NORTE!B38="","*",SP_NORTE!B38)</f>
        <v>*</v>
      </c>
      <c r="B38" s="86" t="str">
        <f>IF(SP_NORTE!X38="","*",SP_NORTE!X38)</f>
        <v>*</v>
      </c>
      <c r="C38" s="86" t="str">
        <f>IF(SP_NORTE!S38="","*",SP_NORTE!S38)</f>
        <v>-</v>
      </c>
      <c r="D38" s="86" t="str">
        <f>IF(SP_NORTE!T38="","*",SP_NORTE!T38)</f>
        <v>-</v>
      </c>
      <c r="E38" s="86" t="str">
        <f>IF(SP_NORTE!D38="","*",SP_NORTE!D38)</f>
        <v>*</v>
      </c>
      <c r="F38" s="86" t="str">
        <f>IF(SP_NORTE!H38="","*",SP_NORTE!H38)</f>
        <v>*</v>
      </c>
      <c r="G38" s="86" t="str">
        <f>IF(SP_NORTE!M38="","*",SP_NORTE!M38)</f>
        <v>-</v>
      </c>
      <c r="H38" s="119" t="str">
        <f>IF(SP_NORTE!K38="","*",SP_NORTE!K38)</f>
        <v>*</v>
      </c>
      <c r="I38" s="116" t="str">
        <f>IF(SP_NORTE!O38="","*",SP_NORTE!O38)</f>
        <v>*</v>
      </c>
      <c r="J38" s="116" t="str">
        <f>IF(SP_NORTE!P38="","*",SP_NORTE!P38)</f>
        <v>*</v>
      </c>
      <c r="K38" s="86">
        <f>IF(SP_NORTE!AK38="","*",SP_NORTE!AK38)</f>
        <v>0</v>
      </c>
      <c r="L38" s="86" t="str">
        <f>IF(SP_NORTE!AM38="","*",SP_NORTE!AM38)</f>
        <v>-</v>
      </c>
      <c r="M38" s="86">
        <f>IF(SP_NORTE!AP38="","*",SP_NORTE!AP38)</f>
        <v>0</v>
      </c>
      <c r="N38" s="86" t="str">
        <f>IF(SP_NORTE!AM38="","*",SP_NORTE!AM38)</f>
        <v>-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1067</v>
      </c>
      <c r="C2" s="124" t="s">
        <v>924</v>
      </c>
      <c r="D2" s="79" t="s">
        <v>926</v>
      </c>
      <c r="E2" s="79" t="s">
        <v>1068</v>
      </c>
      <c r="F2" s="102" t="s">
        <v>1069</v>
      </c>
      <c r="G2" s="79" t="s">
        <v>1070</v>
      </c>
      <c r="H2" s="79" t="s">
        <v>1071</v>
      </c>
      <c r="I2" s="79" t="s">
        <v>1072</v>
      </c>
      <c r="J2" s="79" t="s">
        <v>1073</v>
      </c>
      <c r="K2" s="81" t="s">
        <v>1074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E40</v>
      </c>
      <c r="E29" s="97" t="str">
        <f>IF(SP_NORTE!H33="","*",SP_NORTE!H33)</f>
        <v>ZMA2</v>
      </c>
      <c r="F29" s="103" t="str">
        <f>IF(SP_NORTE!M33="","*",SP_NORTE!M33)</f>
        <v>ZMA-ZVP</v>
      </c>
      <c r="G29" s="98" t="str">
        <f>IF(SP_NORTE!I33="","*",SP_NORTE!I33)</f>
        <v>ZDP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W92</v>
      </c>
      <c r="E30" s="97" t="str">
        <f>IF(SP_NORTE!H34="","*",SP_NORTE!H34)</f>
        <v>ZAR2</v>
      </c>
      <c r="F30" s="103" t="str">
        <f>IF(SP_NORTE!M34="","*",SP_NORTE!M34)</f>
        <v>ZTO-ZDZ</v>
      </c>
      <c r="G30" s="98" t="str">
        <f>IF(SP_NORTE!I34="","*",SP_NORTE!I34)</f>
        <v>ZAR2</v>
      </c>
      <c r="H30" s="98" t="str">
        <f>IF(SP_NORTE!AB34="","*",SP_NORTE!AB34)</f>
        <v>FIXO + ESCALA</v>
      </c>
      <c r="I30" s="98" t="str">
        <f>IF(SP_NORTE!AC34="","*",SP_NORTE!AC34)</f>
        <v>AGD ACIONAMENTO PCM</v>
      </c>
      <c r="J30" s="99" t="str">
        <f>IF(SP_NORTE!AA34="","*",SP_NORTE!AA34)</f>
        <v xml:space="preserve">Jose Carlo + 1 Escala </v>
      </c>
      <c r="K30" s="100">
        <f>IF(SP_NORTE!AD34="","*",SP_NORTE!AD34)</f>
        <v>0.29166666666666669</v>
      </c>
    </row>
    <row r="31" spans="2:1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>
      <c r="B34" s="97" t="str">
        <f>IF(SP_NORTE!Y38="","*",SP_NORTE!Y38)</f>
        <v>*</v>
      </c>
      <c r="C34" s="98" t="str">
        <f>IF(SP_NORTE!B38="","*",SP_NORTE!B38)</f>
        <v>*</v>
      </c>
      <c r="D34" s="97" t="str">
        <f>IF(SP_NORTE!D38="","*",SP_NORTE!D38)</f>
        <v>*</v>
      </c>
      <c r="E34" s="97" t="str">
        <f>IF(SP_NORTE!H38="","*",SP_NORTE!H38)</f>
        <v>*</v>
      </c>
      <c r="F34" s="103" t="str">
        <f>IF(SP_NORTE!M38="","*",SP_NORTE!M38)</f>
        <v>-</v>
      </c>
      <c r="G34" s="98" t="str">
        <f>IF(SP_NORTE!I38="","*",SP_NORTE!I38)</f>
        <v>*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2026-02-02T13:17:59Z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