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41" documentId="8_{B6337239-1A00-434D-AAD0-422EA1FEB5AE}" xr6:coauthVersionLast="47" xr6:coauthVersionMax="47" xr10:uidLastSave="{C48E4CC4-E597-4D56-9A03-A551D175524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<sst xmlns="http://schemas.openxmlformats.org/spreadsheetml/2006/main" count="4623" uniqueCount="1424">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</sst>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33" activePane="topRight" state="frozen"/>
      <selection pane="topRight" activeCell="A37" sqref="A37:XFD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/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1347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1348</v>
      </c>
      <c r="N33" s="149" t="s">
        <v>1349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1350</v>
      </c>
      <c r="BK33" s="14"/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1351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1352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1353</v>
      </c>
      <c r="W36" s="135" t="s">
        <v>1327</v>
      </c>
      <c r="X36" s="152" t="s">
        <v>1004</v>
      </c>
      <c r="Y36" s="129" t="s">
        <v>1007</v>
      </c>
      <c r="Z36" s="129"/>
      <c r="AA36" s="71" t="s">
        <v>1354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/>
      <c r="AT36" s="32"/>
      <c r="AU36" s="32"/>
      <c r="AV36" s="32"/>
      <c r="AW36" s="32"/>
      <c r="AX36" s="32"/>
      <c r="AY36" s="184">
        <f>IF(D36="","*",IFERROR(IF(ISODD(COUNT(AS36:AX36)),"ERRO",SUM((AT36-AS36),(AV36-AU36),(AX36-AW36))),"ERRO"))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1355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1356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1357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1358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1359</v>
      </c>
      <c r="BK37" s="14"/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1360</v>
      </c>
      <c r="W38" s="135" t="s">
        <v>1361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1362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1363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1364</v>
      </c>
      <c r="W39" s="135" t="s">
        <v>1365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1366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1367</v>
      </c>
      <c r="W40" s="135" t="s">
        <v>1368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1369</v>
      </c>
      <c r="BK40" s="14"/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535</v>
      </c>
      <c r="I49" s="135" t="s">
        <v>11</v>
      </c>
      <c r="J49" s="151">
        <v>74</v>
      </c>
      <c r="K49" s="151">
        <v>403.13200000000001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TMTPAT1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TMT-TOM</v>
      </c>
      <c r="AN49" s="175" t="str">
        <f>IF(BS_CONTROLE[[#This Row],[SB]]=0, "-", BS_CONTROLE[[#This Row],[SB]])</f>
        <v>TMTPAT1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403.13200000000001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1353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A605</v>
      </c>
      <c r="B58" s="133">
        <v>5</v>
      </c>
      <c r="C58" s="7">
        <f>IF(BS_CONTROLE[[#This Row],[DATA]]="","",WEEKNUM(BS_CONTROLE[[#This Row],[DATA]]))</f>
        <v>1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1358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60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795 BK18:BK21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1370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1371</v>
      </c>
      <c r="E3" s="186" t="s">
        <v>1372</v>
      </c>
      <c r="F3" s="186" t="s">
        <v>1373</v>
      </c>
      <c r="G3" s="186" t="s">
        <v>1374</v>
      </c>
      <c r="H3" s="186" t="s">
        <v>1375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1377</v>
      </c>
      <c r="D12" s="187">
        <v>9049</v>
      </c>
      <c r="E12" s="188">
        <v>46044</v>
      </c>
      <c r="F12" s="190" t="s">
        <v>1378</v>
      </c>
      <c r="G12" s="187" t="s">
        <v>1379</v>
      </c>
      <c r="H12" s="187"/>
    </row>
    <row r="13" spans="3:8">
      <c r="C13" s="187" t="s">
        <v>1377</v>
      </c>
      <c r="D13" s="187">
        <v>9044</v>
      </c>
      <c r="E13" s="188">
        <v>46044</v>
      </c>
      <c r="F13" s="190" t="s">
        <v>1380</v>
      </c>
      <c r="G13" s="187" t="s">
        <v>1381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1383</v>
      </c>
      <c r="B2" s="91" t="s">
        <v>1384</v>
      </c>
      <c r="C2" s="91" t="s">
        <v>7</v>
      </c>
      <c r="D2" s="92" t="s">
        <v>1210</v>
      </c>
      <c r="E2" s="92" t="s">
        <v>365</v>
      </c>
      <c r="F2" s="92" t="s">
        <v>1385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1386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TMTPAT1</v>
      </c>
      <c r="J53" s="96" t="str">
        <f>IF(FN_MC!I49="","*",FN_MC!I49)</f>
        <v>-</v>
      </c>
      <c r="K53" s="96" t="str">
        <f>IF(FN_MC!M49="","*",FN_MC!M49)</f>
        <v>TMT-TOM</v>
      </c>
      <c r="L53" s="196" t="str">
        <f>IF(FN_MC!N49="","*",FN_MC!N49)</f>
        <v>TMTPAT1</v>
      </c>
      <c r="M53" s="97">
        <f>IF(FN_MC!J49="","*",FN_MC!J49)</f>
        <v>74</v>
      </c>
      <c r="N53" s="183">
        <f>IF(FN_MC!K49="","*",FN_MC!K49)</f>
        <v>403.13200000000001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5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-</v>
      </c>
      <c r="E64" s="96" t="str">
        <f>IF(FN_MC!T60="","*",FN_MC!T60)</f>
        <v>-</v>
      </c>
      <c r="F64" s="96" t="str">
        <f>IF(FN_MC!B60="","*",FN_MC!B60)</f>
        <v>*</v>
      </c>
      <c r="G64" s="96" t="str">
        <f>IF(FN_MC!D60="","*",FN_MC!D60)</f>
        <v>*</v>
      </c>
      <c r="H64" s="96" t="str">
        <f>IF(FN_MC!F60="","*",FN_MC!F60)</f>
        <v>*</v>
      </c>
      <c r="I64" s="96" t="str">
        <f>IF(FN_MC!H60="","*",FN_MC!H60)</f>
        <v>*</v>
      </c>
      <c r="J64" s="96" t="str">
        <f>IF(FN_MC!I60="","*",FN_MC!I60)</f>
        <v>*</v>
      </c>
      <c r="K64" s="96" t="str">
        <f>IF(FN_MC!M60="","*",FN_MC!M60)</f>
        <v>-</v>
      </c>
      <c r="L64" s="196" t="str">
        <f>IF(FN_MC!N60="","*",FN_MC!N60)</f>
        <v>-</v>
      </c>
      <c r="M64" s="97" t="str">
        <f>IF(FN_MC!J60="","*",FN_MC!J60)</f>
        <v>*</v>
      </c>
      <c r="N64" s="183" t="str">
        <f>IF(FN_MC!K60="","*",FN_MC!K60)</f>
        <v>*</v>
      </c>
      <c r="O64" s="183" t="str">
        <f>IF(FN_MC!L60="","*",FN_MC!L60)</f>
        <v>-</v>
      </c>
      <c r="P64" s="107" t="str">
        <f>IF(FN_MC!O60="","*",FN_MC!O60)</f>
        <v>*</v>
      </c>
      <c r="Q64" s="107" t="str">
        <f>IF(FN_MC!P60="","*",FN_MC!P60)</f>
        <v>*</v>
      </c>
      <c r="R64" s="96" t="str">
        <f>IF(FN_MC!Q60="","*",CONCATENATE(FN_MC!Q60," ",FN_MC!R60))</f>
        <v>*</v>
      </c>
      <c r="S64" s="96" t="str">
        <f>IF(FN_MC!V60="","*",FN_MC!V60)</f>
        <v>*</v>
      </c>
      <c r="T64" s="96" t="str">
        <f>IF(FN_MC!W60="","*",FN_MC!W60)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1387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1388</v>
      </c>
      <c r="C4" s="191" t="s">
        <v>1389</v>
      </c>
      <c r="D4" s="191" t="s">
        <v>1390</v>
      </c>
      <c r="E4" s="191" t="s">
        <v>1391</v>
      </c>
      <c r="F4" s="191" t="s">
        <v>365</v>
      </c>
      <c r="G4" s="191" t="s">
        <v>1392</v>
      </c>
    </row>
    <row r="5" spans="2:7">
      <c r="B5" s="192" t="s">
        <v>1393</v>
      </c>
      <c r="C5" s="192">
        <v>309525</v>
      </c>
      <c r="D5" s="192" t="s">
        <v>1394</v>
      </c>
      <c r="E5" s="192" t="s">
        <v>249</v>
      </c>
      <c r="F5" s="192" t="s">
        <v>1395</v>
      </c>
      <c r="G5" s="193">
        <v>46296</v>
      </c>
    </row>
    <row r="6" spans="2:7">
      <c r="B6" s="192" t="s">
        <v>1396</v>
      </c>
      <c r="C6" s="192">
        <v>257410</v>
      </c>
      <c r="D6" s="192" t="s">
        <v>1397</v>
      </c>
      <c r="E6" s="192" t="s">
        <v>249</v>
      </c>
      <c r="F6" s="192" t="s">
        <v>1395</v>
      </c>
      <c r="G6" s="193"/>
    </row>
    <row r="7" spans="2:7">
      <c r="B7" s="192" t="s">
        <v>1398</v>
      </c>
      <c r="C7" s="192">
        <v>256875</v>
      </c>
      <c r="D7" s="192" t="s">
        <v>1399</v>
      </c>
      <c r="E7" s="192" t="s">
        <v>249</v>
      </c>
      <c r="F7" s="192" t="s">
        <v>1395</v>
      </c>
      <c r="G7" s="193">
        <v>46296</v>
      </c>
    </row>
    <row r="8" spans="2:7">
      <c r="B8" s="192" t="s">
        <v>1400</v>
      </c>
      <c r="C8" s="192">
        <v>257278</v>
      </c>
      <c r="D8" s="192" t="s">
        <v>1401</v>
      </c>
      <c r="E8" s="192" t="s">
        <v>240</v>
      </c>
      <c r="F8" s="192" t="s">
        <v>1402</v>
      </c>
      <c r="G8" s="193">
        <v>46235</v>
      </c>
    </row>
    <row r="9" spans="2:7">
      <c r="B9" s="192" t="s">
        <v>1403</v>
      </c>
      <c r="C9" s="192">
        <v>261794</v>
      </c>
      <c r="D9" s="192" t="s">
        <v>1404</v>
      </c>
      <c r="E9" s="192" t="s">
        <v>240</v>
      </c>
      <c r="F9" s="192" t="s">
        <v>1402</v>
      </c>
      <c r="G9" s="193">
        <v>46082</v>
      </c>
    </row>
    <row r="10" spans="2:7">
      <c r="B10" s="192" t="s">
        <v>1405</v>
      </c>
      <c r="C10" s="192">
        <v>257033</v>
      </c>
      <c r="D10" s="192" t="s">
        <v>1406</v>
      </c>
      <c r="E10" s="192" t="s">
        <v>240</v>
      </c>
      <c r="F10" s="192" t="s">
        <v>479</v>
      </c>
      <c r="G10" s="192" t="s">
        <v>1407</v>
      </c>
    </row>
    <row r="11" spans="2:7">
      <c r="B11" s="192" t="s">
        <v>1408</v>
      </c>
      <c r="C11" s="192">
        <v>396578</v>
      </c>
      <c r="D11" s="192" t="s">
        <v>1409</v>
      </c>
      <c r="E11" s="192" t="s">
        <v>240</v>
      </c>
      <c r="F11" s="192" t="s">
        <v>479</v>
      </c>
      <c r="G11" s="192" t="s">
        <v>1407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1195</v>
      </c>
      <c r="D2" s="83" t="s">
        <v>1197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TMTPAT1</v>
      </c>
      <c r="F51" s="114" t="str">
        <f>IF(FN_MC!M49="","*",FN_MC!M49)</f>
        <v>TMT-TOM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5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 t="str">
        <f>IF(FN_MC!B60="","*",FN_MC!B60)</f>
        <v>*</v>
      </c>
      <c r="D62" s="101" t="str">
        <f>IF(FN_MC!D60="","*",FN_MC!D60)</f>
        <v>*</v>
      </c>
      <c r="E62" s="101" t="str">
        <f>IF(FN_MC!H60="","*",FN_MC!H60)</f>
        <v>*</v>
      </c>
      <c r="F62" s="114" t="str">
        <f>IF(FN_MC!M60="","*",FN_MC!M60)</f>
        <v>-</v>
      </c>
      <c r="G62" s="101" t="str">
        <f>IF(FN_MC!I60="","*",FN_MC!I60)</f>
        <v>*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1418</v>
      </c>
      <c r="D5" s="265"/>
      <c r="E5" s="265"/>
      <c r="F5" s="265"/>
      <c r="G5" s="265"/>
      <c r="H5" s="265"/>
      <c r="I5" s="265"/>
      <c r="J5" s="266"/>
      <c r="K5" s="267" t="s">
        <v>1419</v>
      </c>
      <c r="L5" s="268"/>
      <c r="M5" s="268"/>
      <c r="N5" s="268"/>
      <c r="O5" s="269" t="s">
        <v>1420</v>
      </c>
      <c r="P5" s="270"/>
      <c r="Q5" s="271"/>
    </row>
    <row r="6" spans="1:17" s="81" customFormat="1" ht="15.75" customHeight="1">
      <c r="A6" s="75" t="s">
        <v>1385</v>
      </c>
      <c r="B6" s="82" t="s">
        <v>1384</v>
      </c>
      <c r="C6" s="83" t="s">
        <v>1210</v>
      </c>
      <c r="D6" s="84" t="s">
        <v>1211</v>
      </c>
      <c r="E6" s="83" t="s">
        <v>1421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1422</v>
      </c>
      <c r="M6" s="116" t="s">
        <v>29</v>
      </c>
      <c r="N6" s="117" t="s">
        <v>1205</v>
      </c>
      <c r="O6" s="165" t="s">
        <v>1248</v>
      </c>
      <c r="P6" s="128"/>
      <c r="Q6" s="139" t="s">
        <v>1423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>*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*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*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*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*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*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*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>*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*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*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TMTPAT1</v>
      </c>
      <c r="G55" s="87" t="str">
        <f>IF(FN_MC!M49="","*",FN_MC!M49)</f>
        <v>TMT-TOM</v>
      </c>
      <c r="H55" s="125">
        <f>IF(FN_MC!K49="","*",FN_MC!K49)</f>
        <v>403.13200000000001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TMTPAT1</v>
      </c>
      <c r="L55" s="118" t="str">
        <f>IF(FN_MC!AM49="","*",FN_MC!AM49)</f>
        <v>TMT-TOM</v>
      </c>
      <c r="M55" s="118">
        <f>IF(FN_MC!AP49="","*",FN_MC!AP49)</f>
        <v>403.13200000000001</v>
      </c>
      <c r="N55" s="118" t="str">
        <f>IF(FN_MC!AM49="","*",FN_MC!AM49)</f>
        <v>TMT-TOM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5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 t="str">
        <f>IF(FN_MC!B60="","*",FN_MC!B60)</f>
        <v>*</v>
      </c>
      <c r="B66" s="86" t="str">
        <f>IF(FN_MC!X60="","*",FN_MC!X60)</f>
        <v>*</v>
      </c>
      <c r="C66" s="87" t="str">
        <f>IF(FN_MC!S60="","*",FN_MC!S60)</f>
        <v>-</v>
      </c>
      <c r="D66" s="87" t="str">
        <f>IF(FN_MC!T60="","*",FN_MC!T60)</f>
        <v>-</v>
      </c>
      <c r="E66" s="87" t="str">
        <f>IF(FN_MC!D60="","*",FN_MC!D60)</f>
        <v>*</v>
      </c>
      <c r="F66" s="87" t="str">
        <f>IF(FN_MC!H60="","*",FN_MC!H60)</f>
        <v>*</v>
      </c>
      <c r="G66" s="87" t="str">
        <f>IF(FN_MC!M60="","*",FN_MC!M60)</f>
        <v>-</v>
      </c>
      <c r="H66" s="125" t="str">
        <f>IF(FN_MC!K60="","*",FN_MC!K60)</f>
        <v>*</v>
      </c>
      <c r="I66" s="110" t="str">
        <f>IF(FN_MC!O60="","*",FN_MC!O60)</f>
        <v>*</v>
      </c>
      <c r="J66" s="110" t="str">
        <f>IF(FN_MC!P60="","*",FN_MC!P60)</f>
        <v>*</v>
      </c>
      <c r="K66" s="118" t="str">
        <f>IF(FN_MC!AK60="","*",FN_MC!AK60)</f>
        <v>-</v>
      </c>
      <c r="L66" s="118" t="str">
        <f>IF(FN_MC!AM60="","*",FN_MC!AM60)</f>
        <v>-</v>
      </c>
      <c r="M66" s="118" t="str">
        <f>IF(FN_MC!AP60="","*",FN_MC!AP60)</f>
        <v>-</v>
      </c>
      <c r="N66" s="118" t="str">
        <f>IF(FN_MC!AM60="","*",FN_MC!AM60)</f>
        <v>-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2026-02-04T15:13:26Z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