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249" documentId="120_S{4F5750E5-6FE7-58E6-9AFF-44783FD1E583}" xr6:coauthVersionLast="47" xr6:coauthVersionMax="47" xr10:uidLastSave="{BEAD305E-F001-4677-B30D-35A0FE74314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613" i="1" l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R622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R630" i="1"/>
  <c r="BS630" i="1"/>
  <c r="BT630" i="1"/>
  <c r="BS631" i="1"/>
  <c r="BT631" i="1"/>
  <c r="BR632" i="1"/>
  <c r="BS632" i="1"/>
  <c r="BT632" i="1"/>
  <c r="BR633" i="1"/>
  <c r="BS633" i="1"/>
  <c r="BT633" i="1"/>
  <c r="BS634" i="1"/>
  <c r="BT634" i="1"/>
  <c r="BS635" i="1"/>
  <c r="BT635" i="1"/>
  <c r="BR636" i="1"/>
  <c r="BS636" i="1"/>
  <c r="BT636" i="1"/>
  <c r="BR637" i="1"/>
  <c r="BS637" i="1"/>
  <c r="BT637" i="1"/>
  <c r="BR638" i="1"/>
  <c r="BS638" i="1"/>
  <c r="BT638" i="1"/>
  <c r="BR639" i="1"/>
  <c r="BS639" i="1"/>
  <c r="BT639" i="1"/>
  <c r="BR640" i="1"/>
  <c r="BS640" i="1"/>
  <c r="BT640" i="1"/>
  <c r="BR641" i="1"/>
  <c r="BS641" i="1"/>
  <c r="BT641" i="1"/>
  <c r="BR642" i="1"/>
  <c r="BS642" i="1"/>
  <c r="BT642" i="1"/>
  <c r="BR643" i="1"/>
  <c r="BS643" i="1"/>
  <c r="BT643" i="1"/>
  <c r="BR644" i="1"/>
  <c r="BS644" i="1"/>
  <c r="BT644" i="1"/>
  <c r="BR645" i="1"/>
  <c r="BS645" i="1"/>
  <c r="BT645" i="1"/>
  <c r="BR646" i="1"/>
  <c r="BS646" i="1"/>
  <c r="BT646" i="1"/>
  <c r="BR647" i="1"/>
  <c r="BS647" i="1"/>
  <c r="BT647" i="1"/>
  <c r="BR648" i="1"/>
  <c r="BS648" i="1"/>
  <c r="BT648" i="1"/>
  <c r="BR649" i="1"/>
  <c r="BS649" i="1"/>
  <c r="BT649" i="1"/>
  <c r="BR650" i="1"/>
  <c r="BS650" i="1"/>
  <c r="BT650" i="1"/>
  <c r="BR651" i="1"/>
  <c r="BS651" i="1"/>
  <c r="BT651" i="1"/>
  <c r="BR652" i="1"/>
  <c r="BS652" i="1"/>
  <c r="BT652" i="1"/>
  <c r="BR653" i="1"/>
  <c r="BS653" i="1"/>
  <c r="BT653" i="1"/>
  <c r="BR654" i="1"/>
  <c r="BS654" i="1"/>
  <c r="BT654" i="1"/>
  <c r="BR655" i="1"/>
  <c r="BS655" i="1"/>
  <c r="BT655" i="1"/>
  <c r="BR656" i="1"/>
  <c r="BS656" i="1"/>
  <c r="BT656" i="1"/>
  <c r="BR657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K632" i="12" s="1"/>
  <c r="N631" i="1" a="1"/>
  <c r="N631" i="1"/>
  <c r="L630" i="12" s="1"/>
  <c r="N630" i="1" a="1"/>
  <c r="N630" i="1"/>
  <c r="L629" i="12" s="1"/>
  <c r="M630" i="1" a="1"/>
  <c r="M630" i="1"/>
  <c r="K629" i="12" s="1"/>
  <c r="N629" i="1" a="1"/>
  <c r="N629" i="1"/>
  <c r="L628" i="12" s="1"/>
  <c r="M629" i="1" a="1"/>
  <c r="M629" i="1"/>
  <c r="K628" i="12" s="1"/>
  <c r="N628" i="1" a="1"/>
  <c r="N628" i="1"/>
  <c r="L627" i="12" s="1"/>
  <c r="M628" i="1" a="1"/>
  <c r="M628" i="1"/>
  <c r="K627" i="12" s="1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N619" i="1" a="1"/>
  <c r="N619" i="1" s="1"/>
  <c r="L618" i="12" s="1"/>
  <c r="M619" i="1" a="1"/>
  <c r="M619" i="1" s="1"/>
  <c r="N615" i="1" a="1"/>
  <c r="N615" i="1" s="1"/>
  <c r="L614" i="12" s="1"/>
  <c r="M615" i="1" a="1"/>
  <c r="M615" i="1" s="1"/>
  <c r="N613" i="1" a="1"/>
  <c r="N613" i="1" s="1"/>
  <c r="L612" i="12" s="1"/>
  <c r="M613" i="1" a="1"/>
  <c r="M613" i="1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T601" i="1" a="1"/>
  <c r="T601" i="1"/>
  <c r="S601" i="1" a="1"/>
  <c r="S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K620" i="12" s="1"/>
  <c r="N620" i="1" a="1"/>
  <c r="N620" i="1"/>
  <c r="M620" i="1" a="1"/>
  <c r="M620" i="1"/>
  <c r="K619" i="12" s="1"/>
  <c r="AN619" i="1"/>
  <c r="AM619" i="1"/>
  <c r="N618" i="1" a="1"/>
  <c r="N618" i="1"/>
  <c r="M618" i="1" a="1"/>
  <c r="M618" i="1"/>
  <c r="K617" i="12" s="1"/>
  <c r="N617" i="1" a="1"/>
  <c r="N617" i="1"/>
  <c r="M617" i="1" a="1"/>
  <c r="M617" i="1"/>
  <c r="K616" i="12" s="1"/>
  <c r="AN616" i="1"/>
  <c r="AN615" i="1"/>
  <c r="AM615" i="1"/>
  <c r="N614" i="1" a="1"/>
  <c r="N614" i="1"/>
  <c r="M614" i="1" a="1"/>
  <c r="M614" i="1"/>
  <c r="K613" i="12" s="1"/>
  <c r="AN613" i="1"/>
  <c r="AM613" i="1"/>
  <c r="AN612" i="1"/>
  <c r="N611" i="1" a="1"/>
  <c r="N611" i="1"/>
  <c r="AN611" i="1" s="1"/>
  <c r="M611" i="1" a="1"/>
  <c r="M611" i="1"/>
  <c r="AN610" i="1"/>
  <c r="AM610" i="1"/>
  <c r="AN609" i="1"/>
  <c r="AM609" i="1"/>
  <c r="AN608" i="1"/>
  <c r="N607" i="1" a="1"/>
  <c r="N607" i="1"/>
  <c r="AN607" i="1" s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AM799" i="1" s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AM798" i="1" s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AM797" i="1" s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AM796" i="1" s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AM795" i="1" s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AM794" i="1" s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AM793" i="1" s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AM792" i="1" s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AM791" i="1" s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AM790" i="1" s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AM789" i="1" s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AM788" i="1" s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AM787" i="1" s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AM786" i="1" s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AM785" i="1" s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AM784" i="1" s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AM783" i="1" s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AM782" i="1" s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AM781" i="1" s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AM780" i="1" s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AM779" i="1" s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AM778" i="1" s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AM777" i="1" s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AM776" i="1" s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AM775" i="1" s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AM774" i="1" s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AM773" i="1" s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AM772" i="1" s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AM771" i="1" s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AM770" i="1" s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AM769" i="1" s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AM768" i="1" s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AM767" i="1" s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AM766" i="1" s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AM765" i="1" s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AM764" i="1" s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AM763" i="1" s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AM762" i="1" s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AM761" i="1" s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AM760" i="1" s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AM759" i="1" s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AM758" i="1" s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AM757" i="1" s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AM756" i="1" s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AM755" i="1" s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AM754" i="1" s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AM753" i="1" s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AM752" i="1" s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AM751" i="1" s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AM750" i="1" s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AM749" i="1" s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AM748" i="1" s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AM747" i="1" s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AM746" i="1" s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AM745" i="1" s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AM744" i="1" s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AM743" i="1" s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AM742" i="1" s="1"/>
  <c r="BD741" i="1" a="1"/>
  <c r="BD741" i="1"/>
  <c r="BC741" i="1" a="1"/>
  <c r="BC741" i="1"/>
  <c r="T741" i="1" a="1"/>
  <c r="T741" i="1"/>
  <c r="S741" i="1" a="1"/>
  <c r="S741" i="1"/>
  <c r="N741" i="1" a="1"/>
  <c r="N741" i="1"/>
  <c r="AN741" i="1" s="1"/>
  <c r="M741" i="1" a="1"/>
  <c r="M741" i="1"/>
  <c r="AM741" i="1" s="1"/>
  <c r="BD740" i="1" a="1"/>
  <c r="BD740" i="1"/>
  <c r="BC740" i="1" a="1"/>
  <c r="BC740" i="1"/>
  <c r="T740" i="1" a="1"/>
  <c r="T740" i="1"/>
  <c r="S740" i="1" a="1"/>
  <c r="S740" i="1"/>
  <c r="N740" i="1" a="1"/>
  <c r="N740" i="1"/>
  <c r="AN740" i="1" s="1"/>
  <c r="M740" i="1" a="1"/>
  <c r="M740" i="1"/>
  <c r="AM740" i="1" s="1"/>
  <c r="BD739" i="1" a="1"/>
  <c r="BD739" i="1"/>
  <c r="BC739" i="1" a="1"/>
  <c r="BC739" i="1"/>
  <c r="T739" i="1" a="1"/>
  <c r="T739" i="1"/>
  <c r="S739" i="1" a="1"/>
  <c r="S739" i="1"/>
  <c r="N739" i="1" a="1"/>
  <c r="N739" i="1"/>
  <c r="AN739" i="1" s="1"/>
  <c r="M739" i="1" a="1"/>
  <c r="M739" i="1"/>
  <c r="AM739" i="1" s="1"/>
  <c r="BD738" i="1" a="1"/>
  <c r="BD738" i="1"/>
  <c r="BC738" i="1" a="1"/>
  <c r="BC738" i="1"/>
  <c r="T738" i="1" a="1"/>
  <c r="T738" i="1"/>
  <c r="S738" i="1" a="1"/>
  <c r="S738" i="1"/>
  <c r="N738" i="1" a="1"/>
  <c r="N738" i="1"/>
  <c r="AN738" i="1" s="1"/>
  <c r="M738" i="1" a="1"/>
  <c r="M738" i="1"/>
  <c r="AM738" i="1" s="1"/>
  <c r="BD737" i="1" a="1"/>
  <c r="BD737" i="1"/>
  <c r="BC737" i="1" a="1"/>
  <c r="BC737" i="1"/>
  <c r="T737" i="1" a="1"/>
  <c r="T737" i="1"/>
  <c r="S737" i="1" a="1"/>
  <c r="S737" i="1"/>
  <c r="N737" i="1" a="1"/>
  <c r="N737" i="1"/>
  <c r="AN737" i="1" s="1"/>
  <c r="M737" i="1" a="1"/>
  <c r="M737" i="1"/>
  <c r="AM737" i="1" s="1"/>
  <c r="BD736" i="1" a="1"/>
  <c r="BD736" i="1"/>
  <c r="BC736" i="1" a="1"/>
  <c r="BC736" i="1"/>
  <c r="T736" i="1" a="1"/>
  <c r="T736" i="1"/>
  <c r="S736" i="1" a="1"/>
  <c r="S736" i="1"/>
  <c r="N736" i="1" a="1"/>
  <c r="N736" i="1"/>
  <c r="AN736" i="1" s="1"/>
  <c r="M736" i="1" a="1"/>
  <c r="M736" i="1"/>
  <c r="AM736" i="1" s="1"/>
  <c r="BD735" i="1" a="1"/>
  <c r="BD735" i="1"/>
  <c r="BC735" i="1" a="1"/>
  <c r="BC735" i="1"/>
  <c r="T735" i="1" a="1"/>
  <c r="T735" i="1"/>
  <c r="S735" i="1" a="1"/>
  <c r="S735" i="1"/>
  <c r="N735" i="1" a="1"/>
  <c r="N735" i="1"/>
  <c r="AN735" i="1" s="1"/>
  <c r="M735" i="1" a="1"/>
  <c r="M735" i="1"/>
  <c r="AM735" i="1" s="1"/>
  <c r="BD734" i="1" a="1"/>
  <c r="BD734" i="1"/>
  <c r="BC734" i="1" a="1"/>
  <c r="BC734" i="1"/>
  <c r="T734" i="1" a="1"/>
  <c r="T734" i="1"/>
  <c r="S734" i="1" a="1"/>
  <c r="S734" i="1"/>
  <c r="N734" i="1" a="1"/>
  <c r="N734" i="1"/>
  <c r="AN734" i="1" s="1"/>
  <c r="M734" i="1" a="1"/>
  <c r="M734" i="1"/>
  <c r="AM734" i="1" s="1"/>
  <c r="BD733" i="1" a="1"/>
  <c r="BD733" i="1"/>
  <c r="BC733" i="1" a="1"/>
  <c r="BC733" i="1"/>
  <c r="T733" i="1" a="1"/>
  <c r="T733" i="1"/>
  <c r="S733" i="1" a="1"/>
  <c r="S733" i="1"/>
  <c r="N733" i="1" a="1"/>
  <c r="N733" i="1"/>
  <c r="AN733" i="1" s="1"/>
  <c r="M733" i="1" a="1"/>
  <c r="M733" i="1"/>
  <c r="AM733" i="1" s="1"/>
  <c r="BD732" i="1" a="1"/>
  <c r="BD732" i="1"/>
  <c r="BC732" i="1" a="1"/>
  <c r="BC732" i="1"/>
  <c r="T732" i="1" a="1"/>
  <c r="T732" i="1"/>
  <c r="S732" i="1" a="1"/>
  <c r="S732" i="1"/>
  <c r="N732" i="1" a="1"/>
  <c r="N732" i="1"/>
  <c r="AN732" i="1" s="1"/>
  <c r="M732" i="1" a="1"/>
  <c r="M732" i="1"/>
  <c r="AM732" i="1" s="1"/>
  <c r="BD731" i="1" a="1"/>
  <c r="BD731" i="1"/>
  <c r="BC731" i="1" a="1"/>
  <c r="BC731" i="1"/>
  <c r="T731" i="1" a="1"/>
  <c r="T731" i="1"/>
  <c r="S731" i="1" a="1"/>
  <c r="S731" i="1"/>
  <c r="N731" i="1" a="1"/>
  <c r="N731" i="1"/>
  <c r="AN731" i="1" s="1"/>
  <c r="M731" i="1" a="1"/>
  <c r="M731" i="1"/>
  <c r="AM731" i="1" s="1"/>
  <c r="BD730" i="1" a="1"/>
  <c r="BD730" i="1"/>
  <c r="BC730" i="1" a="1"/>
  <c r="BC730" i="1"/>
  <c r="T730" i="1" a="1"/>
  <c r="T730" i="1"/>
  <c r="S730" i="1" a="1"/>
  <c r="S730" i="1"/>
  <c r="N730" i="1" a="1"/>
  <c r="N730" i="1"/>
  <c r="AN730" i="1" s="1"/>
  <c r="M730" i="1" a="1"/>
  <c r="M730" i="1"/>
  <c r="AM730" i="1" s="1"/>
  <c r="BD729" i="1" a="1"/>
  <c r="BD729" i="1"/>
  <c r="BC729" i="1" a="1"/>
  <c r="BC729" i="1"/>
  <c r="T729" i="1" a="1"/>
  <c r="T729" i="1"/>
  <c r="S729" i="1" a="1"/>
  <c r="S729" i="1"/>
  <c r="N729" i="1" a="1"/>
  <c r="N729" i="1"/>
  <c r="AN729" i="1" s="1"/>
  <c r="M729" i="1" a="1"/>
  <c r="M729" i="1"/>
  <c r="AM729" i="1" s="1"/>
  <c r="BD728" i="1" a="1"/>
  <c r="BD728" i="1"/>
  <c r="BC728" i="1" a="1"/>
  <c r="BC728" i="1"/>
  <c r="T728" i="1" a="1"/>
  <c r="T728" i="1"/>
  <c r="S728" i="1" a="1"/>
  <c r="S728" i="1"/>
  <c r="N728" i="1" a="1"/>
  <c r="N728" i="1"/>
  <c r="AN728" i="1" s="1"/>
  <c r="M728" i="1" a="1"/>
  <c r="M728" i="1"/>
  <c r="AM728" i="1" s="1"/>
  <c r="BD727" i="1" a="1"/>
  <c r="BD727" i="1"/>
  <c r="BC727" i="1" a="1"/>
  <c r="BC727" i="1"/>
  <c r="T727" i="1" a="1"/>
  <c r="T727" i="1"/>
  <c r="S727" i="1" a="1"/>
  <c r="S727" i="1"/>
  <c r="N727" i="1" a="1"/>
  <c r="N727" i="1"/>
  <c r="AN727" i="1" s="1"/>
  <c r="M727" i="1" a="1"/>
  <c r="M727" i="1"/>
  <c r="AM727" i="1" s="1"/>
  <c r="BD726" i="1" a="1"/>
  <c r="BD726" i="1"/>
  <c r="BC726" i="1" a="1"/>
  <c r="BC726" i="1"/>
  <c r="T726" i="1" a="1"/>
  <c r="T726" i="1"/>
  <c r="S726" i="1" a="1"/>
  <c r="S726" i="1"/>
  <c r="N726" i="1" a="1"/>
  <c r="N726" i="1"/>
  <c r="AN726" i="1" s="1"/>
  <c r="M726" i="1" a="1"/>
  <c r="M726" i="1"/>
  <c r="AM726" i="1" s="1"/>
  <c r="BD725" i="1" a="1"/>
  <c r="BD725" i="1"/>
  <c r="BC725" i="1" a="1"/>
  <c r="BC725" i="1"/>
  <c r="T725" i="1" a="1"/>
  <c r="T725" i="1"/>
  <c r="E724" i="12" s="1"/>
  <c r="S725" i="1" a="1"/>
  <c r="S725" i="1"/>
  <c r="D724" i="12" s="1"/>
  <c r="N725" i="1" a="1"/>
  <c r="N725" i="1"/>
  <c r="M725" i="1" a="1"/>
  <c r="M725" i="1"/>
  <c r="BD724" i="1" a="1"/>
  <c r="BD724" i="1"/>
  <c r="BC724" i="1" a="1"/>
  <c r="BC724" i="1"/>
  <c r="T724" i="1" a="1"/>
  <c r="T724" i="1"/>
  <c r="E723" i="12" s="1"/>
  <c r="S724" i="1" a="1"/>
  <c r="S724" i="1"/>
  <c r="D723" i="12" s="1"/>
  <c r="N724" i="1" a="1"/>
  <c r="N724" i="1"/>
  <c r="M724" i="1" a="1"/>
  <c r="M724" i="1"/>
  <c r="BD723" i="1" a="1"/>
  <c r="BD723" i="1"/>
  <c r="BC723" i="1" a="1"/>
  <c r="BC723" i="1"/>
  <c r="T723" i="1" a="1"/>
  <c r="T723" i="1"/>
  <c r="E722" i="12" s="1"/>
  <c r="S723" i="1" a="1"/>
  <c r="S723" i="1"/>
  <c r="D722" i="12" s="1"/>
  <c r="N723" i="1" a="1"/>
  <c r="N723" i="1"/>
  <c r="M723" i="1" a="1"/>
  <c r="M723" i="1"/>
  <c r="BD722" i="1" a="1"/>
  <c r="BD722" i="1"/>
  <c r="BC722" i="1" a="1"/>
  <c r="BC722" i="1"/>
  <c r="T722" i="1" a="1"/>
  <c r="T722" i="1"/>
  <c r="E721" i="12" s="1"/>
  <c r="S722" i="1" a="1"/>
  <c r="S722" i="1"/>
  <c r="D721" i="12" s="1"/>
  <c r="N722" i="1" a="1"/>
  <c r="N722" i="1"/>
  <c r="M722" i="1" a="1"/>
  <c r="M722" i="1"/>
  <c r="BD721" i="1" a="1"/>
  <c r="BD721" i="1"/>
  <c r="BC721" i="1" a="1"/>
  <c r="BC721" i="1"/>
  <c r="T721" i="1" a="1"/>
  <c r="T721" i="1"/>
  <c r="E720" i="12" s="1"/>
  <c r="S721" i="1" a="1"/>
  <c r="S721" i="1"/>
  <c r="D720" i="12" s="1"/>
  <c r="N721" i="1" a="1"/>
  <c r="N721" i="1"/>
  <c r="M721" i="1" a="1"/>
  <c r="M721" i="1"/>
  <c r="BD720" i="1" a="1"/>
  <c r="BD720" i="1"/>
  <c r="BC720" i="1" a="1"/>
  <c r="BC720" i="1"/>
  <c r="T720" i="1" a="1"/>
  <c r="T720" i="1"/>
  <c r="E719" i="12" s="1"/>
  <c r="S720" i="1" a="1"/>
  <c r="S720" i="1"/>
  <c r="D719" i="12" s="1"/>
  <c r="N720" i="1" a="1"/>
  <c r="N720" i="1"/>
  <c r="M720" i="1" a="1"/>
  <c r="M720" i="1"/>
  <c r="BD719" i="1" a="1"/>
  <c r="BD719" i="1"/>
  <c r="BC719" i="1" a="1"/>
  <c r="BC719" i="1"/>
  <c r="T719" i="1" a="1"/>
  <c r="T719" i="1"/>
  <c r="E718" i="12" s="1"/>
  <c r="S719" i="1" a="1"/>
  <c r="S719" i="1"/>
  <c r="D718" i="12" s="1"/>
  <c r="N719" i="1" a="1"/>
  <c r="N719" i="1"/>
  <c r="M719" i="1" a="1"/>
  <c r="M719" i="1"/>
  <c r="BD718" i="1" a="1"/>
  <c r="BD718" i="1"/>
  <c r="BC718" i="1" a="1"/>
  <c r="BC718" i="1"/>
  <c r="T718" i="1" a="1"/>
  <c r="T718" i="1"/>
  <c r="E717" i="12" s="1"/>
  <c r="S718" i="1" a="1"/>
  <c r="S718" i="1"/>
  <c r="D717" i="12" s="1"/>
  <c r="N718" i="1" a="1"/>
  <c r="N718" i="1"/>
  <c r="M718" i="1" a="1"/>
  <c r="M718" i="1"/>
  <c r="BD717" i="1" a="1"/>
  <c r="BD717" i="1"/>
  <c r="BC717" i="1" a="1"/>
  <c r="BC717" i="1"/>
  <c r="T717" i="1" a="1"/>
  <c r="T717" i="1"/>
  <c r="E716" i="12" s="1"/>
  <c r="S717" i="1" a="1"/>
  <c r="S717" i="1"/>
  <c r="D716" i="12" s="1"/>
  <c r="N717" i="1" a="1"/>
  <c r="N717" i="1"/>
  <c r="M717" i="1" a="1"/>
  <c r="M717" i="1"/>
  <c r="BD716" i="1" a="1"/>
  <c r="BD716" i="1"/>
  <c r="BC716" i="1" a="1"/>
  <c r="BC716" i="1"/>
  <c r="T716" i="1" a="1"/>
  <c r="T716" i="1"/>
  <c r="E715" i="12" s="1"/>
  <c r="S716" i="1" a="1"/>
  <c r="S716" i="1"/>
  <c r="D715" i="12" s="1"/>
  <c r="N716" i="1" a="1"/>
  <c r="N716" i="1"/>
  <c r="M716" i="1" a="1"/>
  <c r="M716" i="1"/>
  <c r="BD715" i="1" a="1"/>
  <c r="BD715" i="1"/>
  <c r="BC715" i="1" a="1"/>
  <c r="BC715" i="1"/>
  <c r="T715" i="1" a="1"/>
  <c r="T715" i="1"/>
  <c r="E714" i="12" s="1"/>
  <c r="S715" i="1" a="1"/>
  <c r="S715" i="1"/>
  <c r="D714" i="12" s="1"/>
  <c r="N715" i="1" a="1"/>
  <c r="N715" i="1"/>
  <c r="M715" i="1" a="1"/>
  <c r="M715" i="1"/>
  <c r="BD714" i="1" a="1"/>
  <c r="BD714" i="1"/>
  <c r="BC714" i="1" a="1"/>
  <c r="BC714" i="1"/>
  <c r="T714" i="1" a="1"/>
  <c r="T714" i="1"/>
  <c r="E713" i="12" s="1"/>
  <c r="S714" i="1" a="1"/>
  <c r="S714" i="1"/>
  <c r="D713" i="12" s="1"/>
  <c r="N714" i="1" a="1"/>
  <c r="N714" i="1"/>
  <c r="M714" i="1" a="1"/>
  <c r="M714" i="1"/>
  <c r="BD713" i="1" a="1"/>
  <c r="BD713" i="1"/>
  <c r="BC713" i="1" a="1"/>
  <c r="BC713" i="1"/>
  <c r="T713" i="1" a="1"/>
  <c r="T713" i="1"/>
  <c r="E712" i="12" s="1"/>
  <c r="S713" i="1" a="1"/>
  <c r="S713" i="1"/>
  <c r="D712" i="12" s="1"/>
  <c r="N713" i="1" a="1"/>
  <c r="N713" i="1"/>
  <c r="M713" i="1" a="1"/>
  <c r="M713" i="1"/>
  <c r="BD712" i="1" a="1"/>
  <c r="BD712" i="1"/>
  <c r="BC712" i="1" a="1"/>
  <c r="BC712" i="1"/>
  <c r="T712" i="1" a="1"/>
  <c r="T712" i="1"/>
  <c r="E711" i="12" s="1"/>
  <c r="S712" i="1" a="1"/>
  <c r="S712" i="1"/>
  <c r="D711" i="12" s="1"/>
  <c r="N712" i="1" a="1"/>
  <c r="N712" i="1"/>
  <c r="M712" i="1" a="1"/>
  <c r="M712" i="1"/>
  <c r="BD711" i="1" a="1"/>
  <c r="BD711" i="1"/>
  <c r="BC711" i="1" a="1"/>
  <c r="BC711" i="1"/>
  <c r="T711" i="1" a="1"/>
  <c r="T711" i="1"/>
  <c r="E710" i="12" s="1"/>
  <c r="S711" i="1" a="1"/>
  <c r="S711" i="1"/>
  <c r="D710" i="12" s="1"/>
  <c r="N711" i="1" a="1"/>
  <c r="N711" i="1"/>
  <c r="M711" i="1" a="1"/>
  <c r="M711" i="1"/>
  <c r="BD710" i="1" a="1"/>
  <c r="BD710" i="1"/>
  <c r="BC710" i="1" a="1"/>
  <c r="BC710" i="1"/>
  <c r="T710" i="1" a="1"/>
  <c r="T710" i="1"/>
  <c r="E709" i="12" s="1"/>
  <c r="S710" i="1" a="1"/>
  <c r="S710" i="1"/>
  <c r="D709" i="12" s="1"/>
  <c r="N710" i="1" a="1"/>
  <c r="N710" i="1"/>
  <c r="M710" i="1" a="1"/>
  <c r="M710" i="1"/>
  <c r="BD709" i="1" a="1"/>
  <c r="BD709" i="1"/>
  <c r="BC709" i="1" a="1"/>
  <c r="BC709" i="1"/>
  <c r="T709" i="1" a="1"/>
  <c r="T709" i="1"/>
  <c r="E708" i="12" s="1"/>
  <c r="S709" i="1" a="1"/>
  <c r="S709" i="1"/>
  <c r="D708" i="12" s="1"/>
  <c r="N709" i="1" a="1"/>
  <c r="N709" i="1"/>
  <c r="M709" i="1" a="1"/>
  <c r="M709" i="1"/>
  <c r="BD708" i="1" a="1"/>
  <c r="BD708" i="1"/>
  <c r="BC708" i="1" a="1"/>
  <c r="BC708" i="1"/>
  <c r="T708" i="1" a="1"/>
  <c r="T708" i="1"/>
  <c r="E707" i="12" s="1"/>
  <c r="S708" i="1" a="1"/>
  <c r="S708" i="1"/>
  <c r="D707" i="12" s="1"/>
  <c r="N708" i="1" a="1"/>
  <c r="N708" i="1"/>
  <c r="M708" i="1" a="1"/>
  <c r="M708" i="1"/>
  <c r="BD707" i="1" a="1"/>
  <c r="BD707" i="1"/>
  <c r="BC707" i="1" a="1"/>
  <c r="BC707" i="1"/>
  <c r="T707" i="1" a="1"/>
  <c r="T707" i="1"/>
  <c r="E706" i="12" s="1"/>
  <c r="S707" i="1" a="1"/>
  <c r="S707" i="1"/>
  <c r="D706" i="12" s="1"/>
  <c r="N707" i="1" a="1"/>
  <c r="N707" i="1"/>
  <c r="M707" i="1" a="1"/>
  <c r="M707" i="1"/>
  <c r="BD706" i="1" a="1"/>
  <c r="BD706" i="1"/>
  <c r="BC706" i="1" a="1"/>
  <c r="BC706" i="1"/>
  <c r="T706" i="1" a="1"/>
  <c r="T706" i="1"/>
  <c r="E705" i="12" s="1"/>
  <c r="S706" i="1" a="1"/>
  <c r="S706" i="1"/>
  <c r="D705" i="12" s="1"/>
  <c r="N706" i="1" a="1"/>
  <c r="N706" i="1"/>
  <c r="M706" i="1" a="1"/>
  <c r="M706" i="1"/>
  <c r="BD705" i="1" a="1"/>
  <c r="BD705" i="1"/>
  <c r="BC705" i="1" a="1"/>
  <c r="BC705" i="1"/>
  <c r="T705" i="1" a="1"/>
  <c r="T705" i="1"/>
  <c r="E704" i="12" s="1"/>
  <c r="S705" i="1" a="1"/>
  <c r="S705" i="1"/>
  <c r="D704" i="12" s="1"/>
  <c r="N705" i="1" a="1"/>
  <c r="N705" i="1"/>
  <c r="M705" i="1" a="1"/>
  <c r="M705" i="1"/>
  <c r="BD704" i="1" a="1"/>
  <c r="BD704" i="1"/>
  <c r="BC704" i="1" a="1"/>
  <c r="BC704" i="1"/>
  <c r="T704" i="1" a="1"/>
  <c r="T704" i="1"/>
  <c r="E703" i="12" s="1"/>
  <c r="S704" i="1" a="1"/>
  <c r="S704" i="1"/>
  <c r="D703" i="12" s="1"/>
  <c r="N704" i="1" a="1"/>
  <c r="N704" i="1"/>
  <c r="M704" i="1" a="1"/>
  <c r="M704" i="1"/>
  <c r="BD703" i="1" a="1"/>
  <c r="BD703" i="1"/>
  <c r="BC703" i="1" a="1"/>
  <c r="BC703" i="1"/>
  <c r="T703" i="1" a="1"/>
  <c r="T703" i="1"/>
  <c r="E702" i="12" s="1"/>
  <c r="S703" i="1" a="1"/>
  <c r="S703" i="1"/>
  <c r="D702" i="12" s="1"/>
  <c r="N703" i="1" a="1"/>
  <c r="N703" i="1"/>
  <c r="M703" i="1" a="1"/>
  <c r="M703" i="1"/>
  <c r="BD702" i="1" a="1"/>
  <c r="BD702" i="1"/>
  <c r="BC702" i="1" a="1"/>
  <c r="BC702" i="1"/>
  <c r="T702" i="1" a="1"/>
  <c r="T702" i="1"/>
  <c r="E701" i="12" s="1"/>
  <c r="S702" i="1" a="1"/>
  <c r="S702" i="1"/>
  <c r="D701" i="12" s="1"/>
  <c r="N702" i="1" a="1"/>
  <c r="N702" i="1"/>
  <c r="M702" i="1" a="1"/>
  <c r="M702" i="1"/>
  <c r="BD701" i="1" a="1"/>
  <c r="BD701" i="1"/>
  <c r="BC701" i="1" a="1"/>
  <c r="BC701" i="1"/>
  <c r="T701" i="1" a="1"/>
  <c r="T701" i="1"/>
  <c r="E700" i="12" s="1"/>
  <c r="S701" i="1" a="1"/>
  <c r="S701" i="1"/>
  <c r="D700" i="12" s="1"/>
  <c r="N701" i="1" a="1"/>
  <c r="N701" i="1"/>
  <c r="M701" i="1" a="1"/>
  <c r="M701" i="1"/>
  <c r="BD700" i="1" a="1"/>
  <c r="BD700" i="1"/>
  <c r="BC700" i="1" a="1"/>
  <c r="BC700" i="1"/>
  <c r="T700" i="1" a="1"/>
  <c r="T700" i="1"/>
  <c r="E699" i="12" s="1"/>
  <c r="S700" i="1" a="1"/>
  <c r="S700" i="1"/>
  <c r="D699" i="12" s="1"/>
  <c r="N700" i="1" a="1"/>
  <c r="N700" i="1"/>
  <c r="M700" i="1" a="1"/>
  <c r="M700" i="1"/>
  <c r="BD699" i="1" a="1"/>
  <c r="BD699" i="1"/>
  <c r="BC699" i="1" a="1"/>
  <c r="BC699" i="1"/>
  <c r="T699" i="1" a="1"/>
  <c r="T699" i="1"/>
  <c r="E698" i="12" s="1"/>
  <c r="S699" i="1" a="1"/>
  <c r="S699" i="1"/>
  <c r="D698" i="12" s="1"/>
  <c r="N699" i="1" a="1"/>
  <c r="N699" i="1"/>
  <c r="M699" i="1" a="1"/>
  <c r="M699" i="1"/>
  <c r="BD698" i="1" a="1"/>
  <c r="BD698" i="1"/>
  <c r="BC698" i="1" a="1"/>
  <c r="BC698" i="1"/>
  <c r="T698" i="1" a="1"/>
  <c r="T698" i="1"/>
  <c r="E697" i="12" s="1"/>
  <c r="S698" i="1" a="1"/>
  <c r="S698" i="1"/>
  <c r="D697" i="12" s="1"/>
  <c r="N698" i="1" a="1"/>
  <c r="N698" i="1"/>
  <c r="M698" i="1" a="1"/>
  <c r="M698" i="1"/>
  <c r="BD697" i="1" a="1"/>
  <c r="BD697" i="1"/>
  <c r="BC697" i="1" a="1"/>
  <c r="BC697" i="1"/>
  <c r="T697" i="1" a="1"/>
  <c r="T697" i="1"/>
  <c r="E696" i="12" s="1"/>
  <c r="S697" i="1" a="1"/>
  <c r="S697" i="1"/>
  <c r="D696" i="12" s="1"/>
  <c r="N697" i="1" a="1"/>
  <c r="N697" i="1"/>
  <c r="M697" i="1" a="1"/>
  <c r="M697" i="1"/>
  <c r="BD696" i="1" a="1"/>
  <c r="BD696" i="1"/>
  <c r="BC696" i="1" a="1"/>
  <c r="BC696" i="1"/>
  <c r="T696" i="1" a="1"/>
  <c r="T696" i="1"/>
  <c r="E695" i="12" s="1"/>
  <c r="S696" i="1" a="1"/>
  <c r="S696" i="1"/>
  <c r="D695" i="12" s="1"/>
  <c r="N696" i="1" a="1"/>
  <c r="N696" i="1"/>
  <c r="M696" i="1" a="1"/>
  <c r="M696" i="1"/>
  <c r="BD695" i="1" a="1"/>
  <c r="BD695" i="1"/>
  <c r="BC695" i="1" a="1"/>
  <c r="BC695" i="1"/>
  <c r="T695" i="1" a="1"/>
  <c r="T695" i="1"/>
  <c r="E694" i="12" s="1"/>
  <c r="S695" i="1" a="1"/>
  <c r="S695" i="1"/>
  <c r="D694" i="12" s="1"/>
  <c r="N695" i="1" a="1"/>
  <c r="N695" i="1"/>
  <c r="M695" i="1" a="1"/>
  <c r="M695" i="1"/>
  <c r="BD694" i="1" a="1"/>
  <c r="BD694" i="1"/>
  <c r="BC694" i="1" a="1"/>
  <c r="BC694" i="1"/>
  <c r="T694" i="1" a="1"/>
  <c r="T694" i="1"/>
  <c r="E693" i="12" s="1"/>
  <c r="S694" i="1" a="1"/>
  <c r="S694" i="1"/>
  <c r="D693" i="12" s="1"/>
  <c r="N694" i="1" a="1"/>
  <c r="N694" i="1"/>
  <c r="M694" i="1" a="1"/>
  <c r="M694" i="1"/>
  <c r="BD693" i="1" a="1"/>
  <c r="BD693" i="1"/>
  <c r="BC693" i="1" a="1"/>
  <c r="BC693" i="1"/>
  <c r="T693" i="1" a="1"/>
  <c r="T693" i="1"/>
  <c r="E692" i="12" s="1"/>
  <c r="S693" i="1" a="1"/>
  <c r="S693" i="1"/>
  <c r="D692" i="12" s="1"/>
  <c r="N693" i="1" a="1"/>
  <c r="N693" i="1"/>
  <c r="M693" i="1" a="1"/>
  <c r="M693" i="1"/>
  <c r="BD692" i="1" a="1"/>
  <c r="BD692" i="1"/>
  <c r="BC692" i="1" a="1"/>
  <c r="BC692" i="1"/>
  <c r="T692" i="1" a="1"/>
  <c r="T692" i="1"/>
  <c r="E691" i="12" s="1"/>
  <c r="S692" i="1" a="1"/>
  <c r="S692" i="1"/>
  <c r="D691" i="12" s="1"/>
  <c r="N692" i="1" a="1"/>
  <c r="N692" i="1"/>
  <c r="M692" i="1" a="1"/>
  <c r="M692" i="1"/>
  <c r="BD691" i="1" a="1"/>
  <c r="BD691" i="1"/>
  <c r="BC691" i="1" a="1"/>
  <c r="BC691" i="1"/>
  <c r="T691" i="1" a="1"/>
  <c r="T691" i="1"/>
  <c r="E690" i="12" s="1"/>
  <c r="S691" i="1" a="1"/>
  <c r="S691" i="1"/>
  <c r="D690" i="12" s="1"/>
  <c r="N691" i="1" a="1"/>
  <c r="N691" i="1"/>
  <c r="M691" i="1" a="1"/>
  <c r="M691" i="1"/>
  <c r="BD690" i="1" a="1"/>
  <c r="BD690" i="1"/>
  <c r="BC690" i="1" a="1"/>
  <c r="BC690" i="1"/>
  <c r="T690" i="1" a="1"/>
  <c r="T690" i="1"/>
  <c r="E689" i="12" s="1"/>
  <c r="S690" i="1" a="1"/>
  <c r="S690" i="1"/>
  <c r="D689" i="12" s="1"/>
  <c r="N690" i="1" a="1"/>
  <c r="N690" i="1"/>
  <c r="M690" i="1" a="1"/>
  <c r="M690" i="1"/>
  <c r="BD689" i="1" a="1"/>
  <c r="BD689" i="1"/>
  <c r="BC689" i="1" a="1"/>
  <c r="BC689" i="1"/>
  <c r="T689" i="1" a="1"/>
  <c r="T689" i="1"/>
  <c r="E688" i="12" s="1"/>
  <c r="S689" i="1" a="1"/>
  <c r="S689" i="1"/>
  <c r="D688" i="12" s="1"/>
  <c r="N689" i="1" a="1"/>
  <c r="N689" i="1"/>
  <c r="M689" i="1" a="1"/>
  <c r="M689" i="1"/>
  <c r="BD688" i="1" a="1"/>
  <c r="BD688" i="1"/>
  <c r="BC688" i="1" a="1"/>
  <c r="BC688" i="1"/>
  <c r="T688" i="1" a="1"/>
  <c r="T688" i="1"/>
  <c r="E687" i="12" s="1"/>
  <c r="S688" i="1" a="1"/>
  <c r="S688" i="1"/>
  <c r="D687" i="12" s="1"/>
  <c r="N688" i="1" a="1"/>
  <c r="N688" i="1"/>
  <c r="M688" i="1" a="1"/>
  <c r="M688" i="1"/>
  <c r="BD687" i="1" a="1"/>
  <c r="BD687" i="1"/>
  <c r="BC687" i="1" a="1"/>
  <c r="BC687" i="1"/>
  <c r="T687" i="1" a="1"/>
  <c r="T687" i="1"/>
  <c r="E686" i="12" s="1"/>
  <c r="S687" i="1" a="1"/>
  <c r="S687" i="1"/>
  <c r="D686" i="12" s="1"/>
  <c r="N687" i="1" a="1"/>
  <c r="N687" i="1"/>
  <c r="M687" i="1" a="1"/>
  <c r="M687" i="1"/>
  <c r="BD686" i="1" a="1"/>
  <c r="BD686" i="1"/>
  <c r="BC686" i="1" a="1"/>
  <c r="BC686" i="1"/>
  <c r="T686" i="1" a="1"/>
  <c r="T686" i="1"/>
  <c r="E685" i="12" s="1"/>
  <c r="S686" i="1" a="1"/>
  <c r="S686" i="1"/>
  <c r="D685" i="12" s="1"/>
  <c r="N686" i="1" a="1"/>
  <c r="N686" i="1"/>
  <c r="M686" i="1" a="1"/>
  <c r="M686" i="1"/>
  <c r="BD685" i="1" a="1"/>
  <c r="BD685" i="1"/>
  <c r="BC685" i="1" a="1"/>
  <c r="BC685" i="1"/>
  <c r="T685" i="1" a="1"/>
  <c r="T685" i="1"/>
  <c r="E684" i="12" s="1"/>
  <c r="S685" i="1" a="1"/>
  <c r="S685" i="1"/>
  <c r="D684" i="12" s="1"/>
  <c r="N685" i="1" a="1"/>
  <c r="N685" i="1"/>
  <c r="M685" i="1" a="1"/>
  <c r="M685" i="1"/>
  <c r="BD684" i="1" a="1"/>
  <c r="BD684" i="1"/>
  <c r="BC684" i="1" a="1"/>
  <c r="BC684" i="1"/>
  <c r="T684" i="1" a="1"/>
  <c r="T684" i="1"/>
  <c r="E683" i="12" s="1"/>
  <c r="S684" i="1" a="1"/>
  <c r="S684" i="1"/>
  <c r="D683" i="12" s="1"/>
  <c r="N684" i="1" a="1"/>
  <c r="N684" i="1"/>
  <c r="M684" i="1" a="1"/>
  <c r="M684" i="1"/>
  <c r="BD683" i="1" a="1"/>
  <c r="BD683" i="1"/>
  <c r="BC683" i="1" a="1"/>
  <c r="BC683" i="1"/>
  <c r="T683" i="1" a="1"/>
  <c r="T683" i="1"/>
  <c r="E682" i="12" s="1"/>
  <c r="S683" i="1" a="1"/>
  <c r="S683" i="1"/>
  <c r="D682" i="12" s="1"/>
  <c r="N683" i="1" a="1"/>
  <c r="N683" i="1"/>
  <c r="M683" i="1" a="1"/>
  <c r="M683" i="1"/>
  <c r="BD682" i="1" a="1"/>
  <c r="BD682" i="1"/>
  <c r="BC682" i="1" a="1"/>
  <c r="BC682" i="1"/>
  <c r="T682" i="1" a="1"/>
  <c r="T682" i="1"/>
  <c r="E681" i="12" s="1"/>
  <c r="S682" i="1" a="1"/>
  <c r="S682" i="1"/>
  <c r="D681" i="12" s="1"/>
  <c r="N682" i="1" a="1"/>
  <c r="N682" i="1"/>
  <c r="M682" i="1" a="1"/>
  <c r="M682" i="1"/>
  <c r="BD681" i="1" a="1"/>
  <c r="BD681" i="1"/>
  <c r="BC681" i="1" a="1"/>
  <c r="BC681" i="1"/>
  <c r="T681" i="1" a="1"/>
  <c r="T681" i="1"/>
  <c r="E680" i="12" s="1"/>
  <c r="S681" i="1" a="1"/>
  <c r="S681" i="1"/>
  <c r="D680" i="12" s="1"/>
  <c r="N681" i="1" a="1"/>
  <c r="N681" i="1"/>
  <c r="M681" i="1" a="1"/>
  <c r="M681" i="1"/>
  <c r="BD680" i="1" a="1"/>
  <c r="BD680" i="1"/>
  <c r="BC680" i="1" a="1"/>
  <c r="BC680" i="1"/>
  <c r="T680" i="1" a="1"/>
  <c r="T680" i="1"/>
  <c r="E679" i="12" s="1"/>
  <c r="S680" i="1" a="1"/>
  <c r="S680" i="1"/>
  <c r="D679" i="12" s="1"/>
  <c r="N680" i="1" a="1"/>
  <c r="N680" i="1"/>
  <c r="M680" i="1" a="1"/>
  <c r="M680" i="1"/>
  <c r="BD679" i="1" a="1"/>
  <c r="BD679" i="1"/>
  <c r="BC679" i="1" a="1"/>
  <c r="BC679" i="1"/>
  <c r="T679" i="1" a="1"/>
  <c r="T679" i="1"/>
  <c r="E678" i="12" s="1"/>
  <c r="S679" i="1" a="1"/>
  <c r="S679" i="1"/>
  <c r="D678" i="12" s="1"/>
  <c r="N679" i="1" a="1"/>
  <c r="N679" i="1"/>
  <c r="M679" i="1" a="1"/>
  <c r="M679" i="1"/>
  <c r="BD678" i="1" a="1"/>
  <c r="BD678" i="1"/>
  <c r="BC678" i="1" a="1"/>
  <c r="BC678" i="1"/>
  <c r="T678" i="1" a="1"/>
  <c r="T678" i="1"/>
  <c r="E677" i="12" s="1"/>
  <c r="S678" i="1" a="1"/>
  <c r="S678" i="1"/>
  <c r="D677" i="12" s="1"/>
  <c r="N678" i="1" a="1"/>
  <c r="N678" i="1"/>
  <c r="M678" i="1" a="1"/>
  <c r="M678" i="1"/>
  <c r="BD677" i="1" a="1"/>
  <c r="BD677" i="1"/>
  <c r="BC677" i="1" a="1"/>
  <c r="BC677" i="1"/>
  <c r="T677" i="1" a="1"/>
  <c r="T677" i="1"/>
  <c r="E676" i="12" s="1"/>
  <c r="S677" i="1" a="1"/>
  <c r="S677" i="1"/>
  <c r="D676" i="12" s="1"/>
  <c r="N677" i="1" a="1"/>
  <c r="N677" i="1"/>
  <c r="M677" i="1" a="1"/>
  <c r="M677" i="1"/>
  <c r="BD676" i="1" a="1"/>
  <c r="BD676" i="1"/>
  <c r="BC676" i="1" a="1"/>
  <c r="BC676" i="1"/>
  <c r="T676" i="1" a="1"/>
  <c r="T676" i="1"/>
  <c r="E675" i="12" s="1"/>
  <c r="S676" i="1" a="1"/>
  <c r="S676" i="1"/>
  <c r="D675" i="12" s="1"/>
  <c r="N676" i="1" a="1"/>
  <c r="N676" i="1"/>
  <c r="M676" i="1" a="1"/>
  <c r="M676" i="1"/>
  <c r="BD675" i="1" a="1"/>
  <c r="BD675" i="1"/>
  <c r="BC675" i="1" a="1"/>
  <c r="BC675" i="1"/>
  <c r="T675" i="1" a="1"/>
  <c r="T675" i="1"/>
  <c r="E674" i="12" s="1"/>
  <c r="S675" i="1" a="1"/>
  <c r="S675" i="1"/>
  <c r="D674" i="12" s="1"/>
  <c r="N675" i="1" a="1"/>
  <c r="N675" i="1"/>
  <c r="M675" i="1" a="1"/>
  <c r="M675" i="1"/>
  <c r="BD674" i="1" a="1"/>
  <c r="BD674" i="1"/>
  <c r="BC674" i="1" a="1"/>
  <c r="BC674" i="1"/>
  <c r="T674" i="1" a="1"/>
  <c r="T674" i="1"/>
  <c r="E673" i="12" s="1"/>
  <c r="S674" i="1" a="1"/>
  <c r="S674" i="1"/>
  <c r="D673" i="12" s="1"/>
  <c r="N674" i="1" a="1"/>
  <c r="N674" i="1"/>
  <c r="M674" i="1" a="1"/>
  <c r="M674" i="1"/>
  <c r="BD673" i="1" a="1"/>
  <c r="BD673" i="1"/>
  <c r="BC673" i="1" a="1"/>
  <c r="BC673" i="1"/>
  <c r="T673" i="1" a="1"/>
  <c r="T673" i="1"/>
  <c r="E672" i="12" s="1"/>
  <c r="S673" i="1" a="1"/>
  <c r="S673" i="1"/>
  <c r="D672" i="12" s="1"/>
  <c r="N673" i="1" a="1"/>
  <c r="N673" i="1"/>
  <c r="M673" i="1" a="1"/>
  <c r="M673" i="1"/>
  <c r="BD672" i="1" a="1"/>
  <c r="BD672" i="1"/>
  <c r="BC672" i="1" a="1"/>
  <c r="BC672" i="1"/>
  <c r="T672" i="1" a="1"/>
  <c r="T672" i="1"/>
  <c r="E671" i="12" s="1"/>
  <c r="S672" i="1" a="1"/>
  <c r="S672" i="1"/>
  <c r="D671" i="12" s="1"/>
  <c r="N672" i="1" a="1"/>
  <c r="N672" i="1"/>
  <c r="M672" i="1" a="1"/>
  <c r="M672" i="1"/>
  <c r="BD671" i="1" a="1"/>
  <c r="BD671" i="1"/>
  <c r="BC671" i="1" a="1"/>
  <c r="BC671" i="1"/>
  <c r="T671" i="1" a="1"/>
  <c r="T671" i="1"/>
  <c r="E670" i="12" s="1"/>
  <c r="S671" i="1" a="1"/>
  <c r="S671" i="1"/>
  <c r="D670" i="12" s="1"/>
  <c r="N671" i="1" a="1"/>
  <c r="N671" i="1"/>
  <c r="M671" i="1" a="1"/>
  <c r="M671" i="1"/>
  <c r="BD670" i="1" a="1"/>
  <c r="BD670" i="1"/>
  <c r="BC670" i="1" a="1"/>
  <c r="BC670" i="1"/>
  <c r="T670" i="1" a="1"/>
  <c r="T670" i="1"/>
  <c r="E669" i="12" s="1"/>
  <c r="S670" i="1" a="1"/>
  <c r="S670" i="1"/>
  <c r="D669" i="12" s="1"/>
  <c r="N670" i="1" a="1"/>
  <c r="N670" i="1"/>
  <c r="M670" i="1" a="1"/>
  <c r="M670" i="1"/>
  <c r="BD669" i="1" a="1"/>
  <c r="BD669" i="1"/>
  <c r="BC669" i="1" a="1"/>
  <c r="BC669" i="1"/>
  <c r="T669" i="1" a="1"/>
  <c r="T669" i="1"/>
  <c r="E668" i="12" s="1"/>
  <c r="S669" i="1" a="1"/>
  <c r="S669" i="1"/>
  <c r="D668" i="12" s="1"/>
  <c r="N669" i="1" a="1"/>
  <c r="N669" i="1"/>
  <c r="M669" i="1" a="1"/>
  <c r="M669" i="1"/>
  <c r="BD668" i="1" a="1"/>
  <c r="BD668" i="1"/>
  <c r="BC668" i="1" a="1"/>
  <c r="BC668" i="1"/>
  <c r="T668" i="1" a="1"/>
  <c r="T668" i="1"/>
  <c r="E667" i="12" s="1"/>
  <c r="S668" i="1" a="1"/>
  <c r="S668" i="1"/>
  <c r="D667" i="12" s="1"/>
  <c r="N668" i="1" a="1"/>
  <c r="N668" i="1"/>
  <c r="M668" i="1" a="1"/>
  <c r="M668" i="1"/>
  <c r="BD667" i="1" a="1"/>
  <c r="BD667" i="1"/>
  <c r="BC667" i="1" a="1"/>
  <c r="BC667" i="1"/>
  <c r="T667" i="1" a="1"/>
  <c r="T667" i="1"/>
  <c r="E666" i="12" s="1"/>
  <c r="S667" i="1" a="1"/>
  <c r="S667" i="1"/>
  <c r="D666" i="12" s="1"/>
  <c r="N667" i="1" a="1"/>
  <c r="N667" i="1"/>
  <c r="M667" i="1" a="1"/>
  <c r="M667" i="1"/>
  <c r="BD666" i="1" a="1"/>
  <c r="BD666" i="1"/>
  <c r="BC666" i="1" a="1"/>
  <c r="BC666" i="1"/>
  <c r="T666" i="1" a="1"/>
  <c r="T666" i="1"/>
  <c r="E665" i="12" s="1"/>
  <c r="S666" i="1" a="1"/>
  <c r="S666" i="1"/>
  <c r="D665" i="12" s="1"/>
  <c r="N666" i="1" a="1"/>
  <c r="N666" i="1"/>
  <c r="M666" i="1" a="1"/>
  <c r="M666" i="1"/>
  <c r="BD665" i="1" a="1"/>
  <c r="BD665" i="1"/>
  <c r="BC665" i="1" a="1"/>
  <c r="BC665" i="1"/>
  <c r="T665" i="1" a="1"/>
  <c r="T665" i="1"/>
  <c r="E664" i="12" s="1"/>
  <c r="S665" i="1" a="1"/>
  <c r="S665" i="1"/>
  <c r="D664" i="12" s="1"/>
  <c r="N665" i="1" a="1"/>
  <c r="N665" i="1"/>
  <c r="M665" i="1" a="1"/>
  <c r="M665" i="1"/>
  <c r="BD664" i="1" a="1"/>
  <c r="BD664" i="1"/>
  <c r="BC664" i="1" a="1"/>
  <c r="BC664" i="1"/>
  <c r="T664" i="1" a="1"/>
  <c r="T664" i="1"/>
  <c r="E663" i="12" s="1"/>
  <c r="S664" i="1" a="1"/>
  <c r="S664" i="1"/>
  <c r="D663" i="12" s="1"/>
  <c r="N664" i="1" a="1"/>
  <c r="N664" i="1"/>
  <c r="M664" i="1" a="1"/>
  <c r="M664" i="1"/>
  <c r="BD663" i="1" a="1"/>
  <c r="BD663" i="1"/>
  <c r="BC663" i="1" a="1"/>
  <c r="BC663" i="1"/>
  <c r="T663" i="1" a="1"/>
  <c r="T663" i="1"/>
  <c r="E662" i="12" s="1"/>
  <c r="S663" i="1" a="1"/>
  <c r="S663" i="1"/>
  <c r="D662" i="12" s="1"/>
  <c r="N663" i="1" a="1"/>
  <c r="N663" i="1"/>
  <c r="M663" i="1" a="1"/>
  <c r="M663" i="1"/>
  <c r="BD662" i="1" a="1"/>
  <c r="BD662" i="1"/>
  <c r="BC662" i="1" a="1"/>
  <c r="BC662" i="1"/>
  <c r="T662" i="1" a="1"/>
  <c r="T662" i="1"/>
  <c r="E661" i="12" s="1"/>
  <c r="S662" i="1" a="1"/>
  <c r="S662" i="1"/>
  <c r="D661" i="12" s="1"/>
  <c r="N662" i="1" a="1"/>
  <c r="N662" i="1"/>
  <c r="M662" i="1" a="1"/>
  <c r="M662" i="1"/>
  <c r="BD661" i="1" a="1"/>
  <c r="BD661" i="1"/>
  <c r="BC661" i="1" a="1"/>
  <c r="BC661" i="1"/>
  <c r="T661" i="1" a="1"/>
  <c r="T661" i="1"/>
  <c r="E660" i="12" s="1"/>
  <c r="S661" i="1" a="1"/>
  <c r="S661" i="1"/>
  <c r="D660" i="12" s="1"/>
  <c r="N661" i="1" a="1"/>
  <c r="N661" i="1"/>
  <c r="M661" i="1" a="1"/>
  <c r="M661" i="1"/>
  <c r="BD660" i="1" a="1"/>
  <c r="BD660" i="1"/>
  <c r="BC660" i="1" a="1"/>
  <c r="BC660" i="1"/>
  <c r="T660" i="1" a="1"/>
  <c r="T660" i="1"/>
  <c r="E659" i="12" s="1"/>
  <c r="S660" i="1" a="1"/>
  <c r="S660" i="1"/>
  <c r="D659" i="12" s="1"/>
  <c r="N660" i="1" a="1"/>
  <c r="N660" i="1" s="1"/>
  <c r="M660" i="1" a="1"/>
  <c r="M660" i="1" s="1"/>
  <c r="BD659" i="1" a="1"/>
  <c r="BD659" i="1"/>
  <c r="BC659" i="1" a="1"/>
  <c r="BC659" i="1"/>
  <c r="T659" i="1" a="1"/>
  <c r="T659" i="1" s="1"/>
  <c r="S659" i="1" a="1"/>
  <c r="S659" i="1" s="1"/>
  <c r="N659" i="1" a="1"/>
  <c r="N659" i="1"/>
  <c r="M659" i="1" a="1"/>
  <c r="M659" i="1" s="1"/>
  <c r="BD658" i="1" a="1"/>
  <c r="BD658" i="1" s="1"/>
  <c r="BC658" i="1" a="1"/>
  <c r="BC658" i="1" s="1"/>
  <c r="T658" i="1" a="1"/>
  <c r="T658" i="1" s="1"/>
  <c r="S658" i="1" a="1"/>
  <c r="S658" i="1"/>
  <c r="D657" i="12" s="1"/>
  <c r="N658" i="1" a="1"/>
  <c r="N658" i="1" s="1"/>
  <c r="L657" i="12" s="1"/>
  <c r="M658" i="1" a="1"/>
  <c r="M658" i="1"/>
  <c r="K657" i="12" s="1"/>
  <c r="BD657" i="1" a="1"/>
  <c r="BD657" i="1" s="1"/>
  <c r="BC657" i="1" a="1"/>
  <c r="BC657" i="1" s="1"/>
  <c r="T657" i="1" a="1"/>
  <c r="T657" i="1" s="1"/>
  <c r="S657" i="1" a="1"/>
  <c r="S657" i="1" s="1"/>
  <c r="N657" i="1" a="1"/>
  <c r="N657" i="1" s="1"/>
  <c r="L656" i="12" s="1"/>
  <c r="M657" i="1" a="1"/>
  <c r="M657" i="1" s="1"/>
  <c r="BD656" i="1" a="1"/>
  <c r="BD656" i="1"/>
  <c r="BC656" i="1" a="1"/>
  <c r="BC656" i="1" s="1"/>
  <c r="T656" i="1" a="1"/>
  <c r="T656" i="1"/>
  <c r="E655" i="12" s="1"/>
  <c r="S656" i="1" a="1"/>
  <c r="S656" i="1" s="1"/>
  <c r="N656" i="1" a="1"/>
  <c r="N656" i="1" s="1"/>
  <c r="L655" i="12" s="1"/>
  <c r="M656" i="1" a="1"/>
  <c r="M656" i="1" s="1"/>
  <c r="BD655" i="1" a="1"/>
  <c r="BD655" i="1" s="1"/>
  <c r="BC655" i="1" a="1"/>
  <c r="BC655" i="1" s="1"/>
  <c r="T655" i="1" a="1"/>
  <c r="T655" i="1" s="1"/>
  <c r="S655" i="1" a="1"/>
  <c r="S655" i="1"/>
  <c r="D654" i="12" s="1"/>
  <c r="N655" i="1" a="1"/>
  <c r="N655" i="1" s="1"/>
  <c r="L654" i="12" s="1"/>
  <c r="M655" i="1" a="1"/>
  <c r="M655" i="1"/>
  <c r="K654" i="12" s="1"/>
  <c r="BD654" i="1" a="1"/>
  <c r="BD654" i="1" s="1"/>
  <c r="BC654" i="1" a="1"/>
  <c r="BC654" i="1" s="1"/>
  <c r="T654" i="1" a="1"/>
  <c r="T654" i="1" s="1"/>
  <c r="S654" i="1" a="1"/>
  <c r="S654" i="1"/>
  <c r="D653" i="12" s="1"/>
  <c r="N654" i="1" a="1"/>
  <c r="N654" i="1" s="1"/>
  <c r="L653" i="12" s="1"/>
  <c r="M654" i="1" a="1"/>
  <c r="M654" i="1" s="1"/>
  <c r="BD653" i="1" a="1"/>
  <c r="BD653" i="1"/>
  <c r="BC653" i="1" a="1"/>
  <c r="BC653" i="1" s="1"/>
  <c r="T653" i="1" a="1"/>
  <c r="T653" i="1"/>
  <c r="E652" i="12" s="1"/>
  <c r="S653" i="1" a="1"/>
  <c r="S653" i="1" s="1"/>
  <c r="N653" i="1" a="1"/>
  <c r="N653" i="1" s="1"/>
  <c r="L652" i="12" s="1"/>
  <c r="M653" i="1" a="1"/>
  <c r="M653" i="1" s="1"/>
  <c r="BD652" i="1" a="1"/>
  <c r="BD652" i="1"/>
  <c r="BC652" i="1" a="1"/>
  <c r="BC652" i="1" s="1"/>
  <c r="T652" i="1" a="1"/>
  <c r="T652" i="1" s="1"/>
  <c r="S652" i="1" a="1"/>
  <c r="S652" i="1"/>
  <c r="D651" i="12" s="1"/>
  <c r="N652" i="1" a="1"/>
  <c r="N652" i="1" s="1"/>
  <c r="L651" i="12" s="1"/>
  <c r="M652" i="1" a="1"/>
  <c r="M652" i="1"/>
  <c r="K651" i="12" s="1"/>
  <c r="BD651" i="1" a="1"/>
  <c r="BD651" i="1" s="1"/>
  <c r="BC651" i="1" a="1"/>
  <c r="BC651" i="1" s="1"/>
  <c r="T651" i="1" a="1"/>
  <c r="T651" i="1" s="1"/>
  <c r="E650" i="12" s="1"/>
  <c r="S651" i="1" a="1"/>
  <c r="S651" i="1"/>
  <c r="D650" i="12" s="1"/>
  <c r="N651" i="1" a="1"/>
  <c r="N651" i="1" s="1"/>
  <c r="L650" i="12" s="1"/>
  <c r="M651" i="1" a="1"/>
  <c r="M651" i="1" s="1"/>
  <c r="K650" i="12" s="1"/>
  <c r="BD650" i="1" a="1"/>
  <c r="BD650" i="1" s="1"/>
  <c r="BC650" i="1" a="1"/>
  <c r="BC650" i="1" s="1"/>
  <c r="T650" i="1" a="1"/>
  <c r="T650" i="1" s="1"/>
  <c r="E649" i="12" s="1"/>
  <c r="S650" i="1" a="1"/>
  <c r="S650" i="1" s="1"/>
  <c r="D649" i="12" s="1"/>
  <c r="N650" i="1" a="1"/>
  <c r="N650" i="1" s="1"/>
  <c r="L649" i="12" s="1"/>
  <c r="M650" i="1" a="1"/>
  <c r="M650" i="1"/>
  <c r="K649" i="12" s="1"/>
  <c r="BD649" i="1" a="1"/>
  <c r="BD649" i="1" s="1"/>
  <c r="BC649" i="1" a="1"/>
  <c r="BC649" i="1" s="1"/>
  <c r="T649" i="1" a="1"/>
  <c r="T649" i="1"/>
  <c r="E648" i="12" s="1"/>
  <c r="S649" i="1" a="1"/>
  <c r="S649" i="1" s="1"/>
  <c r="D648" i="12" s="1"/>
  <c r="N649" i="1" a="1"/>
  <c r="N649" i="1" s="1"/>
  <c r="L648" i="12" s="1"/>
  <c r="M649" i="1" a="1"/>
  <c r="M649" i="1" s="1"/>
  <c r="K648" i="12" s="1"/>
  <c r="BD648" i="1" a="1"/>
  <c r="BD648" i="1" s="1"/>
  <c r="BC648" i="1" a="1"/>
  <c r="BC648" i="1" s="1"/>
  <c r="T648" i="1" a="1"/>
  <c r="T648" i="1" s="1"/>
  <c r="S648" i="1" a="1"/>
  <c r="S648" i="1" s="1"/>
  <c r="D647" i="12" s="1"/>
  <c r="N648" i="1" a="1"/>
  <c r="N648" i="1" s="1"/>
  <c r="L647" i="12" s="1"/>
  <c r="M648" i="1" a="1"/>
  <c r="M648" i="1"/>
  <c r="K647" i="12" s="1"/>
  <c r="BD647" i="1" a="1"/>
  <c r="BD647" i="1" s="1"/>
  <c r="BC647" i="1" a="1"/>
  <c r="BC647" i="1" s="1"/>
  <c r="T647" i="1" a="1"/>
  <c r="T647" i="1" s="1"/>
  <c r="E646" i="12" s="1"/>
  <c r="S647" i="1" a="1"/>
  <c r="S647" i="1" s="1"/>
  <c r="D646" i="12" s="1"/>
  <c r="N647" i="1" a="1"/>
  <c r="N647" i="1" s="1"/>
  <c r="L646" i="12" s="1"/>
  <c r="M647" i="1" a="1"/>
  <c r="M647" i="1"/>
  <c r="K646" i="12" s="1"/>
  <c r="BD646" i="1" a="1"/>
  <c r="BD646" i="1" s="1"/>
  <c r="BC646" i="1" a="1"/>
  <c r="BC646" i="1" s="1"/>
  <c r="T646" i="1" a="1"/>
  <c r="T646" i="1" s="1"/>
  <c r="S646" i="1" a="1"/>
  <c r="S646" i="1" s="1"/>
  <c r="D645" i="12" s="1"/>
  <c r="N646" i="1" a="1"/>
  <c r="N646" i="1" s="1"/>
  <c r="L645" i="12" s="1"/>
  <c r="M646" i="1" a="1"/>
  <c r="M646" i="1" s="1"/>
  <c r="K645" i="12" s="1"/>
  <c r="BD645" i="1" a="1"/>
  <c r="BD645" i="1" s="1"/>
  <c r="BC645" i="1" a="1"/>
  <c r="BC645" i="1" s="1"/>
  <c r="T645" i="1" a="1"/>
  <c r="T645" i="1"/>
  <c r="E644" i="12" s="1"/>
  <c r="S645" i="1" a="1"/>
  <c r="S645" i="1" s="1"/>
  <c r="D644" i="12" s="1"/>
  <c r="N645" i="1" a="1"/>
  <c r="N645" i="1" s="1"/>
  <c r="L644" i="12" s="1"/>
  <c r="M645" i="1" a="1"/>
  <c r="M645" i="1" s="1"/>
  <c r="K644" i="12" s="1"/>
  <c r="BD644" i="1" a="1"/>
  <c r="BD644" i="1" s="1"/>
  <c r="BC644" i="1" a="1"/>
  <c r="BC644" i="1" s="1"/>
  <c r="T644" i="1" a="1"/>
  <c r="T644" i="1" s="1"/>
  <c r="E643" i="12" s="1"/>
  <c r="S644" i="1" a="1"/>
  <c r="S644" i="1" s="1"/>
  <c r="D643" i="12" s="1"/>
  <c r="N644" i="1" a="1"/>
  <c r="N644" i="1" s="1"/>
  <c r="L643" i="12" s="1"/>
  <c r="M644" i="1" a="1"/>
  <c r="M644" i="1" s="1"/>
  <c r="K643" i="12" s="1"/>
  <c r="BD643" i="1" a="1"/>
  <c r="BD643" i="1" s="1"/>
  <c r="BC643" i="1" a="1"/>
  <c r="BC643" i="1" s="1"/>
  <c r="T643" i="1" a="1"/>
  <c r="T643" i="1" s="1"/>
  <c r="E642" i="12" s="1"/>
  <c r="S643" i="1" a="1"/>
  <c r="S643" i="1" s="1"/>
  <c r="D642" i="12" s="1"/>
  <c r="N643" i="1" a="1"/>
  <c r="N643" i="1"/>
  <c r="M643" i="1" a="1"/>
  <c r="M643" i="1" s="1"/>
  <c r="K642" i="12" s="1"/>
  <c r="BD642" i="1" a="1"/>
  <c r="BD642" i="1" s="1"/>
  <c r="BC642" i="1" a="1"/>
  <c r="BC642" i="1" s="1"/>
  <c r="T642" i="1" a="1"/>
  <c r="T642" i="1" s="1"/>
  <c r="E641" i="12" s="1"/>
  <c r="S642" i="1" a="1"/>
  <c r="S642" i="1" s="1"/>
  <c r="D641" i="12" s="1"/>
  <c r="N642" i="1" a="1"/>
  <c r="N642" i="1" s="1"/>
  <c r="L641" i="12" s="1"/>
  <c r="M642" i="1" a="1"/>
  <c r="M642" i="1" s="1"/>
  <c r="K641" i="12" s="1"/>
  <c r="BD641" i="1" a="1"/>
  <c r="BD641" i="1" s="1"/>
  <c r="BC641" i="1" a="1"/>
  <c r="BC641" i="1" s="1"/>
  <c r="T641" i="1" a="1"/>
  <c r="T641" i="1" s="1"/>
  <c r="E640" i="12" s="1"/>
  <c r="S641" i="1" a="1"/>
  <c r="S641" i="1" s="1"/>
  <c r="D640" i="12" s="1"/>
  <c r="N641" i="1" a="1"/>
  <c r="N641" i="1" s="1"/>
  <c r="L640" i="12" s="1"/>
  <c r="M641" i="1" a="1"/>
  <c r="M641" i="1" s="1"/>
  <c r="K640" i="12" s="1"/>
  <c r="BD640" i="1" a="1"/>
  <c r="BD640" i="1" s="1"/>
  <c r="BC640" i="1" a="1"/>
  <c r="BC640" i="1" s="1"/>
  <c r="T640" i="1" a="1"/>
  <c r="T640" i="1" s="1"/>
  <c r="E639" i="12" s="1"/>
  <c r="S640" i="1" a="1"/>
  <c r="S640" i="1" s="1"/>
  <c r="D639" i="12" s="1"/>
  <c r="N640" i="1" a="1"/>
  <c r="N640" i="1"/>
  <c r="M640" i="1" a="1"/>
  <c r="M640" i="1" s="1"/>
  <c r="K639" i="12" s="1"/>
  <c r="BD639" i="1" a="1"/>
  <c r="BD639" i="1" s="1"/>
  <c r="BC639" i="1" a="1"/>
  <c r="BC639" i="1" s="1"/>
  <c r="T639" i="1" a="1"/>
  <c r="T639" i="1" s="1"/>
  <c r="E638" i="12" s="1"/>
  <c r="S639" i="1" a="1"/>
  <c r="S639" i="1" s="1"/>
  <c r="D638" i="12" s="1"/>
  <c r="N639" i="1" a="1"/>
  <c r="N639" i="1" s="1"/>
  <c r="L638" i="12" s="1"/>
  <c r="M639" i="1" a="1"/>
  <c r="M639" i="1" s="1"/>
  <c r="K638" i="12" s="1"/>
  <c r="BD638" i="1" a="1"/>
  <c r="BD638" i="1" s="1"/>
  <c r="BC638" i="1" a="1"/>
  <c r="BC638" i="1" s="1"/>
  <c r="T638" i="1" a="1"/>
  <c r="T638" i="1" s="1"/>
  <c r="E637" i="12" s="1"/>
  <c r="S638" i="1" a="1"/>
  <c r="S638" i="1" s="1"/>
  <c r="D637" i="12" s="1"/>
  <c r="N638" i="1" a="1"/>
  <c r="N638" i="1" s="1"/>
  <c r="L637" i="12" s="1"/>
  <c r="M638" i="1" a="1"/>
  <c r="M638" i="1" s="1"/>
  <c r="K637" i="12" s="1"/>
  <c r="BD637" i="1" a="1"/>
  <c r="BD637" i="1" s="1"/>
  <c r="BC637" i="1" a="1"/>
  <c r="BC637" i="1" s="1"/>
  <c r="T637" i="1" a="1"/>
  <c r="T637" i="1" s="1"/>
  <c r="S637" i="1" a="1"/>
  <c r="S637" i="1" s="1"/>
  <c r="N637" i="1" a="1"/>
  <c r="N637" i="1" s="1"/>
  <c r="M637" i="1" a="1"/>
  <c r="M637" i="1" s="1"/>
  <c r="BD636" i="1" a="1"/>
  <c r="BD636" i="1" s="1"/>
  <c r="BC636" i="1" a="1"/>
  <c r="BC636" i="1" s="1"/>
  <c r="T636" i="1" a="1"/>
  <c r="T636" i="1" s="1"/>
  <c r="S636" i="1" a="1"/>
  <c r="S636" i="1" s="1"/>
  <c r="N636" i="1" a="1"/>
  <c r="N636" i="1" s="1"/>
  <c r="M636" i="1" a="1"/>
  <c r="M636" i="1" s="1"/>
  <c r="BD635" i="1" a="1"/>
  <c r="BD635" i="1" s="1"/>
  <c r="BC635" i="1" a="1"/>
  <c r="BC635" i="1"/>
  <c r="T635" i="1" a="1"/>
  <c r="T635" i="1" s="1"/>
  <c r="S635" i="1" a="1"/>
  <c r="S635" i="1" s="1"/>
  <c r="N635" i="1" a="1"/>
  <c r="N635" i="1" s="1"/>
  <c r="M635" i="1" a="1"/>
  <c r="M635" i="1" s="1"/>
  <c r="BD634" i="1" a="1"/>
  <c r="BD634" i="1" s="1"/>
  <c r="BC634" i="1" a="1"/>
  <c r="BC634" i="1" s="1"/>
  <c r="T634" i="1" a="1"/>
  <c r="T634" i="1" s="1"/>
  <c r="S634" i="1" a="1"/>
  <c r="S634" i="1" s="1"/>
  <c r="BD633" i="1" a="1"/>
  <c r="BD633" i="1" s="1"/>
  <c r="BC633" i="1" a="1"/>
  <c r="BC633" i="1" s="1"/>
  <c r="T633" i="1" a="1"/>
  <c r="T633" i="1" s="1"/>
  <c r="S633" i="1" a="1"/>
  <c r="S633" i="1" s="1"/>
  <c r="AN633" i="1"/>
  <c r="BD632" i="1" a="1"/>
  <c r="BD632" i="1" s="1"/>
  <c r="BC632" i="1" a="1"/>
  <c r="BC632" i="1" s="1"/>
  <c r="T632" i="1" a="1"/>
  <c r="T632" i="1" s="1"/>
  <c r="S632" i="1" a="1"/>
  <c r="S632" i="1" s="1"/>
  <c r="N632" i="1" a="1"/>
  <c r="N632" i="1" s="1"/>
  <c r="M632" i="1" a="1"/>
  <c r="M632" i="1" s="1"/>
  <c r="BD631" i="1" a="1"/>
  <c r="BD631" i="1" s="1"/>
  <c r="BC631" i="1" a="1"/>
  <c r="BC631" i="1" s="1"/>
  <c r="T631" i="1" a="1"/>
  <c r="T631" i="1" s="1"/>
  <c r="S631" i="1" a="1"/>
  <c r="S631" i="1" s="1"/>
  <c r="AN631" i="1"/>
  <c r="BD630" i="1" a="1"/>
  <c r="BD630" i="1" s="1"/>
  <c r="BC630" i="1" a="1"/>
  <c r="BC630" i="1" s="1"/>
  <c r="T630" i="1" a="1"/>
  <c r="T630" i="1" s="1"/>
  <c r="S630" i="1" a="1"/>
  <c r="S630" i="1" s="1"/>
  <c r="AN630" i="1"/>
  <c r="BD629" i="1" a="1"/>
  <c r="BD629" i="1" s="1"/>
  <c r="BC629" i="1" a="1"/>
  <c r="BC629" i="1" s="1"/>
  <c r="T629" i="1" a="1"/>
  <c r="T629" i="1" s="1"/>
  <c r="S629" i="1" a="1"/>
  <c r="S629" i="1" s="1"/>
  <c r="AN629" i="1"/>
  <c r="BD628" i="1" a="1"/>
  <c r="BD628" i="1" s="1"/>
  <c r="BC628" i="1" a="1"/>
  <c r="BC628" i="1" s="1"/>
  <c r="T628" i="1" a="1"/>
  <c r="T628" i="1" s="1"/>
  <c r="S628" i="1" a="1"/>
  <c r="S628" i="1" s="1"/>
  <c r="AN628" i="1"/>
  <c r="BD627" i="1" a="1"/>
  <c r="BD627" i="1" s="1"/>
  <c r="BC627" i="1" a="1"/>
  <c r="BC627" i="1" s="1"/>
  <c r="T627" i="1" a="1"/>
  <c r="T627" i="1" s="1"/>
  <c r="S627" i="1" a="1"/>
  <c r="S627" i="1" s="1"/>
  <c r="N627" i="1" a="1"/>
  <c r="N627" i="1" s="1"/>
  <c r="M627" i="1" a="1"/>
  <c r="M627" i="1" s="1"/>
  <c r="BD626" i="1" a="1"/>
  <c r="BD626" i="1" s="1"/>
  <c r="BC626" i="1" a="1"/>
  <c r="BC626" i="1" s="1"/>
  <c r="T626" i="1" a="1"/>
  <c r="T626" i="1" s="1"/>
  <c r="S626" i="1" a="1"/>
  <c r="S626" i="1" s="1"/>
  <c r="N626" i="1" a="1"/>
  <c r="N626" i="1" s="1"/>
  <c r="M626" i="1" a="1"/>
  <c r="M626" i="1" s="1"/>
  <c r="BD625" i="1" a="1"/>
  <c r="BD625" i="1" s="1"/>
  <c r="BC625" i="1" a="1"/>
  <c r="BC625" i="1" s="1"/>
  <c r="T625" i="1" a="1"/>
  <c r="T625" i="1" s="1"/>
  <c r="S625" i="1" a="1"/>
  <c r="S625" i="1" s="1"/>
  <c r="N625" i="1" a="1"/>
  <c r="N625" i="1" s="1"/>
  <c r="M625" i="1" a="1"/>
  <c r="M625" i="1" s="1"/>
  <c r="BD624" i="1" a="1"/>
  <c r="BD624" i="1" s="1"/>
  <c r="BC624" i="1" a="1"/>
  <c r="BC624" i="1" s="1"/>
  <c r="T624" i="1" a="1"/>
  <c r="T624" i="1" s="1"/>
  <c r="S624" i="1" a="1"/>
  <c r="S624" i="1" s="1"/>
  <c r="N624" i="1" a="1"/>
  <c r="N624" i="1" s="1"/>
  <c r="M624" i="1" a="1"/>
  <c r="M624" i="1" s="1"/>
  <c r="BD623" i="1" a="1"/>
  <c r="BD623" i="1" s="1"/>
  <c r="BC623" i="1" a="1"/>
  <c r="BC623" i="1" s="1"/>
  <c r="T623" i="1" a="1"/>
  <c r="T623" i="1" s="1"/>
  <c r="S623" i="1" a="1"/>
  <c r="S623" i="1" s="1"/>
  <c r="AN623" i="1"/>
  <c r="AM623" i="1"/>
  <c r="BD622" i="1" a="1"/>
  <c r="BD622" i="1" s="1"/>
  <c r="BC622" i="1" a="1"/>
  <c r="BC622" i="1" s="1"/>
  <c r="T622" i="1" a="1"/>
  <c r="T622" i="1" s="1"/>
  <c r="S622" i="1" a="1"/>
  <c r="S622" i="1" s="1"/>
  <c r="N622" i="1" a="1"/>
  <c r="N622" i="1" s="1"/>
  <c r="M622" i="1" a="1"/>
  <c r="M622" i="1" s="1"/>
  <c r="BD621" i="1" a="1"/>
  <c r="BD621" i="1" s="1"/>
  <c r="BC621" i="1" a="1"/>
  <c r="BC621" i="1" s="1"/>
  <c r="T621" i="1" a="1"/>
  <c r="T621" i="1" s="1"/>
  <c r="S621" i="1" a="1"/>
  <c r="S621" i="1" s="1"/>
  <c r="BD620" i="1" a="1"/>
  <c r="BD620" i="1" s="1"/>
  <c r="BC620" i="1" a="1"/>
  <c r="BC620" i="1" s="1"/>
  <c r="T620" i="1" a="1"/>
  <c r="T620" i="1" s="1"/>
  <c r="S620" i="1" a="1"/>
  <c r="S620" i="1" s="1"/>
  <c r="BD619" i="1" a="1"/>
  <c r="BD619" i="1" s="1"/>
  <c r="BC619" i="1" a="1"/>
  <c r="BC619" i="1" s="1"/>
  <c r="T619" i="1" a="1"/>
  <c r="T619" i="1" s="1"/>
  <c r="S619" i="1" a="1"/>
  <c r="S619" i="1" s="1"/>
  <c r="BD618" i="1" a="1"/>
  <c r="BD618" i="1" s="1"/>
  <c r="BC618" i="1" a="1"/>
  <c r="BC618" i="1" s="1"/>
  <c r="T618" i="1" a="1"/>
  <c r="T618" i="1" s="1"/>
  <c r="S618" i="1" a="1"/>
  <c r="S618" i="1" s="1"/>
  <c r="BD617" i="1" a="1"/>
  <c r="BD617" i="1" s="1"/>
  <c r="BC617" i="1" a="1"/>
  <c r="BC617" i="1" s="1"/>
  <c r="T617" i="1" a="1"/>
  <c r="T617" i="1" s="1"/>
  <c r="E616" i="12" s="1"/>
  <c r="S617" i="1" a="1"/>
  <c r="S617" i="1" s="1"/>
  <c r="D616" i="12" s="1"/>
  <c r="BD616" i="1" a="1"/>
  <c r="BD616" i="1" s="1"/>
  <c r="BC616" i="1" a="1"/>
  <c r="BC616" i="1" s="1"/>
  <c r="T616" i="1" a="1"/>
  <c r="T616" i="1" s="1"/>
  <c r="E615" i="12" s="1"/>
  <c r="S616" i="1" a="1"/>
  <c r="S616" i="1" s="1"/>
  <c r="D615" i="12" s="1"/>
  <c r="BD615" i="1" a="1"/>
  <c r="BD615" i="1" s="1"/>
  <c r="BC615" i="1" a="1"/>
  <c r="BC615" i="1" s="1"/>
  <c r="T615" i="1" a="1"/>
  <c r="T615" i="1" s="1"/>
  <c r="E614" i="12" s="1"/>
  <c r="S615" i="1" a="1"/>
  <c r="S615" i="1" s="1"/>
  <c r="D614" i="12" s="1"/>
  <c r="BD614" i="1" a="1"/>
  <c r="BD614" i="1" s="1"/>
  <c r="BC614" i="1" a="1"/>
  <c r="BC614" i="1" s="1"/>
  <c r="T614" i="1" a="1"/>
  <c r="T614" i="1" s="1"/>
  <c r="E613" i="12" s="1"/>
  <c r="S614" i="1" a="1"/>
  <c r="S614" i="1" s="1"/>
  <c r="D613" i="12" s="1"/>
  <c r="BD613" i="1" a="1"/>
  <c r="BD613" i="1" s="1"/>
  <c r="BC613" i="1" a="1"/>
  <c r="BC613" i="1" s="1"/>
  <c r="T613" i="1" a="1"/>
  <c r="T613" i="1" s="1"/>
  <c r="E612" i="12" s="1"/>
  <c r="S613" i="1" a="1"/>
  <c r="S613" i="1" s="1"/>
  <c r="D612" i="12" s="1"/>
  <c r="BD612" i="1" a="1"/>
  <c r="BD612" i="1" s="1"/>
  <c r="BC612" i="1" a="1"/>
  <c r="BC612" i="1" s="1"/>
  <c r="T612" i="1" a="1"/>
  <c r="T612" i="1" s="1"/>
  <c r="S612" i="1" a="1"/>
  <c r="S612" i="1" s="1"/>
  <c r="BD611" i="1" a="1"/>
  <c r="BD611" i="1" s="1"/>
  <c r="BC611" i="1" a="1"/>
  <c r="BC611" i="1" s="1"/>
  <c r="T611" i="1" a="1"/>
  <c r="T611" i="1" s="1"/>
  <c r="S611" i="1" a="1"/>
  <c r="S611" i="1" s="1"/>
  <c r="BD610" i="1" a="1"/>
  <c r="BD610" i="1" s="1"/>
  <c r="BC610" i="1" a="1"/>
  <c r="BC610" i="1" s="1"/>
  <c r="T610" i="1" a="1"/>
  <c r="T610" i="1" s="1"/>
  <c r="S610" i="1" a="1"/>
  <c r="S610" i="1" s="1"/>
  <c r="BD609" i="1" a="1"/>
  <c r="BD609" i="1" s="1"/>
  <c r="BC609" i="1" a="1"/>
  <c r="BC609" i="1" s="1"/>
  <c r="T609" i="1" a="1"/>
  <c r="T609" i="1" s="1"/>
  <c r="S609" i="1" a="1"/>
  <c r="S609" i="1" s="1"/>
  <c r="BD608" i="1" a="1"/>
  <c r="BD608" i="1" s="1"/>
  <c r="BC608" i="1" a="1"/>
  <c r="BC608" i="1" s="1"/>
  <c r="T608" i="1" a="1"/>
  <c r="T608" i="1" s="1"/>
  <c r="S608" i="1" a="1"/>
  <c r="S608" i="1" s="1"/>
  <c r="BD607" i="1" a="1"/>
  <c r="BD607" i="1" s="1"/>
  <c r="BC607" i="1" a="1"/>
  <c r="BC607" i="1" s="1"/>
  <c r="T607" i="1" a="1"/>
  <c r="T607" i="1" s="1"/>
  <c r="S607" i="1" a="1"/>
  <c r="S607" i="1" s="1"/>
  <c r="BD606" i="1" a="1"/>
  <c r="BD606" i="1" s="1"/>
  <c r="BC606" i="1" a="1"/>
  <c r="BC606" i="1" s="1"/>
  <c r="T606" i="1" a="1"/>
  <c r="T606" i="1" s="1"/>
  <c r="S606" i="1" a="1"/>
  <c r="S606" i="1" s="1"/>
  <c r="BD605" i="1" a="1"/>
  <c r="BD605" i="1" s="1"/>
  <c r="BC605" i="1" a="1"/>
  <c r="BC605" i="1" s="1"/>
  <c r="T605" i="1" a="1"/>
  <c r="T605" i="1" s="1"/>
  <c r="S605" i="1" a="1"/>
  <c r="S605" i="1" s="1"/>
  <c r="BD604" i="1" a="1"/>
  <c r="BD604" i="1" s="1"/>
  <c r="BC604" i="1" a="1"/>
  <c r="BC604" i="1" s="1"/>
  <c r="T604" i="1" a="1"/>
  <c r="T604" i="1" s="1"/>
  <c r="S604" i="1" a="1"/>
  <c r="S604" i="1" s="1"/>
  <c r="BD603" i="1" a="1"/>
  <c r="BD603" i="1" s="1"/>
  <c r="BC603" i="1" a="1"/>
  <c r="BC603" i="1" s="1"/>
  <c r="T603" i="1" a="1"/>
  <c r="T603" i="1" s="1"/>
  <c r="S603" i="1" a="1"/>
  <c r="S603" i="1" s="1"/>
  <c r="BD602" i="1" a="1"/>
  <c r="BD602" i="1" s="1"/>
  <c r="BC602" i="1" a="1"/>
  <c r="BC602" i="1" s="1"/>
  <c r="T602" i="1" a="1"/>
  <c r="T602" i="1" s="1"/>
  <c r="S602" i="1" a="1"/>
  <c r="S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/>
  <c r="AY622" i="1"/>
  <c r="BB622" i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F632" i="1"/>
  <c r="A633" i="1"/>
  <c r="G633" i="1"/>
  <c r="AI633" i="1"/>
  <c r="AJ633" i="1" s="1"/>
  <c r="AY633" i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/>
  <c r="AY637" i="1"/>
  <c r="BB637" i="1"/>
  <c r="BF637" i="1"/>
  <c r="A638" i="1"/>
  <c r="G638" i="1"/>
  <c r="AI638" i="1"/>
  <c r="AJ638" i="1"/>
  <c r="AY638" i="1"/>
  <c r="BB638" i="1"/>
  <c r="BF638" i="1"/>
  <c r="A639" i="1"/>
  <c r="G639" i="1"/>
  <c r="AI639" i="1"/>
  <c r="AJ639" i="1"/>
  <c r="AY639" i="1"/>
  <c r="BB639" i="1"/>
  <c r="BF639" i="1"/>
  <c r="A640" i="1"/>
  <c r="G640" i="1"/>
  <c r="AI640" i="1"/>
  <c r="AJ640" i="1"/>
  <c r="AY640" i="1"/>
  <c r="BB640" i="1"/>
  <c r="BF640" i="1"/>
  <c r="A641" i="1"/>
  <c r="G641" i="1"/>
  <c r="AI641" i="1"/>
  <c r="AJ641" i="1"/>
  <c r="AY641" i="1"/>
  <c r="BB641" i="1"/>
  <c r="BF641" i="1"/>
  <c r="A642" i="1"/>
  <c r="G642" i="1"/>
  <c r="AI642" i="1"/>
  <c r="AJ642" i="1"/>
  <c r="AY642" i="1"/>
  <c r="BB642" i="1"/>
  <c r="BF642" i="1"/>
  <c r="A643" i="1"/>
  <c r="G643" i="1"/>
  <c r="AI643" i="1"/>
  <c r="AJ643" i="1"/>
  <c r="AY643" i="1"/>
  <c r="BB643" i="1"/>
  <c r="BF643" i="1"/>
  <c r="A644" i="1"/>
  <c r="G644" i="1"/>
  <c r="AI644" i="1"/>
  <c r="AJ644" i="1"/>
  <c r="AY644" i="1"/>
  <c r="BB644" i="1"/>
  <c r="BF644" i="1"/>
  <c r="A645" i="1"/>
  <c r="G645" i="1"/>
  <c r="AI645" i="1"/>
  <c r="AJ645" i="1"/>
  <c r="AY645" i="1"/>
  <c r="BB645" i="1"/>
  <c r="BF645" i="1"/>
  <c r="A646" i="1"/>
  <c r="G646" i="1"/>
  <c r="AI646" i="1"/>
  <c r="AJ646" i="1"/>
  <c r="AY646" i="1"/>
  <c r="BB646" i="1"/>
  <c r="BF646" i="1"/>
  <c r="A647" i="1"/>
  <c r="G647" i="1"/>
  <c r="AI647" i="1"/>
  <c r="AJ647" i="1"/>
  <c r="AY647" i="1"/>
  <c r="BB647" i="1"/>
  <c r="BF647" i="1"/>
  <c r="A648" i="1"/>
  <c r="G648" i="1"/>
  <c r="AI648" i="1"/>
  <c r="AJ648" i="1"/>
  <c r="AY648" i="1"/>
  <c r="BB648" i="1"/>
  <c r="BF648" i="1"/>
  <c r="A649" i="1"/>
  <c r="G649" i="1"/>
  <c r="AI649" i="1"/>
  <c r="AJ649" i="1"/>
  <c r="AY649" i="1"/>
  <c r="BB649" i="1"/>
  <c r="BF649" i="1"/>
  <c r="A650" i="1"/>
  <c r="G650" i="1"/>
  <c r="AI650" i="1"/>
  <c r="AJ650" i="1"/>
  <c r="AY650" i="1"/>
  <c r="BB650" i="1"/>
  <c r="BF650" i="1"/>
  <c r="A651" i="1"/>
  <c r="G651" i="1"/>
  <c r="AI651" i="1"/>
  <c r="AJ651" i="1"/>
  <c r="AY651" i="1"/>
  <c r="BB651" i="1"/>
  <c r="BF651" i="1"/>
  <c r="A652" i="1"/>
  <c r="G652" i="1"/>
  <c r="AI652" i="1"/>
  <c r="AJ652" i="1"/>
  <c r="AY652" i="1"/>
  <c r="BB652" i="1"/>
  <c r="BF652" i="1"/>
  <c r="A653" i="1"/>
  <c r="G653" i="1"/>
  <c r="AI653" i="1"/>
  <c r="AJ653" i="1"/>
  <c r="AY653" i="1"/>
  <c r="BB653" i="1"/>
  <c r="BF653" i="1"/>
  <c r="A654" i="1"/>
  <c r="G654" i="1"/>
  <c r="AI654" i="1"/>
  <c r="AJ654" i="1"/>
  <c r="AY654" i="1"/>
  <c r="BB654" i="1"/>
  <c r="BF654" i="1"/>
  <c r="A655" i="1"/>
  <c r="G655" i="1"/>
  <c r="AI655" i="1"/>
  <c r="AJ655" i="1"/>
  <c r="AY655" i="1"/>
  <c r="BB655" i="1"/>
  <c r="BF655" i="1"/>
  <c r="A656" i="1"/>
  <c r="G656" i="1"/>
  <c r="AI656" i="1"/>
  <c r="AJ656" i="1"/>
  <c r="AY656" i="1"/>
  <c r="BB656" i="1"/>
  <c r="BF656" i="1"/>
  <c r="A657" i="1"/>
  <c r="G657" i="1"/>
  <c r="AI657" i="1"/>
  <c r="AJ657" i="1"/>
  <c r="AY657" i="1"/>
  <c r="BB657" i="1"/>
  <c r="BF657" i="1"/>
  <c r="A658" i="1"/>
  <c r="G658" i="1"/>
  <c r="AI658" i="1"/>
  <c r="AJ658" i="1"/>
  <c r="AY658" i="1"/>
  <c r="BB658" i="1"/>
  <c r="BF658" i="1"/>
  <c r="A659" i="1"/>
  <c r="G659" i="1"/>
  <c r="AI659" i="1"/>
  <c r="AJ659" i="1"/>
  <c r="AY659" i="1"/>
  <c r="BB659" i="1"/>
  <c r="BF659" i="1"/>
  <c r="A660" i="1"/>
  <c r="G660" i="1"/>
  <c r="AI660" i="1"/>
  <c r="AJ660" i="1"/>
  <c r="AY660" i="1"/>
  <c r="BB660" i="1"/>
  <c r="BF660" i="1"/>
  <c r="A661" i="1"/>
  <c r="G661" i="1"/>
  <c r="AI661" i="1"/>
  <c r="AJ661" i="1"/>
  <c r="AY661" i="1"/>
  <c r="BB661" i="1"/>
  <c r="BF661" i="1"/>
  <c r="A662" i="1"/>
  <c r="G662" i="1"/>
  <c r="AI662" i="1"/>
  <c r="AJ662" i="1"/>
  <c r="AY662" i="1"/>
  <c r="BB662" i="1"/>
  <c r="BF662" i="1"/>
  <c r="A663" i="1"/>
  <c r="G663" i="1"/>
  <c r="AI663" i="1"/>
  <c r="AJ663" i="1"/>
  <c r="AY663" i="1"/>
  <c r="BB663" i="1"/>
  <c r="BF663" i="1"/>
  <c r="A664" i="1"/>
  <c r="G664" i="1"/>
  <c r="AI664" i="1"/>
  <c r="AJ664" i="1"/>
  <c r="AY664" i="1"/>
  <c r="BB664" i="1"/>
  <c r="BF664" i="1"/>
  <c r="A665" i="1"/>
  <c r="G665" i="1"/>
  <c r="AI665" i="1"/>
  <c r="AJ665" i="1"/>
  <c r="AY665" i="1"/>
  <c r="BB665" i="1"/>
  <c r="BF665" i="1"/>
  <c r="A666" i="1"/>
  <c r="G666" i="1"/>
  <c r="AI666" i="1"/>
  <c r="AJ666" i="1"/>
  <c r="AY666" i="1"/>
  <c r="BB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G564" i="11" s="1"/>
  <c r="N589" i="1" a="1"/>
  <c r="N589" i="1" s="1"/>
  <c r="M589" i="1" a="1"/>
  <c r="M589" i="1" s="1"/>
  <c r="N588" i="1" a="1"/>
  <c r="N588" i="1" s="1"/>
  <c r="M588" i="1" a="1"/>
  <c r="M588" i="1" s="1"/>
  <c r="N587" i="1" a="1"/>
  <c r="N587" i="1" s="1"/>
  <c r="L585" i="12" s="1"/>
  <c r="M587" i="1" a="1"/>
  <c r="M587" i="1" s="1"/>
  <c r="N586" i="1" a="1"/>
  <c r="N586" i="1" s="1"/>
  <c r="M586" i="1" a="1"/>
  <c r="M586" i="1" s="1"/>
  <c r="N585" i="1" a="1"/>
  <c r="N585" i="1" s="1"/>
  <c r="M585" i="1" a="1"/>
  <c r="M585" i="1" s="1"/>
  <c r="N581" i="1" a="1"/>
  <c r="N581" i="1" s="1"/>
  <c r="M581" i="1" a="1"/>
  <c r="M581" i="1" s="1"/>
  <c r="G563" i="11" s="1"/>
  <c r="N580" i="1" a="1"/>
  <c r="N580" i="1" s="1"/>
  <c r="M580" i="1" a="1"/>
  <c r="M580" i="1" s="1"/>
  <c r="G562" i="11" s="1"/>
  <c r="N579" i="1" a="1"/>
  <c r="N579" i="1" s="1"/>
  <c r="M579" i="1" a="1"/>
  <c r="M579" i="1" s="1"/>
  <c r="G561" i="11" s="1"/>
  <c r="N575" i="1" a="1"/>
  <c r="N575" i="1" s="1"/>
  <c r="L573" i="12" s="1"/>
  <c r="M575" i="1" a="1"/>
  <c r="M575" i="1" s="1"/>
  <c r="G557" i="11" s="1"/>
  <c r="H575" i="1" a="1"/>
  <c r="H575" i="1" s="1"/>
  <c r="N574" i="1" a="1"/>
  <c r="N574" i="1" s="1"/>
  <c r="L572" i="12" s="1"/>
  <c r="M574" i="1" a="1"/>
  <c r="M574" i="1" s="1"/>
  <c r="G556" i="11" s="1"/>
  <c r="N573" i="1" a="1"/>
  <c r="N573" i="1" s="1"/>
  <c r="L571" i="12" s="1"/>
  <c r="M573" i="1" a="1"/>
  <c r="M573" i="1" s="1"/>
  <c r="G555" i="11" s="1"/>
  <c r="N572" i="1" a="1"/>
  <c r="N572" i="1" s="1"/>
  <c r="L570" i="12" s="1"/>
  <c r="M572" i="1" a="1"/>
  <c r="M572" i="1" s="1"/>
  <c r="G554" i="11" s="1"/>
  <c r="N569" i="1" a="1"/>
  <c r="N569" i="1" s="1"/>
  <c r="L567" i="12" s="1"/>
  <c r="M569" i="1" a="1"/>
  <c r="M569" i="1" s="1"/>
  <c r="G551" i="11" s="1"/>
  <c r="N568" i="1" a="1"/>
  <c r="N568" i="1" s="1"/>
  <c r="L566" i="12" s="1"/>
  <c r="M568" i="1" a="1"/>
  <c r="M568" i="1" s="1"/>
  <c r="G550" i="1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T600" i="1" a="1"/>
  <c r="T600" i="1" s="1"/>
  <c r="S600" i="1" a="1"/>
  <c r="S600" i="1" s="1"/>
  <c r="T599" i="1" a="1"/>
  <c r="T599" i="1" s="1"/>
  <c r="S599" i="1" a="1"/>
  <c r="S599" i="1" s="1"/>
  <c r="T598" i="1" a="1"/>
  <c r="T598" i="1" s="1"/>
  <c r="S598" i="1" a="1"/>
  <c r="S598" i="1" s="1"/>
  <c r="T597" i="1" a="1"/>
  <c r="T597" i="1" s="1"/>
  <c r="S597" i="1" a="1"/>
  <c r="S597" i="1" s="1"/>
  <c r="T596" i="1" a="1"/>
  <c r="T596" i="1" s="1"/>
  <c r="S596" i="1" a="1"/>
  <c r="S596" i="1" s="1"/>
  <c r="T595" i="1" a="1"/>
  <c r="T595" i="1" s="1"/>
  <c r="S595" i="1" a="1"/>
  <c r="S595" i="1" s="1"/>
  <c r="T594" i="1" a="1"/>
  <c r="T594" i="1" s="1"/>
  <c r="S594" i="1" a="1"/>
  <c r="S594" i="1" s="1"/>
  <c r="T593" i="1" a="1"/>
  <c r="T593" i="1" s="1"/>
  <c r="S593" i="1" a="1"/>
  <c r="S593" i="1" s="1"/>
  <c r="T592" i="1" a="1"/>
  <c r="T592" i="1" s="1"/>
  <c r="S592" i="1" a="1"/>
  <c r="S592" i="1" s="1"/>
  <c r="T591" i="1" a="1"/>
  <c r="T591" i="1" s="1"/>
  <c r="S591" i="1" a="1"/>
  <c r="S591" i="1" s="1"/>
  <c r="T590" i="1" a="1"/>
  <c r="T590" i="1" s="1"/>
  <c r="S590" i="1" a="1"/>
  <c r="S590" i="1" s="1"/>
  <c r="T589" i="1" a="1"/>
  <c r="T589" i="1" s="1"/>
  <c r="S589" i="1" a="1"/>
  <c r="S589" i="1" s="1"/>
  <c r="T588" i="1" a="1"/>
  <c r="T588" i="1" s="1"/>
  <c r="S588" i="1" a="1"/>
  <c r="S588" i="1" s="1"/>
  <c r="T587" i="1" a="1"/>
  <c r="T587" i="1" s="1"/>
  <c r="S587" i="1" a="1"/>
  <c r="S587" i="1" s="1"/>
  <c r="T586" i="1" a="1"/>
  <c r="T586" i="1" s="1"/>
  <c r="S586" i="1" a="1"/>
  <c r="S586" i="1" s="1"/>
  <c r="T585" i="1" a="1"/>
  <c r="T585" i="1" s="1"/>
  <c r="S585" i="1" a="1"/>
  <c r="S585" i="1" s="1"/>
  <c r="T584" i="1" a="1"/>
  <c r="T584" i="1" s="1"/>
  <c r="S584" i="1" a="1"/>
  <c r="S584" i="1" s="1"/>
  <c r="T583" i="1" a="1"/>
  <c r="T583" i="1" s="1"/>
  <c r="S583" i="1" a="1"/>
  <c r="S583" i="1" s="1"/>
  <c r="T582" i="1" a="1"/>
  <c r="T582" i="1" s="1"/>
  <c r="S582" i="1" a="1"/>
  <c r="S582" i="1" s="1"/>
  <c r="T581" i="1" a="1"/>
  <c r="T581" i="1" s="1"/>
  <c r="S581" i="1" a="1"/>
  <c r="S581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M591" i="1" a="1"/>
  <c r="M591" i="1" s="1"/>
  <c r="F589" i="13" s="1"/>
  <c r="M590" i="1" a="1"/>
  <c r="M590" i="1" s="1"/>
  <c r="F588" i="13" s="1"/>
  <c r="M584" i="1" a="1"/>
  <c r="M584" i="1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G549" i="1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M550" i="1" a="1"/>
  <c r="M550" i="1" s="1"/>
  <c r="A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G546" i="11" s="1"/>
  <c r="N563" i="1" a="1"/>
  <c r="N563" i="1" s="1"/>
  <c r="L561" i="12" s="1"/>
  <c r="M563" i="1" a="1"/>
  <c r="M563" i="1" s="1"/>
  <c r="G545" i="11" s="1"/>
  <c r="N562" i="1" a="1"/>
  <c r="N562" i="1" s="1"/>
  <c r="L560" i="12" s="1"/>
  <c r="M562" i="1" a="1"/>
  <c r="M562" i="1" s="1"/>
  <c r="G544" i="11" s="1"/>
  <c r="N561" i="1" a="1"/>
  <c r="N561" i="1" s="1"/>
  <c r="L559" i="12" s="1"/>
  <c r="N565" i="1" a="1"/>
  <c r="N565" i="1" s="1"/>
  <c r="L563" i="12" s="1"/>
  <c r="M565" i="1" a="1"/>
  <c r="M565" i="1" s="1"/>
  <c r="G547" i="11" s="1"/>
  <c r="N560" i="1" a="1"/>
  <c r="N560" i="1" s="1"/>
  <c r="L558" i="12" s="1"/>
  <c r="M560" i="1" a="1"/>
  <c r="M560" i="1" s="1"/>
  <c r="G542" i="1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G560" i="11" s="1"/>
  <c r="M577" i="1" a="1"/>
  <c r="M577" i="1" s="1"/>
  <c r="G559" i="11" s="1"/>
  <c r="M576" i="1" a="1"/>
  <c r="M576" i="1" s="1"/>
  <c r="G558" i="11" s="1"/>
  <c r="M570" i="1" a="1"/>
  <c r="M570" i="1" s="1"/>
  <c r="G552" i="11" s="1"/>
  <c r="M566" i="1" a="1"/>
  <c r="M566" i="1" s="1"/>
  <c r="G548" i="11" s="1"/>
  <c r="M559" i="1" a="1"/>
  <c r="M559" i="1" s="1"/>
  <c r="G541" i="11" s="1"/>
  <c r="M558" i="1" a="1"/>
  <c r="M558" i="1" s="1"/>
  <c r="G540" i="11" s="1"/>
  <c r="T580" i="1" a="1"/>
  <c r="T580" i="1" s="1"/>
  <c r="S580" i="1" a="1"/>
  <c r="S580" i="1" s="1"/>
  <c r="T579" i="1" a="1"/>
  <c r="T579" i="1" s="1"/>
  <c r="S579" i="1" a="1"/>
  <c r="S579" i="1" s="1"/>
  <c r="T578" i="1" a="1"/>
  <c r="T578" i="1" s="1"/>
  <c r="S578" i="1" a="1"/>
  <c r="S578" i="1" s="1"/>
  <c r="T577" i="1" a="1"/>
  <c r="T577" i="1" s="1"/>
  <c r="S577" i="1" a="1"/>
  <c r="S577" i="1" s="1"/>
  <c r="T576" i="1" a="1"/>
  <c r="T576" i="1" s="1"/>
  <c r="S576" i="1" a="1"/>
  <c r="S576" i="1" s="1"/>
  <c r="T575" i="1" a="1"/>
  <c r="T575" i="1" s="1"/>
  <c r="S575" i="1" a="1"/>
  <c r="S575" i="1" s="1"/>
  <c r="T574" i="1" a="1"/>
  <c r="T574" i="1" s="1"/>
  <c r="S574" i="1" a="1"/>
  <c r="S574" i="1" s="1"/>
  <c r="T573" i="1" a="1"/>
  <c r="T573" i="1" s="1"/>
  <c r="S573" i="1" a="1"/>
  <c r="S573" i="1" s="1"/>
  <c r="D571" i="12" s="1"/>
  <c r="T572" i="1" a="1"/>
  <c r="T572" i="1" s="1"/>
  <c r="S572" i="1" a="1"/>
  <c r="S572" i="1" s="1"/>
  <c r="T571" i="1" a="1"/>
  <c r="T571" i="1" s="1"/>
  <c r="E569" i="12" s="1"/>
  <c r="S571" i="1" a="1"/>
  <c r="S571" i="1" s="1"/>
  <c r="T570" i="1" a="1"/>
  <c r="T570" i="1" s="1"/>
  <c r="S570" i="1" a="1"/>
  <c r="S570" i="1" s="1"/>
  <c r="D568" i="12" s="1"/>
  <c r="T569" i="1" a="1"/>
  <c r="T569" i="1" s="1"/>
  <c r="S569" i="1" a="1"/>
  <c r="S569" i="1" s="1"/>
  <c r="T568" i="1" a="1"/>
  <c r="T568" i="1" s="1"/>
  <c r="E566" i="12" s="1"/>
  <c r="S568" i="1" a="1"/>
  <c r="S568" i="1" s="1"/>
  <c r="T567" i="1" a="1"/>
  <c r="T567" i="1" s="1"/>
  <c r="S567" i="1" a="1"/>
  <c r="S567" i="1" s="1"/>
  <c r="D565" i="12" s="1"/>
  <c r="T566" i="1" a="1"/>
  <c r="T566" i="1" s="1"/>
  <c r="S566" i="1" a="1"/>
  <c r="S566" i="1" s="1"/>
  <c r="T565" i="1" a="1"/>
  <c r="T565" i="1" s="1"/>
  <c r="E563" i="12" s="1"/>
  <c r="S565" i="1" a="1"/>
  <c r="S565" i="1" s="1"/>
  <c r="T564" i="1" a="1"/>
  <c r="T564" i="1" s="1"/>
  <c r="S564" i="1" a="1"/>
  <c r="S564" i="1" s="1"/>
  <c r="D562" i="12" s="1"/>
  <c r="T563" i="1" a="1"/>
  <c r="T563" i="1" s="1"/>
  <c r="S563" i="1" a="1"/>
  <c r="S563" i="1" s="1"/>
  <c r="T562" i="1" a="1"/>
  <c r="T562" i="1" s="1"/>
  <c r="E560" i="12" s="1"/>
  <c r="S562" i="1" a="1"/>
  <c r="S562" i="1" s="1"/>
  <c r="T561" i="1" a="1"/>
  <c r="T561" i="1" s="1"/>
  <c r="S561" i="1" a="1"/>
  <c r="S561" i="1" s="1"/>
  <c r="T560" i="1" a="1"/>
  <c r="T560" i="1" s="1"/>
  <c r="S560" i="1" a="1"/>
  <c r="S560" i="1" s="1"/>
  <c r="T559" i="1" a="1"/>
  <c r="T559" i="1" s="1"/>
  <c r="S559" i="1" a="1"/>
  <c r="S559" i="1" s="1"/>
  <c r="T558" i="1" a="1"/>
  <c r="T558" i="1" s="1"/>
  <c r="S558" i="1" a="1"/>
  <c r="S558" i="1" s="1"/>
  <c r="T557" i="1" a="1"/>
  <c r="T557" i="1" s="1"/>
  <c r="S557" i="1" a="1"/>
  <c r="S557" i="1" s="1"/>
  <c r="T556" i="1" a="1"/>
  <c r="T556" i="1" s="1"/>
  <c r="S556" i="1" a="1"/>
  <c r="S556" i="1" s="1"/>
  <c r="T555" i="1" a="1"/>
  <c r="T555" i="1" s="1"/>
  <c r="S555" i="1" a="1"/>
  <c r="S555" i="1" s="1"/>
  <c r="T554" i="1" a="1"/>
  <c r="T554" i="1" s="1"/>
  <c r="S554" i="1" a="1"/>
  <c r="S554" i="1" s="1"/>
  <c r="D552" i="12" s="1"/>
  <c r="T553" i="1" a="1"/>
  <c r="T553" i="1" s="1"/>
  <c r="E551" i="12" s="1"/>
  <c r="S553" i="1" a="1"/>
  <c r="S553" i="1" s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G539" i="11" s="1"/>
  <c r="N556" i="1" a="1"/>
  <c r="N556" i="1" s="1"/>
  <c r="L554" i="12" s="1"/>
  <c r="M556" i="1" a="1"/>
  <c r="M556" i="1" s="1"/>
  <c r="G538" i="11" s="1"/>
  <c r="N555" i="1" a="1"/>
  <c r="N555" i="1" s="1"/>
  <c r="L553" i="12" s="1"/>
  <c r="M555" i="1" a="1"/>
  <c r="M555" i="1" s="1"/>
  <c r="G537" i="11" s="1"/>
  <c r="N551" i="1" a="1"/>
  <c r="N551" i="1" s="1"/>
  <c r="M551" i="1" a="1"/>
  <c r="M551" i="1" s="1"/>
  <c r="AM551" i="1" s="1"/>
  <c r="N553" i="1" a="1"/>
  <c r="N553" i="1" s="1"/>
  <c r="M553" i="1" a="1"/>
  <c r="M553" i="1" s="1"/>
  <c r="N552" i="1" a="1"/>
  <c r="N552" i="1" s="1"/>
  <c r="M552" i="1" a="1"/>
  <c r="M552" i="1" s="1"/>
  <c r="AM552" i="1" s="1"/>
  <c r="N548" i="1" a="1"/>
  <c r="N548" i="1" s="1"/>
  <c r="M548" i="1" a="1"/>
  <c r="M548" i="1" s="1"/>
  <c r="AM548" i="1" s="1"/>
  <c r="H548" i="1" a="1"/>
  <c r="H548" i="1" s="1"/>
  <c r="N547" i="1" a="1"/>
  <c r="N547" i="1" s="1"/>
  <c r="L545" i="12" s="1"/>
  <c r="M547" i="1" a="1"/>
  <c r="M547" i="1" s="1"/>
  <c r="AM547" i="1" s="1"/>
  <c r="N546" i="1" a="1"/>
  <c r="N546" i="1" s="1"/>
  <c r="M546" i="1" a="1"/>
  <c r="M546" i="1" s="1"/>
  <c r="AM546" i="1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 s="1"/>
  <c r="M541" i="1" a="1"/>
  <c r="M541" i="1" s="1"/>
  <c r="N541" i="1" a="1"/>
  <c r="N541" i="1" s="1"/>
  <c r="M542" i="1" a="1"/>
  <c r="M542" i="1" s="1"/>
  <c r="N542" i="1" a="1"/>
  <c r="N542" i="1" s="1"/>
  <c r="M543" i="1" a="1"/>
  <c r="M543" i="1" s="1"/>
  <c r="N543" i="1" a="1"/>
  <c r="N543" i="1" s="1"/>
  <c r="N539" i="1" a="1"/>
  <c r="N539" i="1" s="1"/>
  <c r="M539" i="1" a="1"/>
  <c r="M539" i="1" s="1"/>
  <c r="N538" i="1" a="1"/>
  <c r="N538" i="1" s="1"/>
  <c r="N530" i="1" a="1"/>
  <c r="N530" i="1" s="1"/>
  <c r="M530" i="1" a="1"/>
  <c r="M530" i="1" s="1"/>
  <c r="N526" i="1" a="1"/>
  <c r="N526" i="1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M455" i="1" a="1"/>
  <c r="M455" i="1" s="1"/>
  <c r="AM455" i="1" s="1"/>
  <c r="N519" i="1" a="1"/>
  <c r="N519" i="1" s="1"/>
  <c r="M519" i="1" a="1"/>
  <c r="M519" i="1" s="1"/>
  <c r="AM519" i="1" s="1"/>
  <c r="N518" i="1" a="1"/>
  <c r="N518" i="1" s="1"/>
  <c r="M518" i="1" a="1"/>
  <c r="M518" i="1" s="1"/>
  <c r="AM518" i="1" s="1"/>
  <c r="H515" i="1" a="1"/>
  <c r="H515" i="1" s="1"/>
  <c r="N517" i="1" a="1"/>
  <c r="N517" i="1" s="1"/>
  <c r="N516" i="1" a="1"/>
  <c r="N516" i="1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G536" i="11" s="1"/>
  <c r="N549" i="1" a="1"/>
  <c r="N549" i="1" s="1"/>
  <c r="M549" i="1" a="1"/>
  <c r="M549" i="1" s="1"/>
  <c r="N545" i="1" a="1"/>
  <c r="N545" i="1" s="1"/>
  <c r="M545" i="1" a="1"/>
  <c r="M545" i="1" s="1"/>
  <c r="AM545" i="1" s="1"/>
  <c r="N544" i="1" a="1"/>
  <c r="N544" i="1" s="1"/>
  <c r="M544" i="1" a="1"/>
  <c r="M544" i="1" s="1"/>
  <c r="AM544" i="1" s="1"/>
  <c r="N536" i="1" a="1"/>
  <c r="N536" i="1" s="1"/>
  <c r="M536" i="1" a="1"/>
  <c r="M536" i="1" s="1"/>
  <c r="N535" i="1" a="1"/>
  <c r="N535" i="1" s="1"/>
  <c r="M535" i="1" a="1"/>
  <c r="M535" i="1" s="1"/>
  <c r="N534" i="1" a="1"/>
  <c r="N534" i="1" s="1"/>
  <c r="M534" i="1" a="1"/>
  <c r="M534" i="1" s="1"/>
  <c r="N533" i="1" a="1"/>
  <c r="N533" i="1" s="1"/>
  <c r="M533" i="1" a="1"/>
  <c r="M533" i="1" s="1"/>
  <c r="N531" i="1" a="1"/>
  <c r="N531" i="1" s="1"/>
  <c r="M531" i="1" a="1"/>
  <c r="M531" i="1" s="1"/>
  <c r="N529" i="1" a="1"/>
  <c r="N529" i="1" s="1"/>
  <c r="M529" i="1" a="1"/>
  <c r="M529" i="1" s="1"/>
  <c r="N528" i="1" a="1"/>
  <c r="N528" i="1" s="1"/>
  <c r="L526" i="12" s="1"/>
  <c r="M528" i="1" a="1"/>
  <c r="M528" i="1" s="1"/>
  <c r="F526" i="13" s="1"/>
  <c r="N527" i="1" a="1"/>
  <c r="N527" i="1" s="1"/>
  <c r="M527" i="1" a="1"/>
  <c r="M527" i="1" s="1"/>
  <c r="N525" i="1" a="1"/>
  <c r="N525" i="1" s="1"/>
  <c r="M525" i="1" a="1"/>
  <c r="M525" i="1" s="1"/>
  <c r="N524" i="1" a="1"/>
  <c r="N524" i="1" s="1"/>
  <c r="M524" i="1" a="1"/>
  <c r="M524" i="1" s="1"/>
  <c r="N523" i="1" a="1"/>
  <c r="N523" i="1" s="1"/>
  <c r="M523" i="1" a="1"/>
  <c r="M523" i="1" s="1"/>
  <c r="N521" i="1" a="1"/>
  <c r="N521" i="1" s="1"/>
  <c r="M521" i="1" a="1"/>
  <c r="M521" i="1" s="1"/>
  <c r="AM521" i="1" s="1"/>
  <c r="N520" i="1" a="1"/>
  <c r="N520" i="1" s="1"/>
  <c r="M520" i="1" a="1"/>
  <c r="M520" i="1" s="1"/>
  <c r="AM520" i="1" s="1"/>
  <c r="N515" i="1" a="1"/>
  <c r="N515" i="1" s="1"/>
  <c r="M515" i="1" a="1"/>
  <c r="M515" i="1" s="1"/>
  <c r="AM515" i="1" s="1"/>
  <c r="N514" i="1" a="1"/>
  <c r="N514" i="1" s="1"/>
  <c r="M514" i="1" a="1"/>
  <c r="M514" i="1" s="1"/>
  <c r="AM514" i="1" s="1"/>
  <c r="N511" i="1" a="1"/>
  <c r="N511" i="1" s="1"/>
  <c r="M511" i="1" a="1"/>
  <c r="M511" i="1" s="1"/>
  <c r="AM511" i="1" s="1"/>
  <c r="N510" i="1" a="1"/>
  <c r="N510" i="1" s="1"/>
  <c r="M510" i="1" a="1"/>
  <c r="M510" i="1" s="1"/>
  <c r="A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AM484" i="1" s="1"/>
  <c r="N484" i="1" a="1"/>
  <c r="N484" i="1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N470" i="1" a="1"/>
  <c r="N470" i="1" s="1"/>
  <c r="N472" i="1" a="1"/>
  <c r="N472" i="1" s="1"/>
  <c r="N473" i="1" a="1"/>
  <c r="N473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M464" i="1" a="1"/>
  <c r="M464" i="1" s="1"/>
  <c r="AM464" i="1" s="1"/>
  <c r="M465" i="1" a="1"/>
  <c r="M465" i="1" s="1"/>
  <c r="AM465" i="1" s="1"/>
  <c r="M466" i="1" a="1"/>
  <c r="M466" i="1" s="1"/>
  <c r="AM466" i="1" s="1"/>
  <c r="M467" i="1" a="1"/>
  <c r="M467" i="1" s="1"/>
  <c r="AM467" i="1" s="1"/>
  <c r="M469" i="1" a="1"/>
  <c r="M469" i="1" s="1"/>
  <c r="AM469" i="1" s="1"/>
  <c r="M470" i="1" a="1"/>
  <c r="M470" i="1" s="1"/>
  <c r="AM470" i="1" s="1"/>
  <c r="M472" i="1" a="1"/>
  <c r="M472" i="1" s="1"/>
  <c r="AM472" i="1" s="1"/>
  <c r="M473" i="1" a="1"/>
  <c r="M473" i="1" s="1"/>
  <c r="AM473" i="1" s="1"/>
  <c r="M475" i="1" a="1"/>
  <c r="M475" i="1" s="1"/>
  <c r="AM475" i="1" s="1"/>
  <c r="M476" i="1" a="1"/>
  <c r="M476" i="1" s="1"/>
  <c r="AM476" i="1" s="1"/>
  <c r="M477" i="1" a="1"/>
  <c r="M477" i="1" s="1"/>
  <c r="AM477" i="1" s="1"/>
  <c r="M478" i="1" a="1"/>
  <c r="M478" i="1" s="1"/>
  <c r="AM478" i="1" s="1"/>
  <c r="M479" i="1" a="1"/>
  <c r="M479" i="1" s="1"/>
  <c r="AM479" i="1" s="1"/>
  <c r="M480" i="1" a="1"/>
  <c r="M480" i="1" s="1"/>
  <c r="A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N457" i="1" a="1"/>
  <c r="N457" i="1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M396" i="1" a="1"/>
  <c r="M396" i="1" s="1"/>
  <c r="AM396" i="1" s="1"/>
  <c r="N395" i="1" a="1"/>
  <c r="N395" i="1" s="1"/>
  <c r="M395" i="1" a="1"/>
  <c r="M395" i="1" s="1"/>
  <c r="AM395" i="1" s="1"/>
  <c r="N394" i="1" a="1"/>
  <c r="N394" i="1" s="1"/>
  <c r="M394" i="1" a="1"/>
  <c r="M394" i="1" s="1"/>
  <c r="AM394" i="1" s="1"/>
  <c r="N393" i="1" a="1"/>
  <c r="N393" i="1" s="1"/>
  <c r="M393" i="1" a="1"/>
  <c r="M393" i="1" s="1"/>
  <c r="A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N369" i="1" a="1"/>
  <c r="N369" i="1" s="1"/>
  <c r="M370" i="1" a="1"/>
  <c r="M370" i="1" s="1"/>
  <c r="N370" i="1" a="1"/>
  <c r="N370" i="1" s="1"/>
  <c r="L368" i="12" s="1"/>
  <c r="M371" i="1" a="1"/>
  <c r="M371" i="1" s="1"/>
  <c r="N371" i="1" a="1"/>
  <c r="N371" i="1" s="1"/>
  <c r="M372" i="1" a="1"/>
  <c r="M372" i="1" s="1"/>
  <c r="N372" i="1" a="1"/>
  <c r="N372" i="1" s="1"/>
  <c r="L370" i="12" s="1"/>
  <c r="M373" i="1" a="1"/>
  <c r="M373" i="1" s="1"/>
  <c r="N373" i="1" a="1"/>
  <c r="N373" i="1" s="1"/>
  <c r="M374" i="1" a="1"/>
  <c r="M374" i="1" s="1"/>
  <c r="N374" i="1" a="1"/>
  <c r="N374" i="1" s="1"/>
  <c r="M375" i="1" a="1"/>
  <c r="M375" i="1" s="1"/>
  <c r="N375" i="1" a="1"/>
  <c r="N375" i="1" s="1"/>
  <c r="L373" i="12" s="1"/>
  <c r="M376" i="1" a="1"/>
  <c r="M376" i="1" s="1"/>
  <c r="N376" i="1" a="1"/>
  <c r="N376" i="1" s="1"/>
  <c r="M377" i="1" a="1"/>
  <c r="M377" i="1" s="1"/>
  <c r="N377" i="1" a="1"/>
  <c r="N377" i="1" s="1"/>
  <c r="M378" i="1" a="1"/>
  <c r="M378" i="1" s="1"/>
  <c r="N378" i="1" a="1"/>
  <c r="N378" i="1" s="1"/>
  <c r="M379" i="1" a="1"/>
  <c r="M379" i="1" s="1"/>
  <c r="N379" i="1" a="1"/>
  <c r="N379" i="1" s="1"/>
  <c r="M380" i="1" a="1"/>
  <c r="M380" i="1" s="1"/>
  <c r="N380" i="1" a="1"/>
  <c r="N380" i="1" s="1"/>
  <c r="M381" i="1" a="1"/>
  <c r="M381" i="1" s="1"/>
  <c r="N381" i="1" a="1"/>
  <c r="N381" i="1" s="1"/>
  <c r="M382" i="1" a="1"/>
  <c r="M382" i="1" s="1"/>
  <c r="N382" i="1" a="1"/>
  <c r="N382" i="1" s="1"/>
  <c r="M383" i="1" a="1"/>
  <c r="M383" i="1" s="1"/>
  <c r="N383" i="1" a="1"/>
  <c r="N383" i="1" s="1"/>
  <c r="M384" i="1" a="1"/>
  <c r="M384" i="1" s="1"/>
  <c r="N384" i="1" a="1"/>
  <c r="N384" i="1" s="1"/>
  <c r="M391" i="1" a="1"/>
  <c r="M391" i="1" s="1"/>
  <c r="N391" i="1" a="1"/>
  <c r="N391" i="1" s="1"/>
  <c r="M392" i="1" a="1"/>
  <c r="M392" i="1" s="1"/>
  <c r="N392" i="1" a="1"/>
  <c r="N392" i="1" s="1"/>
  <c r="N350" i="1" a="1"/>
  <c r="N350" i="1" s="1"/>
  <c r="N351" i="1" a="1"/>
  <c r="N351" i="1" s="1"/>
  <c r="L349" i="12" s="1"/>
  <c r="N352" i="1" a="1"/>
  <c r="N352" i="1" s="1"/>
  <c r="L350" i="12" s="1"/>
  <c r="N359" i="1" a="1"/>
  <c r="N359" i="1" s="1"/>
  <c r="N362" i="1" a="1"/>
  <c r="N362" i="1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K360" i="12" s="1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N329" i="1" a="1"/>
  <c r="N329" i="1" s="1"/>
  <c r="N328" i="1" a="1"/>
  <c r="N328" i="1" s="1"/>
  <c r="L326" i="12" s="1"/>
  <c r="N324" i="1" a="1"/>
  <c r="N324" i="1" s="1"/>
  <c r="N323" i="1" a="1"/>
  <c r="N323" i="1" s="1"/>
  <c r="N322" i="1" a="1"/>
  <c r="N322" i="1" s="1"/>
  <c r="L320" i="12" s="1"/>
  <c r="N321" i="1" a="1"/>
  <c r="N321" i="1" s="1"/>
  <c r="L319" i="12" s="1"/>
  <c r="N320" i="1" a="1"/>
  <c r="N320" i="1" s="1"/>
  <c r="N319" i="1" a="1"/>
  <c r="N319" i="1" s="1"/>
  <c r="L317" i="12" s="1"/>
  <c r="N318" i="1" a="1"/>
  <c r="N318" i="1" s="1"/>
  <c r="L316" i="12" s="1"/>
  <c r="N317" i="1" a="1"/>
  <c r="N317" i="1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N308" i="1" a="1"/>
  <c r="N308" i="1" s="1"/>
  <c r="L306" i="12" s="1"/>
  <c r="N307" i="1" a="1"/>
  <c r="N307" i="1" s="1"/>
  <c r="L305" i="12" s="1"/>
  <c r="N306" i="1" a="1"/>
  <c r="N306" i="1" s="1"/>
  <c r="N304" i="1" a="1"/>
  <c r="N304" i="1" s="1"/>
  <c r="N302" i="1" a="1"/>
  <c r="N302" i="1" s="1"/>
  <c r="L300" i="12" s="1"/>
  <c r="N300" i="1" a="1"/>
  <c r="N300" i="1" s="1"/>
  <c r="N298" i="1" a="1"/>
  <c r="N298" i="1" s="1"/>
  <c r="L296" i="12" s="1"/>
  <c r="N297" i="1" a="1"/>
  <c r="N297" i="1" s="1"/>
  <c r="N296" i="1" a="1"/>
  <c r="N296" i="1" s="1"/>
  <c r="N295" i="1" a="1"/>
  <c r="N295" i="1" s="1"/>
  <c r="N294" i="1" a="1"/>
  <c r="N294" i="1" s="1"/>
  <c r="N293" i="1" a="1"/>
  <c r="N293" i="1" s="1"/>
  <c r="N292" i="1" a="1"/>
  <c r="N292" i="1" s="1"/>
  <c r="N291" i="1" a="1"/>
  <c r="N291" i="1" s="1"/>
  <c r="N290" i="1" a="1"/>
  <c r="N290" i="1" s="1"/>
  <c r="M329" i="1" a="1"/>
  <c r="M329" i="1" s="1"/>
  <c r="K327" i="12" s="1"/>
  <c r="M328" i="1" a="1"/>
  <c r="M328" i="1" s="1"/>
  <c r="M324" i="1" a="1"/>
  <c r="M324" i="1" s="1"/>
  <c r="M323" i="1" a="1"/>
  <c r="M323" i="1" s="1"/>
  <c r="K321" i="12" s="1"/>
  <c r="M322" i="1" a="1"/>
  <c r="M322" i="1" s="1"/>
  <c r="M321" i="1" a="1"/>
  <c r="M321" i="1" s="1"/>
  <c r="M320" i="1" a="1"/>
  <c r="M320" i="1" s="1"/>
  <c r="K318" i="12" s="1"/>
  <c r="M319" i="1" a="1"/>
  <c r="M319" i="1" s="1"/>
  <c r="M318" i="1" a="1"/>
  <c r="M318" i="1" s="1"/>
  <c r="M317" i="1" a="1"/>
  <c r="M317" i="1" s="1"/>
  <c r="K315" i="12" s="1"/>
  <c r="M316" i="1" a="1"/>
  <c r="M316" i="1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M304" i="1" a="1"/>
  <c r="M304" i="1" s="1"/>
  <c r="K302" i="12" s="1"/>
  <c r="M302" i="1" a="1"/>
  <c r="M302" i="1" s="1"/>
  <c r="K300" i="12" s="1"/>
  <c r="M298" i="1" a="1"/>
  <c r="M298" i="1" s="1"/>
  <c r="M296" i="1" a="1"/>
  <c r="M296" i="1" s="1"/>
  <c r="K294" i="12" s="1"/>
  <c r="M295" i="1" a="1"/>
  <c r="M295" i="1" s="1"/>
  <c r="M294" i="1" a="1"/>
  <c r="M294" i="1" s="1"/>
  <c r="K292" i="12" s="1"/>
  <c r="M293" i="1" a="1"/>
  <c r="M293" i="1" s="1"/>
  <c r="K291" i="12" s="1"/>
  <c r="M292" i="1" a="1"/>
  <c r="M292" i="1" s="1"/>
  <c r="M291" i="1" a="1"/>
  <c r="M291" i="1" s="1"/>
  <c r="N288" i="1" a="1"/>
  <c r="N288" i="1" s="1"/>
  <c r="L286" i="12" s="1"/>
  <c r="M288" i="1" a="1"/>
  <c r="M288" i="1" s="1"/>
  <c r="K286" i="12" s="1"/>
  <c r="R257" i="1"/>
  <c r="S255" i="12" s="1"/>
  <c r="N286" i="1" a="1"/>
  <c r="N286" i="1" s="1"/>
  <c r="M286" i="1" a="1"/>
  <c r="M286" i="1" s="1"/>
  <c r="N285" i="1" a="1"/>
  <c r="N285" i="1" s="1"/>
  <c r="M285" i="1" a="1"/>
  <c r="M285" i="1" s="1"/>
  <c r="N284" i="1" a="1"/>
  <c r="N284" i="1" s="1"/>
  <c r="M284" i="1" a="1"/>
  <c r="M284" i="1" s="1"/>
  <c r="K282" i="12" s="1"/>
  <c r="N283" i="1" a="1"/>
  <c r="N283" i="1" s="1"/>
  <c r="M283" i="1" a="1"/>
  <c r="M283" i="1" s="1"/>
  <c r="N279" i="1" a="1"/>
  <c r="N279" i="1" s="1"/>
  <c r="M279" i="1" a="1"/>
  <c r="M279" i="1" s="1"/>
  <c r="K277" i="12" s="1"/>
  <c r="N278" i="1" a="1"/>
  <c r="N278" i="1" s="1"/>
  <c r="L276" i="12" s="1"/>
  <c r="M278" i="1" a="1"/>
  <c r="M278" i="1" s="1"/>
  <c r="M280" i="1" a="1"/>
  <c r="M280" i="1" s="1"/>
  <c r="N277" i="1" a="1"/>
  <c r="N277" i="1" s="1"/>
  <c r="M277" i="1" a="1"/>
  <c r="M277" i="1" s="1"/>
  <c r="N276" i="1" a="1"/>
  <c r="N276" i="1" s="1"/>
  <c r="M276" i="1" a="1"/>
  <c r="M276" i="1" s="1"/>
  <c r="N275" i="1" a="1"/>
  <c r="N275" i="1" s="1"/>
  <c r="M275" i="1" a="1"/>
  <c r="M275" i="1" s="1"/>
  <c r="N272" i="1" a="1"/>
  <c r="N272" i="1" s="1"/>
  <c r="M272" i="1" a="1"/>
  <c r="M272" i="1" s="1"/>
  <c r="N289" i="1" a="1"/>
  <c r="N289" i="1" s="1"/>
  <c r="N287" i="1" a="1"/>
  <c r="N287" i="1" s="1"/>
  <c r="N282" i="1" a="1"/>
  <c r="N282" i="1" s="1"/>
  <c r="N281" i="1" a="1"/>
  <c r="N281" i="1" s="1"/>
  <c r="N274" i="1" a="1"/>
  <c r="N274" i="1" s="1"/>
  <c r="M297" i="1" a="1"/>
  <c r="M297" i="1" s="1"/>
  <c r="M290" i="1" a="1"/>
  <c r="M290" i="1" s="1"/>
  <c r="K288" i="12" s="1"/>
  <c r="M289" i="1" a="1"/>
  <c r="M289" i="1" s="1"/>
  <c r="M287" i="1" a="1"/>
  <c r="M287" i="1" s="1"/>
  <c r="K285" i="12" s="1"/>
  <c r="M282" i="1" a="1"/>
  <c r="M282" i="1" s="1"/>
  <c r="M281" i="1" a="1"/>
  <c r="M281" i="1" s="1"/>
  <c r="N273" i="1" a="1"/>
  <c r="N273" i="1" s="1"/>
  <c r="L271" i="12" s="1"/>
  <c r="M273" i="1" a="1"/>
  <c r="M273" i="1" s="1"/>
  <c r="K271" i="12" s="1"/>
  <c r="M274" i="1" a="1"/>
  <c r="M274" i="1" s="1"/>
  <c r="M270" i="1" a="1"/>
  <c r="M270" i="1" s="1"/>
  <c r="M269" i="1" a="1"/>
  <c r="M269" i="1" s="1"/>
  <c r="K267" i="12" s="1"/>
  <c r="M268" i="1" a="1"/>
  <c r="M268" i="1" s="1"/>
  <c r="M267" i="1" a="1"/>
  <c r="M267" i="1" s="1"/>
  <c r="K265" i="12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M258" i="1" a="1"/>
  <c r="M258" i="1" s="1"/>
  <c r="N258" i="1" a="1"/>
  <c r="N258" i="1" s="1"/>
  <c r="N270" i="1" a="1"/>
  <c r="N270" i="1" s="1"/>
  <c r="N269" i="1" a="1"/>
  <c r="N269" i="1" s="1"/>
  <c r="L267" i="12" s="1"/>
  <c r="N268" i="1" a="1"/>
  <c r="N268" i="1" s="1"/>
  <c r="N267" i="1" a="1"/>
  <c r="N267" i="1" s="1"/>
  <c r="N266" i="1" a="1"/>
  <c r="N266" i="1" s="1"/>
  <c r="L264" i="12" s="1"/>
  <c r="N265" i="1" a="1"/>
  <c r="N265" i="1" s="1"/>
  <c r="N264" i="1" a="1"/>
  <c r="N264" i="1" s="1"/>
  <c r="N263" i="1" a="1"/>
  <c r="N263" i="1" s="1"/>
  <c r="L261" i="12" s="1"/>
  <c r="N262" i="1" a="1"/>
  <c r="N262" i="1" s="1"/>
  <c r="N260" i="1" a="1"/>
  <c r="N260" i="1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M254" i="1" a="1"/>
  <c r="M254" i="1" s="1"/>
  <c r="N253" i="1" a="1"/>
  <c r="N253" i="1" s="1"/>
  <c r="L251" i="12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M231" i="1" a="1"/>
  <c r="M231" i="1" s="1"/>
  <c r="N241" i="1" a="1"/>
  <c r="N241" i="1" s="1"/>
  <c r="L239" i="12" s="1"/>
  <c r="M241" i="1" a="1"/>
  <c r="M241" i="1" s="1"/>
  <c r="N238" i="1" a="1"/>
  <c r="N238" i="1" s="1"/>
  <c r="M238" i="1" a="1"/>
  <c r="M238" i="1" s="1"/>
  <c r="N237" i="1" a="1"/>
  <c r="N237" i="1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M240" i="1" a="1"/>
  <c r="M240" i="1" s="1"/>
  <c r="N240" i="1" a="1"/>
  <c r="N240" i="1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S472" i="12" s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S473" i="12" s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S474" i="12" s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S475" i="12" s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S477" i="12" s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S479" i="12" s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S480" i="12" s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S481" i="12" s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S482" i="12" s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S483" i="12" s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S484" i="12" s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S485" i="12" s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S487" i="12" s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S488" i="12" s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S490" i="12" s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S491" i="12" s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S492" i="12" s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S493" i="12" s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S494" i="12" s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S495" i="12" s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S496" i="12" s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S498" i="12" s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S499" i="12" s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S500" i="12" s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S501" i="12" s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S502" i="12" s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S503" i="12" s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S505" i="12" s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S506" i="12" s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S507" i="12" s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S508" i="12" s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S510" i="12" s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S511" i="12" s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S512" i="12" s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S513" i="12" s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S514" i="12" s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S515" i="12" s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S516" i="12" s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S517" i="12" s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S521" i="12" s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S522" i="12" s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S523" i="12" s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S524" i="12" s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S525" i="12" s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S526" i="12" s="1"/>
  <c r="U528" i="1"/>
  <c r="BB528" i="1"/>
  <c r="AL528" i="1"/>
  <c r="AO528" i="1"/>
  <c r="BE528" i="1" s="1"/>
  <c r="AY528" i="1"/>
  <c r="BR528" i="1" s="1"/>
  <c r="BF528" i="1"/>
  <c r="A529" i="1"/>
  <c r="G529" i="1"/>
  <c r="R529" i="1"/>
  <c r="S527" i="12" s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S528" i="12" s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S530" i="12" s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S531" i="12" s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S532" i="12" s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S533" i="12" s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S535" i="12" s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S536" i="12" s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S537" i="12" s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S538" i="12" s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S539" i="12" s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S540" i="12" s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S541" i="12" s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S543" i="12" s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S544" i="12" s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S545" i="12" s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S546" i="12" s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S548" i="12" s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S549" i="12" s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S550" i="12" s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S377" i="12" s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S378" i="12" s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S379" i="12" s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S382" i="12" s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S390" i="12" s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S391" i="12" s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S392" i="12" s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S393" i="12" s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S394" i="12" s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S433" i="12" s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S226" i="12" s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S244" i="12" s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S245" i="12" s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G631" i="11"/>
  <c r="H631" i="11"/>
  <c r="I631" i="11"/>
  <c r="J631" i="11"/>
  <c r="K631" i="11"/>
  <c r="M631" i="11"/>
  <c r="O631" i="11"/>
  <c r="Q631" i="11"/>
  <c r="A632" i="11"/>
  <c r="B632" i="11"/>
  <c r="D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C634" i="11"/>
  <c r="E634" i="11"/>
  <c r="F634" i="11"/>
  <c r="H634" i="11"/>
  <c r="I634" i="11"/>
  <c r="J634" i="11"/>
  <c r="K634" i="11"/>
  <c r="M634" i="11"/>
  <c r="O634" i="11"/>
  <c r="Q634" i="11"/>
  <c r="A635" i="11"/>
  <c r="B635" i="11"/>
  <c r="C635" i="11"/>
  <c r="E635" i="11"/>
  <c r="F635" i="11"/>
  <c r="G635" i="11"/>
  <c r="H635" i="11"/>
  <c r="I635" i="11"/>
  <c r="J635" i="11"/>
  <c r="K635" i="11"/>
  <c r="M635" i="11"/>
  <c r="O635" i="11"/>
  <c r="Q635" i="11"/>
  <c r="A636" i="11"/>
  <c r="B636" i="11"/>
  <c r="D636" i="11"/>
  <c r="E636" i="11"/>
  <c r="F636" i="11"/>
  <c r="H636" i="11"/>
  <c r="I636" i="11"/>
  <c r="J636" i="11"/>
  <c r="K636" i="11"/>
  <c r="M636" i="11"/>
  <c r="O636" i="11"/>
  <c r="Q636" i="11"/>
  <c r="A637" i="11"/>
  <c r="B637" i="11"/>
  <c r="C637" i="11"/>
  <c r="E637" i="11"/>
  <c r="F637" i="11"/>
  <c r="H637" i="11"/>
  <c r="I637" i="11"/>
  <c r="J637" i="11"/>
  <c r="K637" i="11"/>
  <c r="M637" i="11"/>
  <c r="O637" i="11"/>
  <c r="Q637" i="11"/>
  <c r="A638" i="11"/>
  <c r="B638" i="11"/>
  <c r="C638" i="11"/>
  <c r="E638" i="11"/>
  <c r="F638" i="11"/>
  <c r="G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C641" i="11"/>
  <c r="E641" i="11"/>
  <c r="F641" i="11"/>
  <c r="G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C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M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M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M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M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M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M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M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M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M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M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M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M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M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M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M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M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M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M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M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M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M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M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M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M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M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M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M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M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M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M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M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M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M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E647" i="12" l="1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F611" i="13"/>
  <c r="K612" i="12"/>
  <c r="F613" i="13"/>
  <c r="K614" i="12"/>
  <c r="F617" i="13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F594" i="13"/>
  <c r="AM622" i="1"/>
  <c r="F620" i="13"/>
  <c r="AM624" i="1"/>
  <c r="F622" i="13"/>
  <c r="AM625" i="1"/>
  <c r="F623" i="13"/>
  <c r="AM626" i="1"/>
  <c r="F624" i="13"/>
  <c r="AM627" i="1"/>
  <c r="F625" i="13"/>
  <c r="AM628" i="1"/>
  <c r="F626" i="13"/>
  <c r="AM629" i="1"/>
  <c r="F627" i="13"/>
  <c r="AM630" i="1"/>
  <c r="F628" i="13"/>
  <c r="AM631" i="1"/>
  <c r="F629" i="13"/>
  <c r="AM632" i="1"/>
  <c r="F630" i="13"/>
  <c r="AM633" i="1"/>
  <c r="F631" i="13"/>
  <c r="AM634" i="1"/>
  <c r="F632" i="13"/>
  <c r="AM635" i="1"/>
  <c r="F633" i="13"/>
  <c r="AM636" i="1"/>
  <c r="F634" i="13"/>
  <c r="AM637" i="1"/>
  <c r="F635" i="13"/>
  <c r="AM638" i="1"/>
  <c r="F636" i="13"/>
  <c r="AM639" i="1"/>
  <c r="F637" i="13"/>
  <c r="AM640" i="1"/>
  <c r="F638" i="13"/>
  <c r="AM641" i="1"/>
  <c r="F639" i="13"/>
  <c r="AM642" i="1"/>
  <c r="F640" i="13"/>
  <c r="AM643" i="1"/>
  <c r="F641" i="13"/>
  <c r="AM644" i="1"/>
  <c r="F642" i="13"/>
  <c r="AM645" i="1"/>
  <c r="F643" i="13"/>
  <c r="AM646" i="1"/>
  <c r="F644" i="13"/>
  <c r="AM647" i="1"/>
  <c r="F645" i="13"/>
  <c r="AM648" i="1"/>
  <c r="F646" i="13"/>
  <c r="AM649" i="1"/>
  <c r="F647" i="13"/>
  <c r="AM650" i="1"/>
  <c r="F648" i="13"/>
  <c r="AM651" i="1"/>
  <c r="F649" i="13"/>
  <c r="AM652" i="1"/>
  <c r="F650" i="13"/>
  <c r="AM653" i="1"/>
  <c r="F651" i="13"/>
  <c r="AM654" i="1"/>
  <c r="F652" i="13"/>
  <c r="AM655" i="1"/>
  <c r="F653" i="13"/>
  <c r="AM656" i="1"/>
  <c r="F654" i="13"/>
  <c r="AM657" i="1"/>
  <c r="F655" i="13"/>
  <c r="AM658" i="1"/>
  <c r="F656" i="13"/>
  <c r="AM659" i="1"/>
  <c r="F657" i="13"/>
  <c r="AM660" i="1"/>
  <c r="F658" i="13"/>
  <c r="AM602" i="1"/>
  <c r="F600" i="13"/>
  <c r="AM607" i="1"/>
  <c r="F605" i="13"/>
  <c r="AM608" i="1"/>
  <c r="F606" i="13"/>
  <c r="AM611" i="1"/>
  <c r="F609" i="13"/>
  <c r="AM612" i="1"/>
  <c r="F610" i="13"/>
  <c r="AM614" i="1"/>
  <c r="F612" i="13"/>
  <c r="AM616" i="1"/>
  <c r="F614" i="13"/>
  <c r="AM617" i="1"/>
  <c r="F615" i="13"/>
  <c r="AM618" i="1"/>
  <c r="F616" i="13"/>
  <c r="AM620" i="1"/>
  <c r="F618" i="13"/>
  <c r="AM621" i="1"/>
  <c r="F619" i="13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F534" i="13"/>
  <c r="AM536" i="1"/>
  <c r="L541" i="12"/>
  <c r="AN543" i="1"/>
  <c r="D573" i="12"/>
  <c r="C557" i="11"/>
  <c r="E564" i="12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E555" i="12"/>
  <c r="D539" i="11"/>
  <c r="D560" i="12"/>
  <c r="C544" i="11"/>
  <c r="L521" i="12"/>
  <c r="AN523" i="1"/>
  <c r="F540" i="13"/>
  <c r="AM542" i="1"/>
  <c r="E552" i="12"/>
  <c r="D536" i="11"/>
  <c r="D554" i="12"/>
  <c r="C538" i="11"/>
  <c r="D566" i="12"/>
  <c r="C550" i="11"/>
  <c r="E567" i="12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L475" i="12"/>
  <c r="AN477" i="1"/>
  <c r="D557" i="12"/>
  <c r="C541" i="11"/>
  <c r="E558" i="12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F533" i="13"/>
  <c r="AM535" i="1"/>
  <c r="L524" i="12"/>
  <c r="AN526" i="1"/>
  <c r="E561" i="12"/>
  <c r="D545" i="11"/>
  <c r="D563" i="12"/>
  <c r="C547" i="11"/>
  <c r="E572" i="12"/>
  <c r="D556" i="11"/>
  <c r="E573" i="12"/>
  <c r="D557" i="11"/>
  <c r="D577" i="12"/>
  <c r="C561" i="11"/>
  <c r="D578" i="12"/>
  <c r="C562" i="11"/>
  <c r="L548" i="12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L471" i="12"/>
  <c r="AN473" i="1"/>
  <c r="F463" i="11"/>
  <c r="AK484" i="1"/>
  <c r="L542" i="12"/>
  <c r="AN544" i="1"/>
  <c r="L538" i="12"/>
  <c r="AN540" i="1"/>
  <c r="L509" i="12"/>
  <c r="AN511" i="1"/>
  <c r="F531" i="13"/>
  <c r="AM533" i="1"/>
  <c r="L532" i="12"/>
  <c r="AN534" i="1"/>
  <c r="L534" i="12"/>
  <c r="AN536" i="1"/>
  <c r="L547" i="12"/>
  <c r="AN549" i="1"/>
  <c r="L453" i="12"/>
  <c r="AN455" i="1"/>
  <c r="L536" i="12"/>
  <c r="AN538" i="1"/>
  <c r="L551" i="12"/>
  <c r="AN553" i="1"/>
  <c r="L508" i="12"/>
  <c r="AN510" i="1"/>
  <c r="L531" i="12"/>
  <c r="AN533" i="1"/>
  <c r="L514" i="12"/>
  <c r="AN516" i="1"/>
  <c r="L517" i="12"/>
  <c r="AN519" i="1"/>
  <c r="L544" i="12"/>
  <c r="AN546" i="1"/>
  <c r="AK548" i="1"/>
  <c r="F530" i="11"/>
  <c r="L550" i="12"/>
  <c r="AN552" i="1"/>
  <c r="F523" i="13"/>
  <c r="AM525" i="1"/>
  <c r="L525" i="12"/>
  <c r="AN527" i="1"/>
  <c r="F527" i="13"/>
  <c r="AM529" i="1"/>
  <c r="AK515" i="1"/>
  <c r="F494" i="11"/>
  <c r="L516" i="12"/>
  <c r="AN518" i="1"/>
  <c r="L528" i="12"/>
  <c r="AN530" i="1"/>
  <c r="F537" i="13"/>
  <c r="AM539" i="1"/>
  <c r="F539" i="13"/>
  <c r="AM541" i="1"/>
  <c r="D553" i="12"/>
  <c r="C537" i="11"/>
  <c r="E556" i="12"/>
  <c r="D540" i="11"/>
  <c r="E557" i="12"/>
  <c r="D541" i="11"/>
  <c r="D561" i="12"/>
  <c r="C545" i="11"/>
  <c r="E565" i="12"/>
  <c r="D549" i="11"/>
  <c r="D570" i="12"/>
  <c r="C554" i="11"/>
  <c r="L467" i="12"/>
  <c r="AN469" i="1"/>
  <c r="L533" i="12"/>
  <c r="AN535" i="1"/>
  <c r="F487" i="11"/>
  <c r="AK508" i="1"/>
  <c r="E524" i="13"/>
  <c r="F508" i="11"/>
  <c r="AK526" i="1"/>
  <c r="L537" i="12"/>
  <c r="AN539" i="1"/>
  <c r="F541" i="13"/>
  <c r="AM543" i="1"/>
  <c r="L546" i="12"/>
  <c r="AN548" i="1"/>
  <c r="E553" i="12"/>
  <c r="D537" i="11"/>
  <c r="E554" i="12"/>
  <c r="D538" i="11"/>
  <c r="D558" i="12"/>
  <c r="C542" i="11"/>
  <c r="D559" i="12"/>
  <c r="C543" i="11"/>
  <c r="E562" i="12"/>
  <c r="D546" i="11"/>
  <c r="D567" i="12"/>
  <c r="C551" i="11"/>
  <c r="E571" i="12"/>
  <c r="D555" i="11"/>
  <c r="L478" i="12"/>
  <c r="AN480" i="1"/>
  <c r="L513" i="12"/>
  <c r="AN515" i="1"/>
  <c r="F529" i="13"/>
  <c r="AM531" i="1"/>
  <c r="F532" i="13"/>
  <c r="AM534" i="1"/>
  <c r="L543" i="12"/>
  <c r="AN545" i="1"/>
  <c r="F493" i="11"/>
  <c r="AK514" i="1"/>
  <c r="L515" i="12"/>
  <c r="AN517" i="1"/>
  <c r="F524" i="13"/>
  <c r="AM526" i="1"/>
  <c r="F528" i="13"/>
  <c r="AM530" i="1"/>
  <c r="L540" i="12"/>
  <c r="AN542" i="1"/>
  <c r="L539" i="12"/>
  <c r="AN541" i="1"/>
  <c r="L549" i="12"/>
  <c r="AN551" i="1"/>
  <c r="D555" i="12"/>
  <c r="C539" i="11"/>
  <c r="D556" i="12"/>
  <c r="C540" i="11"/>
  <c r="E559" i="12"/>
  <c r="D543" i="11"/>
  <c r="D564" i="12"/>
  <c r="C548" i="11"/>
  <c r="E568" i="12"/>
  <c r="D552" i="11"/>
  <c r="K319" i="12"/>
  <c r="AM321" i="1"/>
  <c r="L273" i="12"/>
  <c r="AN275" i="1"/>
  <c r="L379" i="12"/>
  <c r="AN381" i="1"/>
  <c r="L380" i="12"/>
  <c r="AN382" i="1"/>
  <c r="BB594" i="1"/>
  <c r="AJ594" i="1"/>
  <c r="L360" i="12"/>
  <c r="AN362" i="1"/>
  <c r="K367" i="12"/>
  <c r="AM369" i="1"/>
  <c r="BB593" i="1"/>
  <c r="AJ593" i="1"/>
  <c r="K376" i="12"/>
  <c r="AM378" i="1"/>
  <c r="L371" i="12"/>
  <c r="AN373" i="1"/>
  <c r="K375" i="12"/>
  <c r="AM377" i="1"/>
  <c r="L280" i="12"/>
  <c r="AN282" i="1"/>
  <c r="K350" i="12"/>
  <c r="AM352" i="1"/>
  <c r="K382" i="12"/>
  <c r="AM384" i="1"/>
  <c r="K372" i="12"/>
  <c r="AM374" i="1"/>
  <c r="K370" i="12"/>
  <c r="AM372" i="1"/>
  <c r="K459" i="12"/>
  <c r="AM461" i="1"/>
  <c r="K452" i="12"/>
  <c r="AM454" i="1"/>
  <c r="L455" i="12"/>
  <c r="AN457" i="1"/>
  <c r="L476" i="12"/>
  <c r="AN478" i="1"/>
  <c r="L474" i="12"/>
  <c r="AN476" i="1"/>
  <c r="F521" i="13"/>
  <c r="AM523" i="1"/>
  <c r="F522" i="13"/>
  <c r="AM524" i="1"/>
  <c r="L277" i="12"/>
  <c r="AN279" i="1"/>
  <c r="L291" i="12"/>
  <c r="AN293" i="1"/>
  <c r="K389" i="12"/>
  <c r="AM391" i="1"/>
  <c r="K378" i="12"/>
  <c r="AM380" i="1"/>
  <c r="L376" i="12"/>
  <c r="AN378" i="1"/>
  <c r="L374" i="12"/>
  <c r="AN376" i="1"/>
  <c r="K373" i="12"/>
  <c r="AM375" i="1"/>
  <c r="L393" i="12"/>
  <c r="AN395" i="1"/>
  <c r="K455" i="12"/>
  <c r="AM457" i="1"/>
  <c r="L473" i="12"/>
  <c r="AN475" i="1"/>
  <c r="L470" i="12"/>
  <c r="AN472" i="1"/>
  <c r="L522" i="12"/>
  <c r="AN524" i="1"/>
  <c r="L523" i="12"/>
  <c r="AN525" i="1"/>
  <c r="L527" i="12"/>
  <c r="AN529" i="1"/>
  <c r="L529" i="12"/>
  <c r="AN531" i="1"/>
  <c r="K381" i="12"/>
  <c r="AM383" i="1"/>
  <c r="K379" i="12"/>
  <c r="AM381" i="1"/>
  <c r="L377" i="12"/>
  <c r="AN379" i="1"/>
  <c r="K369" i="12"/>
  <c r="AM371" i="1"/>
  <c r="L367" i="12"/>
  <c r="AN369" i="1"/>
  <c r="L392" i="12"/>
  <c r="AN394" i="1"/>
  <c r="L477" i="12"/>
  <c r="AN479" i="1"/>
  <c r="L468" i="12"/>
  <c r="AN470" i="1"/>
  <c r="L482" i="12"/>
  <c r="AN484" i="1"/>
  <c r="L512" i="12"/>
  <c r="AN514" i="1"/>
  <c r="L518" i="12"/>
  <c r="AN520" i="1"/>
  <c r="L519" i="12"/>
  <c r="AN521" i="1"/>
  <c r="F525" i="13"/>
  <c r="AM527" i="1"/>
  <c r="K295" i="12"/>
  <c r="AM297" i="1"/>
  <c r="L304" i="12"/>
  <c r="AN306" i="1"/>
  <c r="K380" i="12"/>
  <c r="AM382" i="1"/>
  <c r="L375" i="12"/>
  <c r="AN377" i="1"/>
  <c r="K371" i="12"/>
  <c r="AM373" i="1"/>
  <c r="L391" i="12"/>
  <c r="AN393" i="1"/>
  <c r="L381" i="12"/>
  <c r="AN383" i="1"/>
  <c r="K377" i="12"/>
  <c r="AM379" i="1"/>
  <c r="L372" i="12"/>
  <c r="AN374" i="1"/>
  <c r="K368" i="12"/>
  <c r="AM370" i="1"/>
  <c r="L394" i="12"/>
  <c r="AN396" i="1"/>
  <c r="L459" i="12"/>
  <c r="AN461" i="1"/>
  <c r="K275" i="12"/>
  <c r="AM277" i="1"/>
  <c r="L390" i="12"/>
  <c r="AN392" i="1"/>
  <c r="L378" i="12"/>
  <c r="AN380" i="1"/>
  <c r="K374" i="12"/>
  <c r="AM376" i="1"/>
  <c r="L369" i="12"/>
  <c r="AN371" i="1"/>
  <c r="L452" i="12"/>
  <c r="AN454" i="1"/>
  <c r="BB592" i="1"/>
  <c r="AJ592" i="1"/>
  <c r="K252" i="12"/>
  <c r="AM254" i="1"/>
  <c r="L268" i="12"/>
  <c r="AN270" i="1"/>
  <c r="K262" i="12"/>
  <c r="AM264" i="1"/>
  <c r="K259" i="12"/>
  <c r="AM261" i="1"/>
  <c r="L236" i="12"/>
  <c r="AN238" i="1"/>
  <c r="K270" i="12"/>
  <c r="AM272" i="1"/>
  <c r="K322" i="12"/>
  <c r="AM324" i="1"/>
  <c r="L288" i="12"/>
  <c r="AN290" i="1"/>
  <c r="K346" i="12"/>
  <c r="AM348" i="1"/>
  <c r="L348" i="12"/>
  <c r="AN350" i="1"/>
  <c r="K390" i="12"/>
  <c r="AM392" i="1"/>
  <c r="L283" i="12"/>
  <c r="AN285" i="1"/>
  <c r="L294" i="12"/>
  <c r="AN296" i="1"/>
  <c r="L298" i="12"/>
  <c r="AN300" i="1"/>
  <c r="K357" i="12"/>
  <c r="AM359" i="1"/>
  <c r="K349" i="12"/>
  <c r="AM351" i="1"/>
  <c r="L389" i="12"/>
  <c r="AN391" i="1"/>
  <c r="L382" i="12"/>
  <c r="AN384" i="1"/>
  <c r="K279" i="12"/>
  <c r="AM281" i="1"/>
  <c r="K276" i="12"/>
  <c r="AM278" i="1"/>
  <c r="K316" i="12"/>
  <c r="AM318" i="1"/>
  <c r="L307" i="12"/>
  <c r="AN309" i="1"/>
  <c r="K348" i="12"/>
  <c r="AM350" i="1"/>
  <c r="L357" i="12"/>
  <c r="AN359" i="1"/>
  <c r="K229" i="12"/>
  <c r="AM231" i="1"/>
  <c r="L250" i="12"/>
  <c r="AN252" i="1"/>
  <c r="L256" i="12"/>
  <c r="AN258" i="1"/>
  <c r="K255" i="12"/>
  <c r="AM257" i="1"/>
  <c r="L279" i="12"/>
  <c r="AN281" i="1"/>
  <c r="L285" i="12"/>
  <c r="AN287" i="1"/>
  <c r="L274" i="12"/>
  <c r="AN276" i="1"/>
  <c r="L275" i="12"/>
  <c r="AN277" i="1"/>
  <c r="L281" i="12"/>
  <c r="AN283" i="1"/>
  <c r="L282" i="12"/>
  <c r="AN284" i="1"/>
  <c r="K293" i="12"/>
  <c r="AM295" i="1"/>
  <c r="K296" i="12"/>
  <c r="AM298" i="1"/>
  <c r="K314" i="12"/>
  <c r="AM316" i="1"/>
  <c r="K326" i="12"/>
  <c r="AM328" i="1"/>
  <c r="L293" i="12"/>
  <c r="AN295" i="1"/>
  <c r="L295" i="12"/>
  <c r="AN297" i="1"/>
  <c r="L321" i="12"/>
  <c r="AN323" i="1"/>
  <c r="L258" i="12"/>
  <c r="AN260" i="1"/>
  <c r="L262" i="12"/>
  <c r="AN264" i="1"/>
  <c r="K287" i="12"/>
  <c r="AM289" i="1"/>
  <c r="L287" i="12"/>
  <c r="AN289" i="1"/>
  <c r="L270" i="12"/>
  <c r="AN272" i="1"/>
  <c r="K278" i="12"/>
  <c r="AM280" i="1"/>
  <c r="K283" i="12"/>
  <c r="AM285" i="1"/>
  <c r="K284" i="12"/>
  <c r="AM286" i="1"/>
  <c r="K289" i="12"/>
  <c r="AM291" i="1"/>
  <c r="K304" i="12"/>
  <c r="AM306" i="1"/>
  <c r="K317" i="12"/>
  <c r="AM319" i="1"/>
  <c r="L289" i="12"/>
  <c r="AN291" i="1"/>
  <c r="L315" i="12"/>
  <c r="AN317" i="1"/>
  <c r="L322" i="12"/>
  <c r="AN324" i="1"/>
  <c r="L327" i="12"/>
  <c r="AN329" i="1"/>
  <c r="L233" i="12"/>
  <c r="AN235" i="1"/>
  <c r="K232" i="12"/>
  <c r="AM234" i="1"/>
  <c r="L255" i="12"/>
  <c r="AN257" i="1"/>
  <c r="K254" i="12"/>
  <c r="AM256" i="1"/>
  <c r="K263" i="12"/>
  <c r="AM265" i="1"/>
  <c r="K266" i="12"/>
  <c r="AM268" i="1"/>
  <c r="K272" i="12"/>
  <c r="AM274" i="1"/>
  <c r="L272" i="12"/>
  <c r="AN274" i="1"/>
  <c r="K273" i="12"/>
  <c r="AM275" i="1"/>
  <c r="K274" i="12"/>
  <c r="AM276" i="1"/>
  <c r="K281" i="12"/>
  <c r="AM283" i="1"/>
  <c r="L284" i="12"/>
  <c r="AN286" i="1"/>
  <c r="K290" i="12"/>
  <c r="AM292" i="1"/>
  <c r="K320" i="12"/>
  <c r="AM322" i="1"/>
  <c r="L290" i="12"/>
  <c r="AN292" i="1"/>
  <c r="L292" i="12"/>
  <c r="AN294" i="1"/>
  <c r="L302" i="12"/>
  <c r="AN304" i="1"/>
  <c r="L318" i="12"/>
  <c r="AN320" i="1"/>
  <c r="L328" i="12"/>
  <c r="AN330" i="1"/>
  <c r="K226" i="12"/>
  <c r="AM228" i="1"/>
  <c r="L226" i="12"/>
  <c r="AN228" i="1"/>
  <c r="K234" i="12"/>
  <c r="AM236" i="1"/>
  <c r="L235" i="12"/>
  <c r="AN237" i="1"/>
  <c r="K251" i="12"/>
  <c r="AM253" i="1"/>
  <c r="K258" i="12"/>
  <c r="AM260" i="1"/>
  <c r="L263" i="12"/>
  <c r="AN265" i="1"/>
  <c r="L266" i="12"/>
  <c r="AN268" i="1"/>
  <c r="L238" i="12"/>
  <c r="AN240" i="1"/>
  <c r="K239" i="12"/>
  <c r="AM241" i="1"/>
  <c r="K249" i="12"/>
  <c r="AM251" i="1"/>
  <c r="L252" i="12"/>
  <c r="AN254" i="1"/>
  <c r="K260" i="12"/>
  <c r="AM262" i="1"/>
  <c r="L214" i="12"/>
  <c r="AN216" i="1"/>
  <c r="K233" i="12"/>
  <c r="AM235" i="1"/>
  <c r="K235" i="12"/>
  <c r="AM237" i="1"/>
  <c r="L242" i="12"/>
  <c r="AN244" i="1"/>
  <c r="L249" i="12"/>
  <c r="AN251" i="1"/>
  <c r="L260" i="12"/>
  <c r="AN262" i="1"/>
  <c r="L265" i="12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42" i="12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K589" i="12"/>
  <c r="K590" i="12"/>
  <c r="K591" i="12"/>
  <c r="K592" i="12"/>
  <c r="K593" i="12"/>
  <c r="K594" i="12"/>
  <c r="K595" i="12"/>
  <c r="K596" i="12"/>
  <c r="K597" i="12"/>
  <c r="K598" i="12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07" i="11" l="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<sst xmlns="http://schemas.openxmlformats.org/spreadsheetml/2006/main" count="13662" uniqueCount="1939">
  <si>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</si>
  <si>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</si>
  <si>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</si>
  <si>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</si>
  <si>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</si>
  <si>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</si>
  <si>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</si>
  <si>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</si>
  <si>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</si>
  <si>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</si>
  <si>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</si>
  <si>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</si>
  <si>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</si>
  <si>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</si>
  <si>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</si>
  <si>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</si>
  <si>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</si>
  <si>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</si>
  <si>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</si>
  <si>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</si>
  <si>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</si>
  <si>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</si>
  <si>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</si>
  <si>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</si>
  <si>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</si>
  <si>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</si>
  <si>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</si>
  <si>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</si>
  <si>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</si>
  <si>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</si>
  <si>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</si>
  <si>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</si>
  <si>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</si>
  <si>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</si>
  <si>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</si>
  <si>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</si>
  <si>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</si>
  <si>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</si>
  <si>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</si>
  <si>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</si>
  <si>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</si>
  <si>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</si>
  <si>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</si>
  <si>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</si>
  <si>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</si>
  <si>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</si>
  <si>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</si>
  <si>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</si>
  <si>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</si>
  <si>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</si>
  <si>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</si>
  <si>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</si>
  <si>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</si>
  <si>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</si>
  <si>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</si>
  <si>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</si>
  <si>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</si>
  <si>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</si>
  <si>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</si>
  <si>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</si>
  <si>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</si>
  <si>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</si>
  <si>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</si>
  <si>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</si>
  <si>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</si>
  <si>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</si>
  <si>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</si>
  <si>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</si>
  <si>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</si>
  <si>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</si>
  <si>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</si>
  <si>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</si>
  <si>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</si>
  <si>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</si>
  <si>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</si>
  <si>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</si>
  <si>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</si>
  <si>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</si>
  <si>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</si>
  <si>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</si>
  <si>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</si>
  <si>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</si>
  <si>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</si>
  <si>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</si>
  <si>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</si>
  <si>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</si>
  <si>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</si>
  <si>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</si>
  <si>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</si>
  <si>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</si>
  <si>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</si>
  <si>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</si>
  <si>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</si>
  <si>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</si>
  <si>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</si>
  <si>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</si>
  <si>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</si>
  <si>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</si>
  <si>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</si>
  <si>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</si>
  <si>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</si>
  <si>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</si>
  <si>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</si>
  <si>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</si>
  <si>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</si>
  <si>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</si>
  <si>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</si>
  <si>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</si>
  <si>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</si>
  <si>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</si>
  <si>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</si>
  <si>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</si>
  <si>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</si>
  <si>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</si>
  <si>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</si>
  <si>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</si>
  <si>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</si>
  <si>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</si>
  <si>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</si>
  <si>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</si>
  <si>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</si>
  <si>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</si>
  <si>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</si>
  <si>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</si>
  <si>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</si>
  <si>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</si>
  <si>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</si>
  <si>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</si>
  <si>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</si>
  <si>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</si>
  <si>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</si>
  <si>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</si>
  <si>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</si>
  <si>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</si>
  <si>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</si>
  <si>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</si>
  <si>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</si>
  <si>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</si>
  <si>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</si>
  <si>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</si>
  <si>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</si>
  <si>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</si>
  <si>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</si>
  <si>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</si>
  <si>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</si>
  <si>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</si>
  <si>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</si>
  <si>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</si>
  <si>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</si>
  <si>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</si>
  <si>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</si>
  <si>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</si>
  <si>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</si>
  <si>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</si>
  <si>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</si>
  <si>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</si>
  <si>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</si>
  <si>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</si>
  <si>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</si>
  <si>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</si>
  <si>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</si>
  <si>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</si>
  <si>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</si>
  <si>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</si>
  <si>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</si>
  <si>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</si>
  <si>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</si>
  <si>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</si>
  <si>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</si>
  <si>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</si>
  <si>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</si>
  <si>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</si>
  <si>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</si>
  <si>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</si>
  <si>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</si>
  <si>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</si>
  <si>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</si>
  <si>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</si>
  <si>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</si>
  <si>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</si>
  <si>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</si>
  <si>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</si>
  <si>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</si>
  <si>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</si>
  <si>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</si>
  <si>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</si>
  <si>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</si>
  <si>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</si>
  <si>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</si>
  <si>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</si>
  <si>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</si>
  <si>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</si>
  <si>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</si>
  <si>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</si>
  <si>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</si>
  <si>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</si>
  <si>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</si>
  <si>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</si>
  <si>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</si>
  <si>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</si>
  <si>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</si>
  <si>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</si>
  <si>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</si>
  <si>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</si>
  <si>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</si>
  <si>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</si>
  <si>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</si>
  <si>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</si>
  <si>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</si>
  <si>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</si>
  <si>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</si>
  <si>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</si>
  <si>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</si>
  <si>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</si>
  <si>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</si>
  <si>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</si>
  <si>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</si>
  <si>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</si>
  <si>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</si>
  <si>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</si>
  <si>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</si>
  <si>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</si>
  <si>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</si>
  <si>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</si>
  <si>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</si>
  <si>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</si>
  <si>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</si>
  <si>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</si>
  <si>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</si>
  <si>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</si>
  <si>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</si>
  <si>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</si>
  <si>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</si>
  <si>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</si>
  <si>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</si>
  <si>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</si>
  <si>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</si>
  <si>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</si>
  <si>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</si>
  <si>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</si>
  <si>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</si>
  <si>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</si>
  <si>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</si>
  <si>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</si>
  <si>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</si>
  <si>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</si>
  <si>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</si>
  <si>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</si>
  <si>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</si>
  <si>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</si>
  <si>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</si>
  <si>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</si>
  <si>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</si>
  <si>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</si>
  <si>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</si>
  <si>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</si>
  <si>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</si>
  <si>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</si>
  <si>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</si>
  <si>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</si>
  <si>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</si>
  <si>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</si>
  <si>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</si>
  <si>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</si>
  <si>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</si>
  <si>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</si>
  <si>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</si>
  <si>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</si>
  <si>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</si>
  <si>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</si>
  <si>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</si>
  <si>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</si>
  <si>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</si>
  <si>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</si>
  <si>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</si>
  <si>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</si>
  <si>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</si>
  <si>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</si>
  <si>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</si>
  <si>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</si>
  <si>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</si>
  <si>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</si>
  <si>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</si>
  <si>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</si>
  <si>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</si>
  <si>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</si>
  <si>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</si>
  <si>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</si>
  <si>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</si>
  <si>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</si>
  <si>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</si>
  <si>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</si>
  <si>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</si>
  <si>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</si>
  <si>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</si>
  <si>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</si>
  <si>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</si>
  <si>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</si>
  <si>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</si>
  <si>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</si>
  <si>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</si>
  <si>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</si>
  <si>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</si>
  <si>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</si>
  <si>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</si>
  <si>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</si>
  <si>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</si>
  <si>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</si>
  <si>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</si>
  <si>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</si>
  <si>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</si>
  <si>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</si>
  <si>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</si>
  <si>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</si>
  <si>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</si>
  <si>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</si>
  <si>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</si>
  <si>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</si>
  <si>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</si>
  <si>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</si>
  <si>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</si>
  <si>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</si>
  <si>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</si>
  <si>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</si>
  <si>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</si>
  <si>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</si>
  <si>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</si>
  <si>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</si>
  <si>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</si>
  <si>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</si>
  <si>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</si>
  <si>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</si>
  <si>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</si>
  <si>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</si>
  <si>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</si>
  <si>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</si>
  <si>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</si>
  <si>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</si>
  <si>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</si>
  <si>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</si>
  <si>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</si>
  <si>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</si>
  <si>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</si>
  <si>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</si>
  <si>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</si>
  <si>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</si>
  <si>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</si>
  <si>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</si>
  <si>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</si>
  <si>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</si>
  <si>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</si>
  <si>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</si>
  <si>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</si>
  <si>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</si>
  <si>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</si>
  <si>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</si>
  <si>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</si>
  <si>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</si>
  <si>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</si>
  <si>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</si>
  <si>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</si>
  <si>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</si>
  <si>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</si>
  <si>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</si>
  <si>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</si>
  <si>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</si>
  <si>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</si>
  <si>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</si>
  <si>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</si>
  <si>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</si>
  <si>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</si>
  <si>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</si>
  <si>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</si>
  <si>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</si>
  <si>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</si>
  <si>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</si>
  <si>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</si>
  <si>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</si>
  <si>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</si>
  <si>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</si>
  <si>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</si>
  <si>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</si>
  <si>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</si>
  <si>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</si>
  <si>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</si>
  <si>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</si>
  <si>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</si>
  <si>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</si>
  <si>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</si>
  <si>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</si>
  <si>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</si>
  <si>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</si>
  <si>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</si>
  <si>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</si>
  <si>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</si>
  <si>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</si>
  <si>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</si>
  <si>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</si>
  <si>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</si>
  <si>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</si>
  <si>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</si>
  <si>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</si>
  <si>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</si>
  <si>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</si>
  <si>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</si>
  <si>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</si>
  <si>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</si>
  <si>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</si>
  <si>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</si>
  <si>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</si>
  <si>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</si>
  <si>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</si>
  <si>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</si>
  <si>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</si>
  <si>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</si>
  <si>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</si>
  <si>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</si>
  <si>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</si>
  <si>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</si>
  <si>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</si>
  <si>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</si>
  <si>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</si>
  <si>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</si>
  <si>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</si>
  <si>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</si>
  <si>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</si>
  <si>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</si>
  <si>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</si>
  <si>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</si>
  <si>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</si>
  <si>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</si>
  <si>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</si>
  <si>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</si>
  <si>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</si>
  <si>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</si>
  <si>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</si>
  <si>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</si>
  <si>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</si>
  <si>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</si>
  <si>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</si>
  <si>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</si>
  <si>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</si>
  <si>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</si>
  <si>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</si>
  <si>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</si>
  <si>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</si>
  <si>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</si>
  <si>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</si>
  <si>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</si>
  <si>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</si>
  <si>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</si>
  <si>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</si>
  <si>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</si>
  <si>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</si>
  <si>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</si>
  <si>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</si>
  <si>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</si>
  <si>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</si>
  <si>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</si>
  <si>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</si>
  <si>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</si>
  <si>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</si>
  <si>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</si>
  <si>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</si>
  <si>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</si>
  <si>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</si>
  <si>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</si>
  <si>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</si>
  <si>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</si>
  <si>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</si>
  <si>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</si>
  <si>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</si>
  <si>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</si>
  <si>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</si>
  <si>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</si>
  <si>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</si>
  <si>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</si>
  <si>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</si>
  <si>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</si>
  <si>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</si>
  <si>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</si>
  <si>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</si>
  <si>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</si>
  <si>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</si>
  <si>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</si>
  <si>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</si>
  <si>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</si>
  <si>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</si>
  <si>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</si>
  <si>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</si>
  <si>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</si>
  <si>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</si>
  <si>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</si>
  <si>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</si>
  <si>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</si>
  <si>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</si>
  <si>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</si>
  <si>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</si>
  <si>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</si>
  <si>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</si>
  <si>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</si>
  <si>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</si>
  <si>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</si>
  <si>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</si>
  <si>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</si>
  <si>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</si>
  <si>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</si>
  <si>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</si>
  <si>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</si>
  <si>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</si>
  <si>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</si>
  <si>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</si>
  <si>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</si>
  <si>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</si>
  <si>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</si>
  <si>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</si>
  <si>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</si>
  <si>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</si>
  <si>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</si>
  <si>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</si>
  <si>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</si>
  <si>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</si>
  <si>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</si>
  <si>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</si>
  <si>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</si>
  <si>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</si>
  <si>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</si>
  <si>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</si>
  <si>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</si>
  <si>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</si>
  <si>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</si>
  <si>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</si>
  <si>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</si>
  <si>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</si>
  <si>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</si>
  <si>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</si>
  <si>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</si>
  <si>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</si>
  <si>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</si>
  <si>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</si>
  <si>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</si>
  <si>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</si>
  <si>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</si>
  <si>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</si>
  <si>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</si>
  <si>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</si>
  <si>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</si>
  <si>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</si>
  <si>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</si>
  <si>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</si>
  <si>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</si>
  <si>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</si>
  <si>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</si>
  <si>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</si>
  <si>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</si>
  <si>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</si>
  <si>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</si>
  <si>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</si>
  <si>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</si>
  <si>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</si>
  <si>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</si>
  <si>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</si>
  <si>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</si>
  <si>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</si>
  <si>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</si>
  <si>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</si>
  <si>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</si>
  <si>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</si>
  <si>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</si>
  <si>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</si>
  <si>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</si>
  <si>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</si>
  <si>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</si>
  <si>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</si>
  <si>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</si>
  <si>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</si>
  <si>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</si>
  <si>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</si>
  <si>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</si>
  <si>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</si>
  <si>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</si>
  <si>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</si>
  <si>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</si>
  <si>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</si>
  <si>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</si>
  <si>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</si>
  <si>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</si>
  <si>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</si>
  <si>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</si>
  <si>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</si>
  <si>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</si>
  <si>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</si>
  <si>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</si>
  <si>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</si>
  <si>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</si>
  <si>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</si>
  <si>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</si>
  <si>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</si>
  <si>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</si>
  <si>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</si>
  <si>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</si>
  <si>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</si>
  <si>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</si>
  <si>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</si>
  <si>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</si>
  <si>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</si>
  <si>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</si>
  <si>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</si>
  <si>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</si>
  <si>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</si>
  <si>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</si>
  <si>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</si>
  <si>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</si>
  <si>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</si>
  <si>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</si>
  <si>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</si>
  <si>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</si>
  <si>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</si>
  <si>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</si>
  <si>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</si>
  <si>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</si>
  <si>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</si>
  <si>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</si>
  <si>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</si>
  <si>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</si>
  <si>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</si>
  <si>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</si>
  <si>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</si>
  <si>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</si>
  <si>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</si>
  <si>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</si>
  <si>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</si>
  <si>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</si>
  <si>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</si>
  <si>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</si>
  <si>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</si>
  <si>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</si>
  <si>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</si>
  <si>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</si>
  <si>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</si>
  <si>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</si>
  <si>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</si>
  <si>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</si>
  <si>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</si>
  <si>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</si>
  <si>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</si>
  <si>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</si>
  <si>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</si>
  <si>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</si>
  <si>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</si>
  <si>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</si>
  <si>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</si>
  <si>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</si>
  <si>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</si>
  <si>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</si>
  <si>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</si>
  <si>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</si>
  <si>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</si>
  <si>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</si>
  <si>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</si>
  <si>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</si>
  <si>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</si>
  <si>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</si>
  <si>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</si>
  <si>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</si>
  <si>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</si>
  <si>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</si>
  <si>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</si>
  <si>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</si>
  <si>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</si>
  <si>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</si>
  <si>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</si>
  <si>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</si>
  <si>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</si>
  <si>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</si>
  <si>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</si>
  <si>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</si>
  <si>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</si>
  <si>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</si>
  <si>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</si>
  <si>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</si>
  <si>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</si>
  <si>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</si>
  <si>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</si>
  <si>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</si>
  <si>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</si>
  <si>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</si>
  <si>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</si>
  <si>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</si>
  <si>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</si>
  <si>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</si>
  <si>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</si>
  <si>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</si>
  <si>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</si>
  <si>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</si>
  <si>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</si>
  <si>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</si>
  <si>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</si>
  <si>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</si>
  <si>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</si>
  <si>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</si>
  <si>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</si>
  <si>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</si>
  <si>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</si>
  <si>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</si>
  <si>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</si>
  <si>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</si>
  <si>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</si>
  <si>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</si>
  <si>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</si>
  <si>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</si>
  <si>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</si>
  <si>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</si>
  <si>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</si>
  <si>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</si>
  <si>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</si>
  <si>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</si>
  <si>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</si>
  <si>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</si>
  <si>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</si>
  <si>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</si>
  <si>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</si>
  <si>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</si>
  <si>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</si>
  <si>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</si>
  <si>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</si>
  <si>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</si>
  <si>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</si>
  <si>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</si>
  <si>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</si>
  <si>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</si>
  <si>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</si>
  <si>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</si>
  <si>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</si>
  <si>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</si>
  <si>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</si>
  <si>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</si>
  <si>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</si>
  <si>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</si>
  <si>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</si>
  <si>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</si>
  <si>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</si>
  <si>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</si>
  <si>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</si>
  <si>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</si>
  <si>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</si>
  <si>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</si>
  <si>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</si>
  <si>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</si>
  <si>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</si>
  <si>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</si>
  <si>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</si>
  <si>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</si>
  <si>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</si>
  <si>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</si>
  <si>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</si>
  <si>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</si>
  <si>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</si>
  <si>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</si>
  <si>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</si>
  <si>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</si>
  <si>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</si>
  <si>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</si>
  <si>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</si>
  <si>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</si>
  <si>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</si>
  <si>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</si>
  <si>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</si>
  <si>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</si>
  <si>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</si>
  <si>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</si>
  <si>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</si>
  <si>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</si>
  <si>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</si>
  <si>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</si>
  <si>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</si>
  <si>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</si>
  <si>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</si>
  <si>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</si>
  <si>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</si>
  <si>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</si>
  <si>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</si>
  <si>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</si>
  <si>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</si>
  <si>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</si>
  <si>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</si>
  <si>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</si>
  <si>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</si>
  <si>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</si>
  <si>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</si>
  <si>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</si>
  <si>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</si>
  <si>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</si>
  <si>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</si>
  <si>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</si>
  <si>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</si>
  <si>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</si>
  <si>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</si>
  <si>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</si>
  <si>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</si>
  <si>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</si>
  <si>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</si>
  <si>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</si>
  <si>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</si>
  <si>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</si>
  <si>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</si>
  <si>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</si>
  <si>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</si>
  <si>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</si>
  <si>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</si>
  <si>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</si>
  <si>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</si>
  <si>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</si>
  <si>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</si>
  <si>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</si>
  <si>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</si>
  <si>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</si>
  <si>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</si>
  <si>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</si>
  <si>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</si>
  <si>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</si>
  <si>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</si>
  <si>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</si>
  <si>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</si>
  <si>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</si>
  <si>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</si>
  <si>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</si>
  <si>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</si>
  <si>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</si>
  <si>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</si>
  <si>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</si>
  <si>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</si>
  <si>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</si>
  <si>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</si>
  <si>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</si>
  <si>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</si>
  <si>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</si>
  <si>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</si>
  <si>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</si>
  <si>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</si>
  <si>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</si>
  <si>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</si>
  <si>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</si>
  <si>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</si>
  <si>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</si>
  <si>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</si>
  <si>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</si>
  <si>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</si>
  <si>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</si>
  <si>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</si>
  <si>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</si>
  <si>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</si>
  <si>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</si>
  <si>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</si>
  <si>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</si>
  <si>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</si>
  <si>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</si>
  <si>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</si>
  <si>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</si>
  <si>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</si>
  <si>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</si>
  <si>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</si>
  <si>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</si>
  <si>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</si>
  <si>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</si>
  <si>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</si>
  <si>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</si>
  <si>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</si>
  <si>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</si>
  <si>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</si>
  <si>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</si>
  <si>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</si>
  <si>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</si>
  <si>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</si>
  <si>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</si>
  <si>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</si>
  <si>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</si>
  <si>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</si>
  <si>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</si>
  <si>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</si>
  <si>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</si>
  <si>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</si>
  <si>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</si>
  <si>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</si>
  <si>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</si>
  <si>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</si>
  <si>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</si>
  <si>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</si>
  <si>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</si>
  <si>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</si>
  <si>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</si>
  <si>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</si>
  <si>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</si>
  <si>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</si>
  <si>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</si>
  <si>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</si>
  <si>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</si>
  <si>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</si>
  <si>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</si>
  <si>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</si>
  <si>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</si>
  <si>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</si>
  <si>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</si>
  <si>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</si>
  <si>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</si>
  <si>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</si>
  <si>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</si>
  <si>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</si>
  <si>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</si>
  <si>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</si>
  <si>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</si>
  <si>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</si>
  <si>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</si>
  <si>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</si>
  <si>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</si>
  <si>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</si>
  <si>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</si>
  <si>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</si>
  <si>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</si>
  <si>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</si>
  <si>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</si>
  <si>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</si>
  <si>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</si>
  <si>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</si>
  <si>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</si>
  <si>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</si>
  <si>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</si>
  <si>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</si>
  <si>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</si>
  <si>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</si>
  <si>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</si>
  <si>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</si>
  <si>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</si>
  <si>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</si>
  <si>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</si>
  <si>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</si>
  <si>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</si>
  <si>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</si>
  <si>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</si>
  <si>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</si>
  <si>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</si>
  <si>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</si>
  <si>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</si>
  <si>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</si>
  <si>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</si>
  <si>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</si>
  <si>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</si>
  <si>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</si>
  <si>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</si>
  <si>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</si>
  <si>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</si>
  <si>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</si>
  <si>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</si>
  <si>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</si>
  <si>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</si>
  <si>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</si>
  <si>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</si>
  <si>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</si>
  <si>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</si>
  <si>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</si>
  <si>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</si>
  <si>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</si>
  <si>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</si>
  <si>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</si>
  <si>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</si>
  <si>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</si>
  <si>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</si>
  <si>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</si>
  <si>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</si>
  <si>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</si>
  <si>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</si>
  <si>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</si>
  <si>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</si>
  <si>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</si>
  <si>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</si>
  <si>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</si>
  <si>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</si>
  <si>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</si>
  <si>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</si>
  <si>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</si>
  <si>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</si>
  <si>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</si>
  <si>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</si>
  <si>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</si>
  <si>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</si>
  <si>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</si>
  <si>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</si>
  <si>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</si>
  <si>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</si>
  <si>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</si>
  <si>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</si>
  <si>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</si>
  <si>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</si>
  <si>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</si>
  <si>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</si>
  <si>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</si>
  <si>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</si>
  <si>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</si>
  <si>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</si>
  <si>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</si>
  <si>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</si>
  <si>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</si>
  <si>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</si>
  <si>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</si>
  <si>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</si>
  <si>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</si>
  <si>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</si>
  <si>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</si>
  <si>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</si>
  <si>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</si>
  <si>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</si>
  <si>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</si>
  <si>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</si>
  <si>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</si>
  <si>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</si>
  <si>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</si>
  <si>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</si>
  <si>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</si>
  <si>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</si>
  <si>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</si>
  <si>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</si>
  <si>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</si>
  <si>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</si>
  <si>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</si>
  <si>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</si>
  <si>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</si>
  <si>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</si>
  <si>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</si>
  <si>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</si>
  <si>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</si>
  <si>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</si>
  <si>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</si>
  <si>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</si>
  <si>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</si>
  <si>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</si>
  <si>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</si>
  <si>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</si>
  <si>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</si>
  <si>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</si>
  <si>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</si>
  <si>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</si>
  <si>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</si>
  <si>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</si>
  <si>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</si>
  <si>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</si>
  <si>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</si>
  <si>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</si>
  <si>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</si>
  <si>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</si>
  <si>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</si>
  <si>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</si>
  <si>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</si>
  <si>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</si>
  <si>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</si>
  <si>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</si>
  <si>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</si>
  <si>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</si>
  <si>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</si>
  <si>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</si>
  <si>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</si>
  <si>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</si>
  <si>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</si>
  <si>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</si>
  <si>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</si>
  <si>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</si>
  <si>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</si>
  <si>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</si>
  <si>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</si>
  <si>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</si>
  <si>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</si>
  <si>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</si>
  <si>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</si>
  <si>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</si>
  <si>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</si>
  <si>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</si>
  <si>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</si>
  <si>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</si>
  <si>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</si>
  <si>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</si>
  <si>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</si>
  <si>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</si>
  <si>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</si>
  <si>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</si>
  <si>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</si>
  <si>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</si>
  <si>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</si>
  <si>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</si>
  <si>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</si>
  <si>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</si>
  <si>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</si>
  <si>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</si>
  <si>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</si>
  <si>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</si>
  <si>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</si>
  <si>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</si>
  <si>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</si>
  <si>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</si>
  <si>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</si>
  <si>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</si>
  <si>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</si>
  <si>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</si>
  <si>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</si>
  <si>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</si>
  <si>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</si>
  <si>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</si>
  <si>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</si>
  <si>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</si>
  <si>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</si>
  <si>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</si>
  <si>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</si>
  <si>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</si>
  <si>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</si>
  <si>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</si>
  <si>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</si>
  <si>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</si>
  <si>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</si>
  <si>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</si>
  <si>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</si>
  <si>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</si>
  <si>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</si>
  <si>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</si>
  <si>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</si>
  <si>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</si>
  <si>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</si>
  <si>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</si>
  <si>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</si>
  <si>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</si>
  <si>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</si>
  <si>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</si>
  <si>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</si>
  <si>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</si>
  <si>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</si>
  <si>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</si>
  <si>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</si>
  <si>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</si>
  <si>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</si>
  <si>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</si>
  <si>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</si>
  <si>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</si>
  <si>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</si>
  <si>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</si>
  <si>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</si>
  <si>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</si>
  <si>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</si>
  <si>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</si>
  <si>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</si>
  <si>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</si>
  <si>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</si>
  <si>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</si>
  <si>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</si>
  <si>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</si>
  <si>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</si>
  <si>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</si>
  <si>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</si>
  <si>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</si>
  <si>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</si>
  <si>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</si>
  <si>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</si>
  <si>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</si>
  <si>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</si>
  <si>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</si>
  <si>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</si>
  <si>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</si>
  <si>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</si>
  <si>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</si>
  <si>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</si>
  <si>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</si>
  <si>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</si>
  <si>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</si>
  <si>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</si>
  <si>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</si>
  <si>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</si>
  <si>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</si>
  <si>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</si>
  <si>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</si>
  <si>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</si>
  <si>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</si>
  <si>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</si>
  <si>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</si>
  <si>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</si>
  <si>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</si>
  <si>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</si>
  <si>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</si>
  <si>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</si>
  <si>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</si>
  <si>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</si>
  <si>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</si>
  <si>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</si>
  <si>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</si>
  <si>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</si>
  <si>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</si>
  <si>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</si>
  <si>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</si>
  <si>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</si>
  <si>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</si>
  <si>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</si>
  <si>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</si>
  <si>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</si>
  <si>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</si>
  <si>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</si>
  <si>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</si>
  <si>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</si>
  <si>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</si>
  <si>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</si>
  <si>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</si>
  <si>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</si>
  <si>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</si>
  <si>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</si>
  <si>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</si>
  <si>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</si>
  <si>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</si>
  <si>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</si>
  <si>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</si>
  <si>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</si>
  <si>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</si>
  <si>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</si>
  <si>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</si>
  <si>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</si>
  <si>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</si>
  <si>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</si>
  <si>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</si>
  <si>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</si>
  <si>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</si>
  <si>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</si>
  <si>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</si>
  <si>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</si>
  <si>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</si>
  <si>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</si>
  <si>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</si>
  <si>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</si>
  <si>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</si>
  <si>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</si>
  <si>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</si>
  <si>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</si>
  <si>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</si>
  <si>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</si>
  <si>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</si>
  <si>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</si>
  <si>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</si>
  <si>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</si>
  <si>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</si>
  <si>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</si>
  <si>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</si>
  <si>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</si>
  <si>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</si>
  <si>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</si>
  <si>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</si>
  <si>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</si>
  <si>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</si>
  <si>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</si>
  <si>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</si>
  <si>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</si>
  <si>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</si>
  <si>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</si>
  <si>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</si>
  <si>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</si>
  <si>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</si>
  <si>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</si>
  <si>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</si>
  <si>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</si>
  <si>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</si>
  <si>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</si>
  <si>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</si>
  <si>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</si>
  <si>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</si>
  <si>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</si>
  <si>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</si>
  <si>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</si>
  <si>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</si>
  <si>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</si>
  <si>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</si>
  <si>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</si>
  <si>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</si>
  <si>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</si>
  <si>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</si>
  <si>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</si>
  <si>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</si>
  <si>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</si>
  <si>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</si>
  <si>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</si>
  <si>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</si>
  <si>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</si>
  <si>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</si>
  <si>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</si>
  <si>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</si>
  <si>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</si>
  <si>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</si>
  <si>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</si>
  <si>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</si>
  <si>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</si>
  <si>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</si>
  <si>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</si>
  <si>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</si>
  <si>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</si>
  <si>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</si>
  <si>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</si>
  <si>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</si>
  <si>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</si>
  <si>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</si>
  <si>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</si>
  <si>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</si>
  <si>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</si>
  <si>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</si>
  <si>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</si>
  <si>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</si>
  <si>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</si>
  <si>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</si>
  <si>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</si>
  <si>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</si>
  <si>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</si>
  <si>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</si>
  <si>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</si>
  <si>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</si>
  <si>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</si>
  <si>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</si>
  <si>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</si>
  <si>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</si>
  <si>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</si>
  <si>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</si>
  <si>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</si>
  <si>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</si>
  <si>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</si>
  <si>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</si>
  <si>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</si>
  <si>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</si>
  <si>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</si>
  <si>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</si>
  <si>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</si>
  <si>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</si>
  <si>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</si>
  <si>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</si>
  <si>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</si>
  <si>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</si>
  <si>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</si>
  <si>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</si>
  <si>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</si>
  <si>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</si>
  <si>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</si>
  <si>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</si>
  <si>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</si>
  <si>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</si>
  <si>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</si>
  <si>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</si>
  <si>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</si>
  <si>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</si>
  <si>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</si>
  <si>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</si>
  <si>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</si>
  <si>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</si>
  <si>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</si>
  <si>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</si>
  <si>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</si>
  <si>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</si>
  <si>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</si>
  <si>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</si>
  <si>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</si>
  <si>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</si>
  <si>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</si>
  <si>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</si>
  <si>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</si>
  <si>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</si>
  <si>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</si>
  <si>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</si>
  <si>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</si>
  <si>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</si>
  <si>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</si>
  <si>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</si>
  <si>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</si>
  <si>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</si>
  <si>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</si>
  <si>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</si>
  <si>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</si>
  <si>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</si>
  <si>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</si>
  <si>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</si>
  <si>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</si>
  <si>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</si>
  <si>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</si>
  <si>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</si>
  <si>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</si>
  <si>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</si>
  <si>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</si>
  <si>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</si>
  <si>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</si>
  <si>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</si>
  <si>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</si>
  <si>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</si>
  <si>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</si>
  <si>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</si>
  <si>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</si>
  <si>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</si>
  <si>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</si>
  <si>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</si>
  <si>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</si>
  <si>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</si>
  <si>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</si>
  <si>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</si>
  <si>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</si>
  <si>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</si>
  <si>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</si>
  <si>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</si>
  <si>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</si>
  <si>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</si>
  <si>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</si>
  <si>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</si>
  <si>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</si>
  <si>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</si>
  <si>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</si>
  <si>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</si>
  <si>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</si>
  <si>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</si>
  <si>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</si>
  <si>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</si>
  <si>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</si>
  <si>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</si>
  <si>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</si>
  <si>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</si>
  <si>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</si>
  <si>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</si>
  <si>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</si>
  <si>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</si>
  <si>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</si>
  <si>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</si>
  <si>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</si>
  <si>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</si>
  <si>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</si>
  <si>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</si>
  <si>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</si>
  <si>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</si>
  <si>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</si>
  <si>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</si>
  <si>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</si>
  <si>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</si>
  <si>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</si>
  <si>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</si>
  <si>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</si>
  <si>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</si>
  <si>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</si>
  <si>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</si>
  <si>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</si>
  <si>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</si>
  <si>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</si>
  <si>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</si>
  <si>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</si>
  <si>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</si>
  <si>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</si>
  <si>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</si>
  <si>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</si>
  <si>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</si>
  <si>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</si>
  <si>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</si>
  <si>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</si>
  <si>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</si>
  <si>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</si>
  <si>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</si>
  <si>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</si>
  <si>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</si>
  <si>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</si>
  <si>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</si>
  <si>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</si>
  <si>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</si>
  <si>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</si>
  <si>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</si>
  <si>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</si>
  <si>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</si>
  <si>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</si>
  <si>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</si>
  <si>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</si>
  <si>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</si>
  <si>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</si>
  <si>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</si>
  <si>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</si>
  <si>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</si>
  <si>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</si>
  <si>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</si>
  <si>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</si>
  <si>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</si>
  <si>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</si>
  <si>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</si>
  <si>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</si>
  <si>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</si>
  <si>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</si>
  <si>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</si>
  <si>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</si>
  <si>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</si>
  <si>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</si>
  <si>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</si>
  <si>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</si>
  <si>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</si>
  <si>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</si>
  <si>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</si>
  <si>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</si>
  <si>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</si>
  <si>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</si>
  <si>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</si>
  <si>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</si>
  <si>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</si>
  <si>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</si>
  <si>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</si>
  <si>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</si>
  <si>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</si>
  <si>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</si>
  <si>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</si>
  <si>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</si>
  <si>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</si>
  <si>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</si>
  <si>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</si>
  <si>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</si>
  <si>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</si>
  <si>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</si>
  <si>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</si>
  <si>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</si>
  <si>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</si>
  <si>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</si>
  <si>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</si>
  <si>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</si>
  <si>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</si>
  <si>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</si>
  <si>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</si>
  <si>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</si>
  <si>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</si>
  <si>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</si>
  <si>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</si>
  <si>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</si>
  <si>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</si>
  <si>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</si>
  <si>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</si>
  <si>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</si>
  <si>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</si>
  <si>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</si>
  <si>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</si>
  <si>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</si>
  <si>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</si>
  <si>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</si>
  <si>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</si>
  <si>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</si>
  <si>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</si>
  <si>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</si>
  <si>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</si>
  <si>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</si>
  <si>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</si>
  <si>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</si>
  <si>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</si>
  <si>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</si>
  <si>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</si>
  <si>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</si>
  <si>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</si>
  <si>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</si>
  <si>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</si>
  <si>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</si>
  <si>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</si>
  <si>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</si>
  <si>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</si>
  <si>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</si>
  <si>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</si>
  <si>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</si>
  <si>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</si>
  <si>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</si>
  <si>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</si>
  <si>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</si>
  <si>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</si>
  <si>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</si>
  <si>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</si>
  <si>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</si>
  <si>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</si>
  <si>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</si>
  <si>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</si>
  <si>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</si>
  <si>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</si>
  <si>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</si>
  <si>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</si>
  <si>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</si>
  <si>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</si>
  <si>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</si>
  <si>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</si>
  <si>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</si>
  <si>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</si>
  <si>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</si>
  <si>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</si>
  <si>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</si>
  <si>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</si>
  <si>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</si>
  <si>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</si>
  <si>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</si>
  <si>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</si>
  <si>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</si>
  <si>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</si>
  <si>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</si>
  <si>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</si>
  <si>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</si>
  <si>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</si>
  <si>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</si>
  <si>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</si>
  <si>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</si>
  <si>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</si>
  <si>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</si>
  <si>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</si>
  <si>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</si>
  <si>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</si>
  <si>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</si>
  <si>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</si>
  <si>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</si>
  <si>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</si>
  <si>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</si>
  <si>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</si>
  <si>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</si>
  <si>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</si>
  <si>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</si>
  <si>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</si>
  <si>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</si>
  <si>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</si>
  <si>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</si>
  <si>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</si>
  <si>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</si>
  <si>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</si>
  <si>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</si>
  <si>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</si>
  <si>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</si>
  <si>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</si>
  <si>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</si>
  <si>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</si>
  <si>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</si>
  <si>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</si>
  <si>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</si>
  <si>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</si>
  <si>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</si>
  <si>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</si>
  <si>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</si>
  <si>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</si>
  <si>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</si>
  <si>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</si>
  <si>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</si>
  <si>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</si>
  <si>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</si>
  <si>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</si>
  <si>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</si>
  <si>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</si>
  <si>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</si>
  <si>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</si>
  <si>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</si>
  <si>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</si>
  <si>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</si>
  <si>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</si>
  <si>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</si>
  <si>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</si>
  <si>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</si>
  <si>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</si>
  <si>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</si>
  <si>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</si>
  <si>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</si>
  <si>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</si>
  <si>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</si>
  <si>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</si>
  <si>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</si>
  <si>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</si>
  <si>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</si>
  <si>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</si>
  <si>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</si>
  <si>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</si>
  <si>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</si>
  <si>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</si>
  <si>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</si>
  <si>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</si>
  <si>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</si>
  <si>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</si>
  <si>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</si>
  <si>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</si>
  <si>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</si>
  <si>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</si>
  <si>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</si>
  <si>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</si>
  <si>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</si>
  <si>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</si>
  <si>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</si>
  <si>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</si>
  <si>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</si>
  <si>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</si>
  <si>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</si>
  <si>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</si>
  <si>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</si>
  <si>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</si>
  <si>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</si>
  <si>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</si>
  <si>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</si>
  <si>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</si>
  <si>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</si>
  <si>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</si>
  <si>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</si>
  <si>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</si>
  <si>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</si>
  <si>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</si>
  <si>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</si>
  <si>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</si>
  <si>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</si>
  <si>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</si>
  <si>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</si>
  <si>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</si>
  <si>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</si>
  <si>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</si>
  <si>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</si>
  <si>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</si>
  <si>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</si>
  <si>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</si>
  <si>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</si>
  <si>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</si>
  <si>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</si>
  <si>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</si>
  <si>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</si>
  <si>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</si>
  <si>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</si>
  <si>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</si>
  <si>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</si>
  <si>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</si>
  <si>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</si>
  <si>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</si>
  <si>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</si>
  <si>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</si>
  <si>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</si>
  <si>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</si>
  <si>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</si>
  <si>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</si>
  <si>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</si>
  <si>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</si>
  <si>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</si>
  <si>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</si>
  <si>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</si>
  <si>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</si>
  <si>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</si>
  <si>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</si>
  <si>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</si>
  <si>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</si>
  <si>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</si>
  <si>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</si>
  <si>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</si>
  <si>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</si>
  <si>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</si>
  <si>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</si>
  <si>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</si>
  <si>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</si>
  <si>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</si>
  <si>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</si>
  <si>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</si>
  <si>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</si>
  <si>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</si>
  <si>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</si>
  <si>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</si>
  <si>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</si>
  <si>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</si>
  <si>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</si>
  <si>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</si>
  <si>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</si>
  <si>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</si>
  <si>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</si>
  <si>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</si>
  <si>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</si>
  <si>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</si>
  <si>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</si>
  <si>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</si>
  <si>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</si>
  <si>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</si>
  <si>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</si>
  <si>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</si>
  <si>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</si>
  <si>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</si>
  <si>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</si>
  <si>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</si>
  <si>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</si>
  <si>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</si>
  <si>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</si>
  <si>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</si>
  <si>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</si>
  <si>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</si>
  <si>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</si>
  <si>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</si>
  <si>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</si>
  <si>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</si>
  <si>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</si>
  <si>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</si>
  <si>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</si>
  <si>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</si>
  <si>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</si>
  <si>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</si>
  <si>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</si>
  <si>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</si>
  <si>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</si>
  <si>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</si>
  <si>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</si>
  <si>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</si>
  <si>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</si>
  <si>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</si>
  <si>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</si>
  <si>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</si>
  <si>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</si>
  <si>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</si>
  <si>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</si>
  <si>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</si>
  <si>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</si>
  <si>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</si>
  <si>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</si>
  <si>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</si>
  <si>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</si>
  <si>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</si>
  <si>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</si>
  <si>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</si>
  <si>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</si>
  <si>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</si>
  <si>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</si>
  <si>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</si>
  <si>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</si>
  <si>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</si>
  <si>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</si>
  <si>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</si>
  <si>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</si>
  <si>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</si>
  <si>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</si>
  <si>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</si>
  <si>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</si>
  <si>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</si>
  <si>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</si>
  <si>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</si>
  <si>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</si>
  <si>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</si>
  <si>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</si>
  <si>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</si>
  <si>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</si>
  <si>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</si>
  <si>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</si>
  <si>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</si>
  <si>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</si>
  <si>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</si>
  <si>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</si>
  <si>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</si>
  <si>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</si>
  <si>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</si>
  <si>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</si>
  <si>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</si>
  <si>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</si>
  <si>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</si>
  <si>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</si>
  <si>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</si>
  <si>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</si>
  <si>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</si>
  <si>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</si>
  <si>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</si>
  <si>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12:41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</si>
  <si>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</si>
  <si>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</si>
  <si>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</si>
  <si>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</si>
  <si>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</si>
  <si>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</si>
  <si>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Pinça avariada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</si>
  <si>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</si>
  <si>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</si>
  <si>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Bloco Modernização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</si>
  <si>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</si>
  <si>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</si>
  <si>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</si>
  <si>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</si>
  <si>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 xml:space="preserve">Sem oportunidade para deslocamento </t>
  </si>
  <si>
    <t>Alterada programação para SUB 53 km 114-115, sem topografia km 100,130</t>
  </si>
  <si>
    <t xml:space="preserve">MC1 08:33, autorizado as 13:12, em deslocamento para intervalo 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</si>
  <si>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</si>
  <si>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</si>
  <si>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</si>
  <si>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</si>
  <si>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</si>
  <si>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</si>
  <si>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</si>
  <si>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</si>
  <si>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Equipe pronta as 10h</t>
  </si>
  <si>
    <t>Em intervalo as 12:35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</si>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</sst>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64" tableBorderDxfId="26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2"/>
    <tableColumn id="8" xr3:uid="{69D5AC3B-4F64-4F8F-AD2A-0AD158918DDD}" name="CORRELATO" dataDxfId="2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29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613" activePane="bottomRight" state="frozen"/>
      <selection pane="bottomRight" activeCell="BP616" sqref="BP61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0" t="s">
        <v>835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836</v>
      </c>
      <c r="BI1" s="375"/>
      <c r="BJ1" s="376"/>
      <c r="BK1" s="377"/>
      <c r="BL1" s="50"/>
      <c r="BM1" s="367" t="s">
        <v>837</v>
      </c>
      <c r="BN1" s="368"/>
      <c r="BO1" s="368"/>
      <c r="BP1" s="368"/>
      <c r="BQ1" s="368"/>
      <c r="BR1" s="368"/>
      <c r="BS1" s="369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0" t="s">
        <v>838</v>
      </c>
      <c r="AJ2" s="371"/>
      <c r="AK2" s="371"/>
      <c r="AL2" s="371"/>
      <c r="AM2" s="371"/>
      <c r="AN2" s="371"/>
      <c r="AO2" s="371"/>
      <c r="AP2" s="371"/>
      <c r="AQ2" s="373"/>
      <c r="AR2" s="226"/>
      <c r="AS2" s="385" t="s">
        <v>841</v>
      </c>
      <c r="AT2" s="372"/>
      <c r="AU2" s="372"/>
      <c r="AV2" s="372"/>
      <c r="AW2" s="372"/>
      <c r="AX2" s="371"/>
      <c r="AY2" s="373"/>
      <c r="AZ2" s="4"/>
      <c r="BA2" s="364" t="s">
        <v>842</v>
      </c>
      <c r="BB2" s="366"/>
      <c r="BC2" s="370" t="s">
        <v>839</v>
      </c>
      <c r="BD2" s="371"/>
      <c r="BE2" s="371"/>
      <c r="BF2" s="373"/>
      <c r="BG2" s="3"/>
      <c r="BH2" s="378"/>
      <c r="BI2" s="379"/>
      <c r="BJ2" s="380"/>
      <c r="BK2" s="381"/>
      <c r="BL2" s="50"/>
      <c r="BM2" s="382"/>
      <c r="BN2" s="383"/>
      <c r="BO2" s="383"/>
      <c r="BP2" s="383"/>
      <c r="BQ2" s="383"/>
      <c r="BR2" s="383"/>
      <c r="BS2" s="384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4" t="s">
        <v>843</v>
      </c>
      <c r="AJ3" s="366"/>
      <c r="AK3" s="364" t="s">
        <v>844</v>
      </c>
      <c r="AL3" s="365"/>
      <c r="AM3" s="365"/>
      <c r="AN3" s="365"/>
      <c r="AO3" s="365"/>
      <c r="AP3" s="365"/>
      <c r="AQ3" s="366"/>
      <c r="AR3" s="227"/>
      <c r="AS3" s="388" t="s">
        <v>850</v>
      </c>
      <c r="AT3" s="389"/>
      <c r="AU3" s="388" t="s">
        <v>851</v>
      </c>
      <c r="AV3" s="389"/>
      <c r="AW3" s="388" t="s">
        <v>852</v>
      </c>
      <c r="AX3" s="390"/>
      <c r="AY3" s="64" t="s">
        <v>853</v>
      </c>
      <c r="AZ3" s="64"/>
      <c r="BA3" s="386"/>
      <c r="BB3" s="387"/>
      <c r="BC3" s="364" t="s">
        <v>846</v>
      </c>
      <c r="BD3" s="365"/>
      <c r="BE3" s="365"/>
      <c r="BF3" s="366"/>
      <c r="BG3" s="63"/>
      <c r="BH3" s="378"/>
      <c r="BI3" s="379"/>
      <c r="BJ3" s="380"/>
      <c r="BK3" s="381"/>
      <c r="BL3" s="50"/>
      <c r="BM3" s="367" t="s">
        <v>854</v>
      </c>
      <c r="BN3" s="368"/>
      <c r="BO3" s="368"/>
      <c r="BP3" s="369"/>
      <c r="BQ3" s="367" t="s">
        <v>465</v>
      </c>
      <c r="BR3" s="368"/>
      <c r="BS3" s="369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8"/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78"/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8"/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8"/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8"/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78"/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78"/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8"/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78"/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78"/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8"/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78"/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78"/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78"/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8"/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78"/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78"/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78"/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/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78"/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/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8"/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8"/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8"/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8"/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78"/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78"/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78"/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8"/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8"/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8"/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8"/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78"/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/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78"/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78"/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78"/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78"/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78"/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78"/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78"/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78"/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78"/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/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78"/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/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78"/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/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78"/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/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78"/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78"/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/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78"/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78"/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/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78"/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/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78"/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/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78"/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/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78"/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/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78"/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/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78"/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/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78"/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/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78"/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/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78"/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/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78"/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/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78"/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/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78"/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/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78"/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/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78"/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/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408" t="s">
        <v>1823</v>
      </c>
      <c r="BK613" s="408" t="s">
        <v>1824</v>
      </c>
      <c r="BL613" s="184"/>
      <c r="BM613" s="15" t="s">
        <v>694</v>
      </c>
      <c r="BN613" s="179" t="s">
        <v>711</v>
      </c>
      <c r="BO613" s="164" t="s">
        <v>785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CondiçõesClimáticaTemperatura</v>
      </c>
    </row>
    <row r="614" spans="1:72" ht="46.5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78"/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/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408" t="s">
        <v>1827</v>
      </c>
      <c r="BK614" s="408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78"/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/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/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408" t="s">
        <v>1829</v>
      </c>
      <c r="BK615" s="409" t="s">
        <v>1830</v>
      </c>
      <c r="BL615" s="184"/>
      <c r="BM615" s="15"/>
      <c r="BN615" s="179"/>
      <c r="BO615" s="164"/>
      <c r="BP615" s="244" t="s">
        <v>317</v>
      </c>
      <c r="BQ615" s="13" t="str">
        <f t="shared" si="59"/>
        <v>Produção</v>
      </c>
      <c r="BR615" s="19">
        <f t="shared" si="60"/>
        <v>1</v>
      </c>
      <c r="BS615" s="19">
        <f t="shared" si="61"/>
        <v>0</v>
      </c>
      <c r="BT615" s="219" t="str">
        <f t="shared" si="62"/>
        <v/>
      </c>
    </row>
    <row r="616" spans="1:72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1831</v>
      </c>
      <c r="I616" s="39" t="s">
        <v>1832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1833</v>
      </c>
      <c r="O616" s="39">
        <v>0.29166666666666669</v>
      </c>
      <c r="P616" s="39">
        <v>4.1666666666666664E-2</v>
      </c>
      <c r="Q616" s="354">
        <v>48</v>
      </c>
      <c r="R616" s="178"/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/>
      <c r="V616" s="261" t="s">
        <v>1834</v>
      </c>
      <c r="W616" s="346" t="s">
        <v>1835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408" t="s">
        <v>1836</v>
      </c>
      <c r="BK616" s="408" t="s">
        <v>1836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78"/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/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408" t="s">
        <v>1837</v>
      </c>
      <c r="BK617" s="408" t="s">
        <v>1837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1838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78"/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/>
      <c r="V618" s="261" t="s">
        <v>939</v>
      </c>
      <c r="W618" s="346" t="s">
        <v>1839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408" t="s">
        <v>1840</v>
      </c>
      <c r="BK618" s="409" t="s">
        <v>1841</v>
      </c>
      <c r="BL618" s="184" t="s">
        <v>1842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78"/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/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0.52847222222222223</v>
      </c>
      <c r="AT619" s="265"/>
      <c r="AU619" s="267"/>
      <c r="AV619" s="267"/>
      <c r="AW619" s="267"/>
      <c r="AX619" s="241"/>
      <c r="AY619" s="182" t="str">
        <f>IF(D619="","*",IFERROR(IF(ISODD(COUNT(AS619:AX619)),"ERRO",SUM((AT619-AS619),(AV619-AU619),(AX619-AW619))),"ERRO"))</f>
        <v>ERRO</v>
      </c>
      <c r="AZ619" s="161"/>
      <c r="BA619" s="242"/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408" t="s">
        <v>1843</v>
      </c>
      <c r="BK619" s="408" t="s">
        <v>1844</v>
      </c>
      <c r="BL619" s="184"/>
      <c r="BM619" s="15"/>
      <c r="BN619" s="179"/>
      <c r="BO619" s="164"/>
      <c r="BP619" s="244" t="s">
        <v>317</v>
      </c>
      <c r="BQ619" s="13" t="e">
        <f t="shared" si="59"/>
        <v>#VALUE!</v>
      </c>
      <c r="BR619" s="19" t="e">
        <f t="shared" si="60"/>
        <v>#VALUE!</v>
      </c>
      <c r="BS619" s="19">
        <f t="shared" si="61"/>
        <v>0</v>
      </c>
      <c r="BT619" s="219" t="str">
        <f t="shared" si="62"/>
        <v/>
      </c>
    </row>
    <row r="620" spans="1:72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78"/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/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408" t="s">
        <v>1845</v>
      </c>
      <c r="BK620" s="408" t="s">
        <v>1845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1846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78"/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/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408" t="s">
        <v>1829</v>
      </c>
      <c r="BK621" s="408" t="s">
        <v>1847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1846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idden="1">
      <c r="A622" s="166" t="str">
        <f>D622&amp;B622</f>
        <v/>
      </c>
      <c r="B622" s="167"/>
      <c r="C622" s="239"/>
      <c r="D622" s="212"/>
      <c r="E622" s="273">
        <v>594</v>
      </c>
      <c r="F622" s="161"/>
      <c r="G622" s="159" t="str">
        <f>IF(D622="","*",VLOOKUP(F622,BS_ATIVIDADE[#All],3,FALSE))</f>
        <v>*</v>
      </c>
      <c r="H622" s="163"/>
      <c r="I622" s="163"/>
      <c r="J622" s="222"/>
      <c r="K622" s="222"/>
      <c r="L622" s="177"/>
      <c r="M622" s="20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335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63"/>
      <c r="P622" s="163"/>
      <c r="Q622" s="177"/>
      <c r="R622" s="178"/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60"/>
      <c r="V622" s="261"/>
      <c r="W622" s="346"/>
      <c r="X622" s="240"/>
      <c r="Y622" s="179"/>
      <c r="Z622" s="179"/>
      <c r="AA622" s="177"/>
      <c r="AB622" s="161"/>
      <c r="AC622" s="161"/>
      <c r="AD622" s="163"/>
      <c r="AE622" s="177"/>
      <c r="AF622" s="177"/>
      <c r="AG622" s="177"/>
      <c r="AH622" s="180"/>
      <c r="AI622" s="171" t="str">
        <f>IF(BS_CONTROLE[[#This Row],[Atividade]]=0, "-", BS_CONTROLE[[#This Row],[Atividade]])</f>
        <v>-</v>
      </c>
      <c r="AJ622" s="9" t="str">
        <f>IF(D622="","*",VLOOKUP(AI622,BS_ATIVIDADE[#Data],3,FALSE))</f>
        <v>*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-</v>
      </c>
      <c r="AN622" s="264" t="str">
        <f>IF(BS_CONTROLE[[#This Row],[SB]]=0, "-", BS_CONTROLE[[#This Row],[SB]])</f>
        <v>-</v>
      </c>
      <c r="AO622" s="246" t="str">
        <f>IF(BS_CONTROLE[[#This Row],[SUB]]=0, "-", BS_CONTROLE[[#This Row],[SUB]])</f>
        <v>-</v>
      </c>
      <c r="AP622" s="247" t="str">
        <f>IF(BS_CONTROLE[[#This Row],[KM - Inicio]]=0, "-", BS_CONTROLE[[#This Row],[KM - Inicio]])</f>
        <v>-</v>
      </c>
      <c r="AQ622" s="247" t="str">
        <f>IF(BS_CONTROLE[[#This Row],[KM - Fim]]=0, "-", BS_CONTROLE[[#This Row],[KM - Fim]])</f>
        <v>-</v>
      </c>
      <c r="AR622" s="265"/>
      <c r="AS622" s="265"/>
      <c r="AT622" s="265"/>
      <c r="AU622" s="267"/>
      <c r="AV622" s="267"/>
      <c r="AW622" s="267"/>
      <c r="AX622" s="241"/>
      <c r="AY622" s="182" t="str">
        <f>IF(D622="","*",IFERROR(IF(ISODD(COUNT(AS622:AX622)),"ERRO",SUM((AT622-AS622),(AV622-AU622),(AX622-AW622))),"ERRO"))</f>
        <v>*</v>
      </c>
      <c r="AZ622" s="161"/>
      <c r="BA622" s="242"/>
      <c r="BB622" s="178" t="str">
        <f>IFERROR(_xlfn.XLOOKUP(AI622, BS_ATIVIDADE[ATIVIDADE],BS_ATIVIDADE[UNIDADE] ), "*")</f>
        <v>*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62"/>
      <c r="BF622" s="248" t="str">
        <f>IF(BS_CONTROLE[[#This Row],[Responsavel pelo boletim]]=0, "-", BS_CONTROLE[[#This Row],[Responsavel pelo boletim]])</f>
        <v>-</v>
      </c>
      <c r="BG622" s="184"/>
      <c r="BH622" s="304">
        <v>0</v>
      </c>
      <c r="BI622" s="243"/>
      <c r="BJ622" s="270"/>
      <c r="BK622" s="244"/>
      <c r="BL622" s="184"/>
      <c r="BM622" s="179"/>
      <c r="BN622" s="179"/>
      <c r="BO622" s="210"/>
      <c r="BP622" s="244" t="s">
        <v>317</v>
      </c>
      <c r="BQ622" s="13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219" t="str">
        <f t="shared" si="62"/>
        <v/>
      </c>
    </row>
    <row r="623" spans="1:72" ht="44.25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1848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78"/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/>
      <c r="V623" s="261" t="s">
        <v>1453</v>
      </c>
      <c r="W623" s="346" t="s">
        <v>1849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408" t="s">
        <v>1850</v>
      </c>
      <c r="BK623" s="408" t="s">
        <v>1850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1851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78"/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/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/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408" t="s">
        <v>1852</v>
      </c>
      <c r="BK624" s="408" t="s">
        <v>1853</v>
      </c>
      <c r="BL624" s="184"/>
      <c r="BM624" s="15"/>
      <c r="BN624" s="179"/>
      <c r="BO624" s="164"/>
      <c r="BP624" s="244" t="s">
        <v>317</v>
      </c>
      <c r="BQ624" s="13" t="str">
        <f t="shared" si="59"/>
        <v>Produção e Intervalo</v>
      </c>
      <c r="BR624" s="19">
        <f t="shared" si="60"/>
        <v>0.73666666666666669</v>
      </c>
      <c r="BS624" s="19">
        <f t="shared" si="61"/>
        <v>0</v>
      </c>
      <c r="BT624" s="219" t="str">
        <f t="shared" si="62"/>
        <v/>
      </c>
    </row>
    <row r="625" spans="1:72" ht="23.25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78"/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/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/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408" t="s">
        <v>1852</v>
      </c>
      <c r="BK625" s="408" t="s">
        <v>1853</v>
      </c>
      <c r="BL625" s="184"/>
      <c r="BM625" s="15"/>
      <c r="BN625" s="179"/>
      <c r="BO625" s="164"/>
      <c r="BP625" s="244" t="s">
        <v>317</v>
      </c>
      <c r="BQ625" s="13" t="str">
        <f t="shared" si="59"/>
        <v>Produção e Intervalo</v>
      </c>
      <c r="BR625" s="19">
        <f t="shared" si="60"/>
        <v>0.73666666666666669</v>
      </c>
      <c r="BS625" s="19">
        <f t="shared" si="61"/>
        <v>0</v>
      </c>
      <c r="BT625" s="219" t="str">
        <f t="shared" si="62"/>
        <v/>
      </c>
    </row>
    <row r="626" spans="1:72" ht="23.25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78"/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/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/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408" t="s">
        <v>1852</v>
      </c>
      <c r="BK626" s="408" t="s">
        <v>1853</v>
      </c>
      <c r="BL626" s="184"/>
      <c r="BM626" s="15"/>
      <c r="BN626" s="179"/>
      <c r="BO626" s="164"/>
      <c r="BP626" s="244" t="s">
        <v>317</v>
      </c>
      <c r="BQ626" s="13" t="str">
        <f t="shared" si="59"/>
        <v>Produção e Intervalo</v>
      </c>
      <c r="BR626" s="19">
        <f t="shared" si="60"/>
        <v>0.73666666666666669</v>
      </c>
      <c r="BS626" s="19">
        <f t="shared" si="61"/>
        <v>0</v>
      </c>
      <c r="BT626" s="219" t="str">
        <f t="shared" si="62"/>
        <v/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78"/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/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78"/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/>
      <c r="V628" s="261" t="s">
        <v>1032</v>
      </c>
      <c r="W628" s="346" t="s">
        <v>1854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408" t="s">
        <v>1855</v>
      </c>
      <c r="BK628" s="408" t="s">
        <v>1855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78"/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/>
      <c r="V629" s="261" t="s">
        <v>1032</v>
      </c>
      <c r="W629" s="346" t="s">
        <v>1856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4.1666666666666664E-2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4.1666666666666664E-2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408" t="s">
        <v>1857</v>
      </c>
      <c r="BK629" s="408" t="s">
        <v>1857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59.999999999999993</v>
      </c>
      <c r="BS629" s="19">
        <f t="shared" si="61"/>
        <v>1</v>
      </c>
      <c r="BT629" s="219" t="str">
        <f t="shared" si="62"/>
        <v>OKOK</v>
      </c>
    </row>
    <row r="630" spans="1:72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78"/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/>
      <c r="V630" s="261" t="s">
        <v>1032</v>
      </c>
      <c r="W630" s="346" t="s">
        <v>1858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/>
      <c r="AF630" s="177"/>
      <c r="AG630" s="177"/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/>
      <c r="AS630" s="265"/>
      <c r="AT630" s="265"/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0</v>
      </c>
      <c r="AZ630" s="161"/>
      <c r="BA630" s="242"/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1</v>
      </c>
      <c r="BI630" s="243"/>
      <c r="BJ630" s="408" t="s">
        <v>1791</v>
      </c>
      <c r="BK630" s="408" t="s">
        <v>1791</v>
      </c>
      <c r="BL630" s="184"/>
      <c r="BM630" s="15"/>
      <c r="BN630" s="179"/>
      <c r="BO630" s="164"/>
      <c r="BP630" s="244" t="s">
        <v>317</v>
      </c>
      <c r="BQ630" s="13" t="str">
        <f t="shared" si="59"/>
        <v>Produção e Intervalo</v>
      </c>
      <c r="BR630" s="19">
        <f t="shared" si="60"/>
        <v>0</v>
      </c>
      <c r="BS630" s="19">
        <f t="shared" si="61"/>
        <v>0</v>
      </c>
      <c r="BT630" s="219" t="str">
        <f t="shared" si="62"/>
        <v/>
      </c>
    </row>
    <row r="631" spans="1:72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78"/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/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408" t="s">
        <v>1859</v>
      </c>
      <c r="BK631" s="408" t="s">
        <v>1859</v>
      </c>
      <c r="BL631" s="184"/>
      <c r="BM631" s="15" t="s">
        <v>698</v>
      </c>
      <c r="BN631" s="179" t="s">
        <v>698</v>
      </c>
      <c r="BO631" s="164" t="s">
        <v>698</v>
      </c>
      <c r="BP631" s="244" t="s">
        <v>317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SemOportunidadeSemOportunidade</v>
      </c>
    </row>
    <row r="632" spans="1:72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78"/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/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/>
      <c r="AS632" s="265"/>
      <c r="AT632" s="265"/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/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1</v>
      </c>
      <c r="BI632" s="243"/>
      <c r="BJ632" s="408" t="s">
        <v>1860</v>
      </c>
      <c r="BK632" s="409" t="s">
        <v>1861</v>
      </c>
      <c r="BL632" s="184"/>
      <c r="BM632" s="15"/>
      <c r="BN632" s="179"/>
      <c r="BO632" s="164"/>
      <c r="BP632" s="244" t="s">
        <v>317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/>
      </c>
    </row>
    <row r="633" spans="1:72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78"/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/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408" t="s">
        <v>1862</v>
      </c>
      <c r="BK633" s="408" t="s">
        <v>1862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1863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1864</v>
      </c>
      <c r="N634" s="335" t="s">
        <v>1865</v>
      </c>
      <c r="O634" s="163">
        <v>0.83333333333333337</v>
      </c>
      <c r="P634" s="163">
        <v>4.1666666666666664E-2</v>
      </c>
      <c r="Q634" s="177">
        <v>1</v>
      </c>
      <c r="R634" s="178"/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/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408" t="s">
        <v>1866</v>
      </c>
      <c r="BK634" s="408" t="s">
        <v>1867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1868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468</v>
      </c>
      <c r="G635" s="159" t="str">
        <f>IF(D635="","*",VLOOKUP(F635,BS_ATIVIDADE[#All],3,FALSE))</f>
        <v>ALÍVIO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112</v>
      </c>
      <c r="R635" s="178"/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/>
      <c r="V635" s="261" t="s">
        <v>1869</v>
      </c>
      <c r="W635" s="346" t="s">
        <v>1028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PDM - ALÍVIO DE TENSÃO</v>
      </c>
      <c r="AJ635" s="9" t="str">
        <f>IF(D635="","*",VLOOKUP(AI635,BS_ATIVIDADE[#Data],3,FALSE))</f>
        <v>ALÍVIO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112</v>
      </c>
      <c r="BB635" s="178" t="str">
        <f>IFERROR(_xlfn.XLOOKUP(AI635, BS_ATIVIDADE[ATIVIDADE],BS_ATIVIDADE[UNIDADE] ), "*")</f>
        <v>M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408" t="s">
        <v>1870</v>
      </c>
      <c r="BK635" s="409" t="s">
        <v>1871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78"/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/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idden="1">
      <c r="A637" s="166" t="str">
        <f>D637&amp;B637</f>
        <v/>
      </c>
      <c r="B637" s="167"/>
      <c r="C637" s="239"/>
      <c r="D637" s="240"/>
      <c r="E637" s="273">
        <v>594</v>
      </c>
      <c r="F637" s="161"/>
      <c r="G637" s="159" t="str">
        <f>IF(D637="","*",VLOOKUP(F637,BS_ATIVIDADE[#All],3,FALSE))</f>
        <v>*</v>
      </c>
      <c r="H637" s="163"/>
      <c r="I637" s="163"/>
      <c r="J637" s="222"/>
      <c r="K637" s="222"/>
      <c r="L637" s="177"/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335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63"/>
      <c r="P637" s="163"/>
      <c r="Q637" s="177"/>
      <c r="R637" s="178"/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60"/>
      <c r="V637" s="261"/>
      <c r="W637" s="346"/>
      <c r="X637" s="212" t="s">
        <v>668</v>
      </c>
      <c r="Y637" s="179"/>
      <c r="Z637" s="179"/>
      <c r="AA637" s="84"/>
      <c r="AB637" s="71"/>
      <c r="AC637" s="71"/>
      <c r="AD637" s="172"/>
      <c r="AE637" s="84"/>
      <c r="AF637" s="84"/>
      <c r="AG637" s="84"/>
      <c r="AH637" s="180"/>
      <c r="AI637" s="171" t="str">
        <f>IF(BS_CONTROLE[[#This Row],[Atividade]]=0, "-", BS_CONTROLE[[#This Row],[Atividade]])</f>
        <v>-</v>
      </c>
      <c r="AJ637" s="9" t="str">
        <f>IF(D637="","*",VLOOKUP(AI637,BS_ATIVIDADE[#Data],3,FALSE))</f>
        <v>*</v>
      </c>
      <c r="AK637" s="264" t="str">
        <f>IF(BS_CONTROLE[[#This Row],[Local - Partida]]=0, "-", BS_CONTROLE[[#This Row],[Local - Partida]])</f>
        <v>-</v>
      </c>
      <c r="AL637" s="264" t="str">
        <f>IF(BS_CONTROLE[[#This Row],[Local - Encerramento]]=0, "-", BS_CONTROLE[[#This Row],[Local - Encerramento]])</f>
        <v>-</v>
      </c>
      <c r="AM637" s="264" t="str">
        <f>IF(BS_CONTROLE[[#This Row],[Entre - Estações]]=0, "-", BS_CONTROLE[[#This Row],[Entre - Estações]])</f>
        <v>-</v>
      </c>
      <c r="AN637" s="264" t="str">
        <f>IF(BS_CONTROLE[[#This Row],[SB]]=0, "-", BS_CONTROLE[[#This Row],[SB]])</f>
        <v>-</v>
      </c>
      <c r="AO637" s="246" t="str">
        <f>IF(BS_CONTROLE[[#This Row],[SUB]]=0, "-", BS_CONTROLE[[#This Row],[SUB]])</f>
        <v>-</v>
      </c>
      <c r="AP637" s="247" t="str">
        <f>IF(BS_CONTROLE[[#This Row],[KM - Inicio]]=0, "-", BS_CONTROLE[[#This Row],[KM - Inicio]])</f>
        <v>-</v>
      </c>
      <c r="AQ637" s="247" t="str">
        <f>IF(BS_CONTROLE[[#This Row],[KM - Fim]]=0, "-", BS_CONTROLE[[#This Row],[KM - Fim]])</f>
        <v>-</v>
      </c>
      <c r="AR637" s="265"/>
      <c r="AS637" s="265"/>
      <c r="AT637" s="265"/>
      <c r="AU637" s="267"/>
      <c r="AV637" s="267"/>
      <c r="AW637" s="267"/>
      <c r="AX637" s="241"/>
      <c r="AY637" s="182" t="str">
        <f>IF(D637="","*",IFERROR(IF(ISODD(COUNT(AS637:AX637)),"ERRO",SUM((AT637-AS637),(AV637-AU637),(AX637-AW637))),"ERRO"))</f>
        <v>*</v>
      </c>
      <c r="AZ637" s="161"/>
      <c r="BA637" s="242"/>
      <c r="BB637" s="178" t="str">
        <f>IFERROR(_xlfn.XLOOKUP(AI637, BS_ATIVIDADE[ATIVIDADE],BS_ATIVIDADE[UNIDADE] ), "*")</f>
        <v>*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62"/>
      <c r="BF637" s="248" t="str">
        <f>IF(BS_CONTROLE[[#This Row],[Responsavel pelo boletim]]=0, "-", BS_CONTROLE[[#This Row],[Responsavel pelo boletim]])</f>
        <v>-</v>
      </c>
      <c r="BG637" s="184"/>
      <c r="BH637" s="304">
        <v>0</v>
      </c>
      <c r="BI637" s="243"/>
      <c r="BJ637" s="270"/>
      <c r="BK637" s="244"/>
      <c r="BL637" s="184"/>
      <c r="BM637" s="179" t="s">
        <v>692</v>
      </c>
      <c r="BN637" s="179" t="s">
        <v>692</v>
      </c>
      <c r="BO637" s="210" t="s">
        <v>692</v>
      </c>
      <c r="BP637" s="244" t="s">
        <v>317</v>
      </c>
      <c r="BQ637" s="13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219" t="str">
        <f t="shared" si="62"/>
        <v>OKOK</v>
      </c>
    </row>
    <row r="638" spans="1:72" hidden="1">
      <c r="A638" s="166" t="str">
        <f>D638&amp;B638</f>
        <v/>
      </c>
      <c r="B638" s="167"/>
      <c r="C638" s="239"/>
      <c r="D638" s="240"/>
      <c r="E638" s="273">
        <v>594</v>
      </c>
      <c r="F638" s="161"/>
      <c r="G638" s="159" t="str">
        <f>IF(D638="","*",VLOOKUP(F638,BS_ATIVIDADE[#All],3,FALSE))</f>
        <v>*</v>
      </c>
      <c r="H638" s="163"/>
      <c r="I638" s="163"/>
      <c r="J638" s="222"/>
      <c r="K638" s="222"/>
      <c r="L638" s="177"/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63"/>
      <c r="P638" s="163"/>
      <c r="Q638" s="177"/>
      <c r="R638" s="178"/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60"/>
      <c r="V638" s="261"/>
      <c r="W638" s="346"/>
      <c r="X638" s="212" t="s">
        <v>668</v>
      </c>
      <c r="Y638" s="179"/>
      <c r="Z638" s="179"/>
      <c r="AA638" s="84"/>
      <c r="AB638" s="71"/>
      <c r="AC638" s="71"/>
      <c r="AD638" s="172"/>
      <c r="AE638" s="84"/>
      <c r="AF638" s="84"/>
      <c r="AG638" s="84"/>
      <c r="AH638" s="180"/>
      <c r="AI638" s="171" t="str">
        <f>IF(BS_CONTROLE[[#This Row],[Atividade]]=0, "-", BS_CONTROLE[[#This Row],[Atividade]])</f>
        <v>-</v>
      </c>
      <c r="AJ638" s="9" t="str">
        <f>IF(D638="","*",VLOOKUP(AI638,BS_ATIVIDADE[#Data],3,FALSE))</f>
        <v>*</v>
      </c>
      <c r="AK638" s="264" t="str">
        <f>IF(BS_CONTROLE[[#This Row],[Local - Partida]]=0, "-", BS_CONTROLE[[#This Row],[Local - Partida]])</f>
        <v>-</v>
      </c>
      <c r="AL638" s="264" t="str">
        <f>IF(BS_CONTROLE[[#This Row],[Local - Encerramento]]=0, "-", BS_CONTROLE[[#This Row],[Local - Encerramento]])</f>
        <v>-</v>
      </c>
      <c r="AM638" s="264" t="str">
        <f>IF(BS_CONTROLE[[#This Row],[Entre - Estações]]=0, "-", BS_CONTROLE[[#This Row],[Entre - Estações]])</f>
        <v>-</v>
      </c>
      <c r="AN638" s="264" t="str">
        <f>IF(BS_CONTROLE[[#This Row],[SB]]=0, "-", BS_CONTROLE[[#This Row],[SB]])</f>
        <v>-</v>
      </c>
      <c r="AO638" s="246" t="str">
        <f>IF(BS_CONTROLE[[#This Row],[SUB]]=0, "-", BS_CONTROLE[[#This Row],[SUB]])</f>
        <v>-</v>
      </c>
      <c r="AP638" s="247" t="str">
        <f>IF(BS_CONTROLE[[#This Row],[KM - Inicio]]=0, "-", BS_CONTROLE[[#This Row],[KM - Inicio]])</f>
        <v>-</v>
      </c>
      <c r="AQ638" s="247" t="str">
        <f>IF(BS_CONTROLE[[#This Row],[KM - Fim]]=0, "-", BS_CONTROLE[[#This Row],[KM - Fim]])</f>
        <v>-</v>
      </c>
      <c r="AR638" s="265"/>
      <c r="AS638" s="265"/>
      <c r="AT638" s="265"/>
      <c r="AU638" s="267"/>
      <c r="AV638" s="267"/>
      <c r="AW638" s="267"/>
      <c r="AX638" s="241"/>
      <c r="AY638" s="182" t="str">
        <f>IF(D638="","*",IFERROR(IF(ISODD(COUNT(AS638:AX638)),"ERRO",SUM((AT638-AS638),(AV638-AU638),(AX638-AW638))),"ERRO"))</f>
        <v>*</v>
      </c>
      <c r="AZ638" s="161"/>
      <c r="BA638" s="242"/>
      <c r="BB638" s="178" t="str">
        <f>IFERROR(_xlfn.XLOOKUP(AI638, BS_ATIVIDADE[ATIVIDADE],BS_ATIVIDADE[UNIDADE] ), "*")</f>
        <v>*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62"/>
      <c r="BF638" s="248" t="str">
        <f>IF(BS_CONTROLE[[#This Row],[Responsavel pelo boletim]]=0, "-", BS_CONTROLE[[#This Row],[Responsavel pelo boletim]])</f>
        <v>-</v>
      </c>
      <c r="BG638" s="184"/>
      <c r="BH638" s="304">
        <v>0</v>
      </c>
      <c r="BI638" s="243"/>
      <c r="BJ638" s="270"/>
      <c r="BK638" s="244"/>
      <c r="BL638" s="184"/>
      <c r="BM638" s="179" t="s">
        <v>692</v>
      </c>
      <c r="BN638" s="179" t="s">
        <v>692</v>
      </c>
      <c r="BO638" s="210" t="s">
        <v>692</v>
      </c>
      <c r="BP638" s="244" t="s">
        <v>317</v>
      </c>
      <c r="BQ638" s="13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219" t="str">
        <f t="shared" si="62"/>
        <v>OKOK</v>
      </c>
    </row>
    <row r="639" spans="1:72" hidden="1">
      <c r="A639" s="166" t="str">
        <f>D639&amp;B639</f>
        <v/>
      </c>
      <c r="B639" s="167"/>
      <c r="C639" s="239"/>
      <c r="D639" s="240"/>
      <c r="E639" s="273">
        <v>594</v>
      </c>
      <c r="F639" s="161"/>
      <c r="G639" s="159" t="str">
        <f>IF(D639="","*",VLOOKUP(F639,BS_ATIVIDADE[#All],3,FALSE))</f>
        <v>*</v>
      </c>
      <c r="H639" s="163"/>
      <c r="I639" s="163"/>
      <c r="J639" s="222"/>
      <c r="K639" s="222"/>
      <c r="L639" s="177"/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63"/>
      <c r="P639" s="163"/>
      <c r="Q639" s="177"/>
      <c r="R639" s="178"/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60"/>
      <c r="V639" s="261"/>
      <c r="W639" s="346"/>
      <c r="X639" s="212" t="s">
        <v>668</v>
      </c>
      <c r="Y639" s="179"/>
      <c r="Z639" s="179"/>
      <c r="AA639" s="84"/>
      <c r="AB639" s="71"/>
      <c r="AC639" s="71"/>
      <c r="AD639" s="172"/>
      <c r="AE639" s="84"/>
      <c r="AF639" s="84"/>
      <c r="AG639" s="84"/>
      <c r="AH639" s="180"/>
      <c r="AI639" s="171" t="str">
        <f>IF(BS_CONTROLE[[#This Row],[Atividade]]=0, "-", BS_CONTROLE[[#This Row],[Atividade]])</f>
        <v>-</v>
      </c>
      <c r="AJ639" s="9" t="str">
        <f>IF(D639="","*",VLOOKUP(AI639,BS_ATIVIDADE[#Data],3,FALSE))</f>
        <v>*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-</v>
      </c>
      <c r="AN639" s="264" t="str">
        <f>IF(BS_CONTROLE[[#This Row],[SB]]=0, "-", BS_CONTROLE[[#This Row],[SB]])</f>
        <v>-</v>
      </c>
      <c r="AO639" s="246" t="str">
        <f>IF(BS_CONTROLE[[#This Row],[SUB]]=0, "-", BS_CONTROLE[[#This Row],[SUB]])</f>
        <v>-</v>
      </c>
      <c r="AP639" s="247" t="str">
        <f>IF(BS_CONTROLE[[#This Row],[KM - Inicio]]=0, "-", BS_CONTROLE[[#This Row],[KM - Inicio]])</f>
        <v>-</v>
      </c>
      <c r="AQ639" s="247" t="str">
        <f>IF(BS_CONTROLE[[#This Row],[KM - Fim]]=0, "-", BS_CONTROLE[[#This Row],[KM - Fim]])</f>
        <v>-</v>
      </c>
      <c r="AR639" s="265"/>
      <c r="AS639" s="265"/>
      <c r="AT639" s="265"/>
      <c r="AU639" s="267"/>
      <c r="AV639" s="267"/>
      <c r="AW639" s="267"/>
      <c r="AX639" s="241"/>
      <c r="AY639" s="182" t="str">
        <f>IF(D639="","*",IFERROR(IF(ISODD(COUNT(AS639:AX639)),"ERRO",SUM((AT639-AS639),(AV639-AU639),(AX639-AW639))),"ERRO"))</f>
        <v>*</v>
      </c>
      <c r="AZ639" s="161"/>
      <c r="BA639" s="242"/>
      <c r="BB639" s="178" t="str">
        <f>IFERROR(_xlfn.XLOOKUP(AI639, BS_ATIVIDADE[ATIVIDADE],BS_ATIVIDADE[UNIDADE] ), "*")</f>
        <v>*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62"/>
      <c r="BF639" s="248" t="str">
        <f>IF(BS_CONTROLE[[#This Row],[Responsavel pelo boletim]]=0, "-", BS_CONTROLE[[#This Row],[Responsavel pelo boletim]])</f>
        <v>-</v>
      </c>
      <c r="BG639" s="184"/>
      <c r="BH639" s="304">
        <v>0</v>
      </c>
      <c r="BI639" s="243"/>
      <c r="BJ639" s="270"/>
      <c r="BK639" s="244"/>
      <c r="BL639" s="184"/>
      <c r="BM639" s="179" t="s">
        <v>692</v>
      </c>
      <c r="BN639" s="179" t="s">
        <v>692</v>
      </c>
      <c r="BO639" s="210" t="s">
        <v>692</v>
      </c>
      <c r="BP639" s="244" t="s">
        <v>317</v>
      </c>
      <c r="BQ639" s="13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219" t="str">
        <f t="shared" si="62"/>
        <v>OKOK</v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78"/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/>
      <c r="V640" s="261"/>
      <c r="W640" s="346"/>
      <c r="X640" s="212" t="s">
        <v>668</v>
      </c>
      <c r="Y640" s="179"/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 hidden="1">
      <c r="A641" s="166" t="str">
        <f>D641&amp;B641</f>
        <v/>
      </c>
      <c r="B641" s="167"/>
      <c r="C641" s="239"/>
      <c r="D641" s="240"/>
      <c r="E641" s="273">
        <v>594</v>
      </c>
      <c r="F641" s="161"/>
      <c r="G641" s="159" t="str">
        <f>IF(D641="","*",VLOOKUP(F641,BS_ATIVIDADE[#All],3,FALSE))</f>
        <v>*</v>
      </c>
      <c r="H641" s="163"/>
      <c r="I641" s="163"/>
      <c r="J641" s="222"/>
      <c r="K641" s="222"/>
      <c r="L641" s="177"/>
      <c r="M641" s="20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335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63"/>
      <c r="P641" s="163"/>
      <c r="Q641" s="177"/>
      <c r="R641" s="178"/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60"/>
      <c r="V641" s="261"/>
      <c r="W641" s="346"/>
      <c r="X641" s="212" t="s">
        <v>668</v>
      </c>
      <c r="Y641" s="179"/>
      <c r="Z641" s="179"/>
      <c r="AA641" s="84"/>
      <c r="AB641" s="71"/>
      <c r="AC641" s="71"/>
      <c r="AD641" s="172"/>
      <c r="AE641" s="84"/>
      <c r="AF641" s="84"/>
      <c r="AG641" s="84"/>
      <c r="AH641" s="180"/>
      <c r="AI641" s="171" t="str">
        <f>IF(BS_CONTROLE[[#This Row],[Atividade]]=0, "-", BS_CONTROLE[[#This Row],[Atividade]])</f>
        <v>-</v>
      </c>
      <c r="AJ641" s="9" t="str">
        <f>IF(D641="","*",VLOOKUP(AI641,BS_ATIVIDADE[#Data],3,FALSE))</f>
        <v>*</v>
      </c>
      <c r="AK641" s="264" t="str">
        <f>IF(BS_CONTROLE[[#This Row],[Local - Partida]]=0, "-", BS_CONTROLE[[#This Row],[Local - Partida]])</f>
        <v>-</v>
      </c>
      <c r="AL641" s="264" t="str">
        <f>IF(BS_CONTROLE[[#This Row],[Local - Encerramento]]=0, "-", BS_CONTROLE[[#This Row],[Local - Encerramento]])</f>
        <v>-</v>
      </c>
      <c r="AM641" s="264" t="str">
        <f>IF(BS_CONTROLE[[#This Row],[Entre - Estações]]=0, "-", BS_CONTROLE[[#This Row],[Entre - Estações]])</f>
        <v>-</v>
      </c>
      <c r="AN641" s="264" t="str">
        <f>IF(BS_CONTROLE[[#This Row],[SB]]=0, "-", BS_CONTROLE[[#This Row],[SB]])</f>
        <v>-</v>
      </c>
      <c r="AO641" s="246" t="str">
        <f>IF(BS_CONTROLE[[#This Row],[SUB]]=0, "-", BS_CONTROLE[[#This Row],[SUB]])</f>
        <v>-</v>
      </c>
      <c r="AP641" s="247" t="str">
        <f>IF(BS_CONTROLE[[#This Row],[KM - Inicio]]=0, "-", BS_CONTROLE[[#This Row],[KM - Inicio]])</f>
        <v>-</v>
      </c>
      <c r="AQ641" s="247" t="str">
        <f>IF(BS_CONTROLE[[#This Row],[KM - Fim]]=0, "-", BS_CONTROLE[[#This Row],[KM - Fim]])</f>
        <v>-</v>
      </c>
      <c r="AR641" s="265"/>
      <c r="AS641" s="265"/>
      <c r="AT641" s="265"/>
      <c r="AU641" s="267"/>
      <c r="AV641" s="267"/>
      <c r="AW641" s="267"/>
      <c r="AX641" s="241"/>
      <c r="AY641" s="182" t="str">
        <f>IF(D641="","*",IFERROR(IF(ISODD(COUNT(AS641:AX641)),"ERRO",SUM((AT641-AS641),(AV641-AU641),(AX641-AW641))),"ERRO"))</f>
        <v>*</v>
      </c>
      <c r="AZ641" s="161"/>
      <c r="BA641" s="242"/>
      <c r="BB641" s="178" t="str">
        <f>IFERROR(_xlfn.XLOOKUP(AI641, BS_ATIVIDADE[ATIVIDADE],BS_ATIVIDADE[UNIDADE] ), "*")</f>
        <v>*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62"/>
      <c r="BF641" s="248" t="str">
        <f>IF(BS_CONTROLE[[#This Row],[Responsavel pelo boletim]]=0, "-", BS_CONTROLE[[#This Row],[Responsavel pelo boletim]])</f>
        <v>-</v>
      </c>
      <c r="BG641" s="184"/>
      <c r="BH641" s="304">
        <v>0</v>
      </c>
      <c r="BI641" s="243"/>
      <c r="BJ641" s="270"/>
      <c r="BK641" s="244"/>
      <c r="BL641" s="184"/>
      <c r="BM641" s="179" t="s">
        <v>692</v>
      </c>
      <c r="BN641" s="179" t="s">
        <v>692</v>
      </c>
      <c r="BO641" s="210" t="s">
        <v>692</v>
      </c>
      <c r="BP641" s="244" t="s">
        <v>317</v>
      </c>
      <c r="BQ641" s="13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219" t="str">
        <f t="shared" si="62"/>
        <v>OKOK</v>
      </c>
    </row>
    <row r="642" spans="1:72" hidden="1">
      <c r="A642" s="166" t="str">
        <f>D642&amp;B642</f>
        <v/>
      </c>
      <c r="B642" s="167"/>
      <c r="C642" s="239"/>
      <c r="D642" s="240"/>
      <c r="E642" s="273">
        <v>594</v>
      </c>
      <c r="F642" s="161"/>
      <c r="G642" s="159" t="str">
        <f>IF(D642="","*",VLOOKUP(F642,BS_ATIVIDADE[#All],3,FALSE))</f>
        <v>*</v>
      </c>
      <c r="H642" s="163"/>
      <c r="I642" s="163"/>
      <c r="J642" s="222"/>
      <c r="K642" s="222"/>
      <c r="L642" s="177"/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335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63"/>
      <c r="P642" s="163"/>
      <c r="Q642" s="177"/>
      <c r="R642" s="178"/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60"/>
      <c r="V642" s="261"/>
      <c r="W642" s="346"/>
      <c r="X642" s="212" t="s">
        <v>668</v>
      </c>
      <c r="Y642" s="179"/>
      <c r="Z642" s="179"/>
      <c r="AA642" s="84"/>
      <c r="AB642" s="71"/>
      <c r="AC642" s="71"/>
      <c r="AD642" s="172"/>
      <c r="AE642" s="84"/>
      <c r="AF642" s="84"/>
      <c r="AG642" s="84"/>
      <c r="AH642" s="180"/>
      <c r="AI642" s="171" t="str">
        <f>IF(BS_CONTROLE[[#This Row],[Atividade]]=0, "-", BS_CONTROLE[[#This Row],[Atividade]])</f>
        <v>-</v>
      </c>
      <c r="AJ642" s="9" t="str">
        <f>IF(D642="","*",VLOOKUP(AI642,BS_ATIVIDADE[#Data],3,FALSE))</f>
        <v>*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-</v>
      </c>
      <c r="AN642" s="264" t="str">
        <f>IF(BS_CONTROLE[[#This Row],[SB]]=0, "-", BS_CONTROLE[[#This Row],[SB]])</f>
        <v>-</v>
      </c>
      <c r="AO642" s="246" t="str">
        <f>IF(BS_CONTROLE[[#This Row],[SUB]]=0, "-", BS_CONTROLE[[#This Row],[SUB]])</f>
        <v>-</v>
      </c>
      <c r="AP642" s="247" t="str">
        <f>IF(BS_CONTROLE[[#This Row],[KM - Inicio]]=0, "-", BS_CONTROLE[[#This Row],[KM - Inicio]])</f>
        <v>-</v>
      </c>
      <c r="AQ642" s="247" t="str">
        <f>IF(BS_CONTROLE[[#This Row],[KM - Fim]]=0, "-", BS_CONTROLE[[#This Row],[KM - Fim]])</f>
        <v>-</v>
      </c>
      <c r="AR642" s="265"/>
      <c r="AS642" s="265"/>
      <c r="AT642" s="265"/>
      <c r="AU642" s="267"/>
      <c r="AV642" s="267"/>
      <c r="AW642" s="267"/>
      <c r="AX642" s="241"/>
      <c r="AY642" s="182" t="str">
        <f>IF(D642="","*",IFERROR(IF(ISODD(COUNT(AS642:AX642)),"ERRO",SUM((AT642-AS642),(AV642-AU642),(AX642-AW642))),"ERRO"))</f>
        <v>*</v>
      </c>
      <c r="AZ642" s="161"/>
      <c r="BA642" s="242"/>
      <c r="BB642" s="178" t="str">
        <f>IFERROR(_xlfn.XLOOKUP(AI642, BS_ATIVIDADE[ATIVIDADE],BS_ATIVIDADE[UNIDADE] ), "*")</f>
        <v>*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62"/>
      <c r="BF642" s="248" t="str">
        <f>IF(BS_CONTROLE[[#This Row],[Responsavel pelo boletim]]=0, "-", BS_CONTROLE[[#This Row],[Responsavel pelo boletim]])</f>
        <v>-</v>
      </c>
      <c r="BG642" s="184"/>
      <c r="BH642" s="304">
        <v>0</v>
      </c>
      <c r="BI642" s="243"/>
      <c r="BJ642" s="270"/>
      <c r="BK642" s="244"/>
      <c r="BL642" s="184"/>
      <c r="BM642" s="179" t="s">
        <v>692</v>
      </c>
      <c r="BN642" s="179" t="s">
        <v>692</v>
      </c>
      <c r="BO642" s="210" t="s">
        <v>692</v>
      </c>
      <c r="BP642" s="244" t="s">
        <v>317</v>
      </c>
      <c r="BQ642" s="13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219" t="str">
        <f t="shared" si="62"/>
        <v>OKOK</v>
      </c>
    </row>
    <row r="643" spans="1:72" hidden="1">
      <c r="A643" s="166" t="str">
        <f>D643&amp;B643</f>
        <v/>
      </c>
      <c r="B643" s="167"/>
      <c r="C643" s="239"/>
      <c r="D643" s="240"/>
      <c r="E643" s="273">
        <v>594</v>
      </c>
      <c r="F643" s="161"/>
      <c r="G643" s="159" t="str">
        <f>IF(D643="","*",VLOOKUP(F643,BS_ATIVIDADE[#All],3,FALSE))</f>
        <v>*</v>
      </c>
      <c r="H643" s="163"/>
      <c r="I643" s="163"/>
      <c r="J643" s="222"/>
      <c r="K643" s="222"/>
      <c r="L643" s="177"/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63"/>
      <c r="P643" s="163"/>
      <c r="Q643" s="177"/>
      <c r="R643" s="178"/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60"/>
      <c r="V643" s="261"/>
      <c r="W643" s="346"/>
      <c r="X643" s="212" t="s">
        <v>668</v>
      </c>
      <c r="Y643" s="179"/>
      <c r="Z643" s="179"/>
      <c r="AA643" s="84"/>
      <c r="AB643" s="71"/>
      <c r="AC643" s="71"/>
      <c r="AD643" s="172"/>
      <c r="AE643" s="84"/>
      <c r="AF643" s="84"/>
      <c r="AG643" s="84"/>
      <c r="AH643" s="180"/>
      <c r="AI643" s="171" t="str">
        <f>IF(BS_CONTROLE[[#This Row],[Atividade]]=0, "-", BS_CONTROLE[[#This Row],[Atividade]])</f>
        <v>-</v>
      </c>
      <c r="AJ643" s="9" t="str">
        <f>IF(D643="","*",VLOOKUP(AI643,BS_ATIVIDADE[#Data],3,FALSE))</f>
        <v>*</v>
      </c>
      <c r="AK643" s="264" t="str">
        <f>IF(BS_CONTROLE[[#This Row],[Local - Partida]]=0, "-", BS_CONTROLE[[#This Row],[Local - Partida]])</f>
        <v>-</v>
      </c>
      <c r="AL643" s="264" t="str">
        <f>IF(BS_CONTROLE[[#This Row],[Local - Encerramento]]=0, "-", BS_CONTROLE[[#This Row],[Local - Encerramento]])</f>
        <v>-</v>
      </c>
      <c r="AM643" s="264" t="str">
        <f>IF(BS_CONTROLE[[#This Row],[Entre - Estações]]=0, "-", BS_CONTROLE[[#This Row],[Entre - Estações]])</f>
        <v>-</v>
      </c>
      <c r="AN643" s="264" t="str">
        <f>IF(BS_CONTROLE[[#This Row],[SB]]=0, "-", BS_CONTROLE[[#This Row],[SB]])</f>
        <v>-</v>
      </c>
      <c r="AO643" s="246" t="str">
        <f>IF(BS_CONTROLE[[#This Row],[SUB]]=0, "-", BS_CONTROLE[[#This Row],[SUB]])</f>
        <v>-</v>
      </c>
      <c r="AP643" s="247" t="str">
        <f>IF(BS_CONTROLE[[#This Row],[KM - Inicio]]=0, "-", BS_CONTROLE[[#This Row],[KM - Inicio]])</f>
        <v>-</v>
      </c>
      <c r="AQ643" s="247" t="str">
        <f>IF(BS_CONTROLE[[#This Row],[KM - Fim]]=0, "-", BS_CONTROLE[[#This Row],[KM - Fim]])</f>
        <v>-</v>
      </c>
      <c r="AR643" s="265"/>
      <c r="AS643" s="265"/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*</v>
      </c>
      <c r="AZ643" s="161"/>
      <c r="BA643" s="242"/>
      <c r="BB643" s="178" t="str">
        <f>IFERROR(_xlfn.XLOOKUP(AI643, BS_ATIVIDADE[ATIVIDADE],BS_ATIVIDADE[UNIDADE] ), "*")</f>
        <v>*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62"/>
      <c r="BF643" s="248" t="str">
        <f>IF(BS_CONTROLE[[#This Row],[Responsavel pelo boletim]]=0, "-", BS_CONTROLE[[#This Row],[Responsavel pelo boletim]])</f>
        <v>-</v>
      </c>
      <c r="BG643" s="184"/>
      <c r="BH643" s="304">
        <v>0</v>
      </c>
      <c r="BI643" s="243"/>
      <c r="BJ643" s="270"/>
      <c r="BK643" s="244"/>
      <c r="BL643" s="184"/>
      <c r="BM643" s="179" t="s">
        <v>692</v>
      </c>
      <c r="BN643" s="179" t="s">
        <v>692</v>
      </c>
      <c r="BO643" s="210" t="s">
        <v>692</v>
      </c>
      <c r="BP643" s="244" t="s">
        <v>317</v>
      </c>
      <c r="BQ643" s="13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219" t="str">
        <f t="shared" si="62"/>
        <v>OKOK</v>
      </c>
    </row>
    <row r="644" spans="1:72" hidden="1">
      <c r="A644" s="166" t="str">
        <f>D644&amp;B644</f>
        <v/>
      </c>
      <c r="B644" s="167"/>
      <c r="C644" s="239"/>
      <c r="D644" s="240"/>
      <c r="E644" s="273">
        <v>594</v>
      </c>
      <c r="F644" s="161"/>
      <c r="G644" s="159" t="str">
        <f>IF(D644="","*",VLOOKUP(F644,BS_ATIVIDADE[#All],3,FALSE))</f>
        <v>*</v>
      </c>
      <c r="H644" s="163"/>
      <c r="I644" s="163"/>
      <c r="J644" s="222"/>
      <c r="K644" s="222"/>
      <c r="L644" s="177"/>
      <c r="M644" s="20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335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63"/>
      <c r="P644" s="163"/>
      <c r="Q644" s="177"/>
      <c r="R644" s="178"/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60"/>
      <c r="V644" s="261"/>
      <c r="W644" s="346"/>
      <c r="X644" s="212" t="s">
        <v>668</v>
      </c>
      <c r="Y644" s="179"/>
      <c r="Z644" s="179"/>
      <c r="AA644" s="84"/>
      <c r="AB644" s="71"/>
      <c r="AC644" s="71"/>
      <c r="AD644" s="172"/>
      <c r="AE644" s="84"/>
      <c r="AF644" s="84"/>
      <c r="AG644" s="84"/>
      <c r="AH644" s="180"/>
      <c r="AI644" s="171" t="str">
        <f>IF(BS_CONTROLE[[#This Row],[Atividade]]=0, "-", BS_CONTROLE[[#This Row],[Atividade]])</f>
        <v>-</v>
      </c>
      <c r="AJ644" s="9" t="str">
        <f>IF(D644="","*",VLOOKUP(AI644,BS_ATIVIDADE[#Data],3,FALSE))</f>
        <v>*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-</v>
      </c>
      <c r="AN644" s="264" t="str">
        <f>IF(BS_CONTROLE[[#This Row],[SB]]=0, "-", BS_CONTROLE[[#This Row],[SB]])</f>
        <v>-</v>
      </c>
      <c r="AO644" s="246" t="str">
        <f>IF(BS_CONTROLE[[#This Row],[SUB]]=0, "-", BS_CONTROLE[[#This Row],[SUB]])</f>
        <v>-</v>
      </c>
      <c r="AP644" s="247" t="str">
        <f>IF(BS_CONTROLE[[#This Row],[KM - Inicio]]=0, "-", BS_CONTROLE[[#This Row],[KM - Inicio]])</f>
        <v>-</v>
      </c>
      <c r="AQ644" s="247" t="str">
        <f>IF(BS_CONTROLE[[#This Row],[KM - Fim]]=0, "-", BS_CONTROLE[[#This Row],[KM - Fim]])</f>
        <v>-</v>
      </c>
      <c r="AR644" s="265"/>
      <c r="AS644" s="265"/>
      <c r="AT644" s="265"/>
      <c r="AU644" s="267"/>
      <c r="AV644" s="267"/>
      <c r="AW644" s="267"/>
      <c r="AX644" s="241"/>
      <c r="AY644" s="182" t="str">
        <f>IF(D644="","*",IFERROR(IF(ISODD(COUNT(AS644:AX644)),"ERRO",SUM((AT644-AS644),(AV644-AU644),(AX644-AW644))),"ERRO"))</f>
        <v>*</v>
      </c>
      <c r="AZ644" s="161"/>
      <c r="BA644" s="242"/>
      <c r="BB644" s="178" t="str">
        <f>IFERROR(_xlfn.XLOOKUP(AI644, BS_ATIVIDADE[ATIVIDADE],BS_ATIVIDADE[UNIDADE] ), "*")</f>
        <v>*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62"/>
      <c r="BF644" s="248" t="str">
        <f>IF(BS_CONTROLE[[#This Row],[Responsavel pelo boletim]]=0, "-", BS_CONTROLE[[#This Row],[Responsavel pelo boletim]])</f>
        <v>-</v>
      </c>
      <c r="BG644" s="184"/>
      <c r="BH644" s="304">
        <v>0</v>
      </c>
      <c r="BI644" s="243"/>
      <c r="BJ644" s="270"/>
      <c r="BK644" s="244"/>
      <c r="BL644" s="184"/>
      <c r="BM644" s="179" t="s">
        <v>692</v>
      </c>
      <c r="BN644" s="179" t="s">
        <v>692</v>
      </c>
      <c r="BO644" s="210" t="s">
        <v>692</v>
      </c>
      <c r="BP644" s="244" t="s">
        <v>317</v>
      </c>
      <c r="BQ644" s="13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219" t="str">
        <f t="shared" si="62"/>
        <v>OKOK</v>
      </c>
    </row>
    <row r="645" spans="1:72" hidden="1">
      <c r="A645" s="166" t="str">
        <f>D645&amp;B645</f>
        <v/>
      </c>
      <c r="B645" s="167"/>
      <c r="C645" s="239"/>
      <c r="D645" s="240"/>
      <c r="E645" s="273">
        <v>594</v>
      </c>
      <c r="F645" s="161"/>
      <c r="G645" s="159" t="str">
        <f>IF(D645="","*",VLOOKUP(F645,BS_ATIVIDADE[#All],3,FALSE))</f>
        <v>*</v>
      </c>
      <c r="H645" s="163"/>
      <c r="I645" s="163"/>
      <c r="J645" s="222"/>
      <c r="K645" s="222"/>
      <c r="L645" s="177"/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335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63"/>
      <c r="P645" s="163"/>
      <c r="Q645" s="177"/>
      <c r="R645" s="178"/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60"/>
      <c r="V645" s="261"/>
      <c r="W645" s="346"/>
      <c r="X645" s="212" t="s">
        <v>668</v>
      </c>
      <c r="Y645" s="179"/>
      <c r="Z645" s="179"/>
      <c r="AA645" s="84"/>
      <c r="AB645" s="71"/>
      <c r="AC645" s="71"/>
      <c r="AD645" s="172"/>
      <c r="AE645" s="84"/>
      <c r="AF645" s="84"/>
      <c r="AG645" s="84"/>
      <c r="AH645" s="180"/>
      <c r="AI645" s="171" t="str">
        <f>IF(BS_CONTROLE[[#This Row],[Atividade]]=0, "-", BS_CONTROLE[[#This Row],[Atividade]])</f>
        <v>-</v>
      </c>
      <c r="AJ645" s="9" t="str">
        <f>IF(D645="","*",VLOOKUP(AI645,BS_ATIVIDADE[#Data],3,FALSE))</f>
        <v>*</v>
      </c>
      <c r="AK645" s="264" t="str">
        <f>IF(BS_CONTROLE[[#This Row],[Local - Partida]]=0, "-", BS_CONTROLE[[#This Row],[Local - Partida]])</f>
        <v>-</v>
      </c>
      <c r="AL645" s="264" t="str">
        <f>IF(BS_CONTROLE[[#This Row],[Local - Encerramento]]=0, "-", BS_CONTROLE[[#This Row],[Local - Encerramento]])</f>
        <v>-</v>
      </c>
      <c r="AM645" s="264" t="str">
        <f>IF(BS_CONTROLE[[#This Row],[Entre - Estações]]=0, "-", BS_CONTROLE[[#This Row],[Entre - Estações]])</f>
        <v>-</v>
      </c>
      <c r="AN645" s="264" t="str">
        <f>IF(BS_CONTROLE[[#This Row],[SB]]=0, "-", BS_CONTROLE[[#This Row],[SB]])</f>
        <v>-</v>
      </c>
      <c r="AO645" s="246" t="str">
        <f>IF(BS_CONTROLE[[#This Row],[SUB]]=0, "-", BS_CONTROLE[[#This Row],[SUB]])</f>
        <v>-</v>
      </c>
      <c r="AP645" s="247" t="str">
        <f>IF(BS_CONTROLE[[#This Row],[KM - Inicio]]=0, "-", BS_CONTROLE[[#This Row],[KM - Inicio]])</f>
        <v>-</v>
      </c>
      <c r="AQ645" s="247" t="str">
        <f>IF(BS_CONTROLE[[#This Row],[KM - Fim]]=0, "-", BS_CONTROLE[[#This Row],[KM - Fim]])</f>
        <v>-</v>
      </c>
      <c r="AR645" s="265"/>
      <c r="AS645" s="265"/>
      <c r="AT645" s="265"/>
      <c r="AU645" s="267"/>
      <c r="AV645" s="267"/>
      <c r="AW645" s="267"/>
      <c r="AX645" s="241"/>
      <c r="AY645" s="182" t="str">
        <f>IF(D645="","*",IFERROR(IF(ISODD(COUNT(AS645:AX645)),"ERRO",SUM((AT645-AS645),(AV645-AU645),(AX645-AW645))),"ERRO"))</f>
        <v>*</v>
      </c>
      <c r="AZ645" s="161"/>
      <c r="BA645" s="242"/>
      <c r="BB645" s="178" t="str">
        <f>IFERROR(_xlfn.XLOOKUP(AI645, BS_ATIVIDADE[ATIVIDADE],BS_ATIVIDADE[UNIDADE] ), "*")</f>
        <v>*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62"/>
      <c r="BF645" s="248" t="str">
        <f>IF(BS_CONTROLE[[#This Row],[Responsavel pelo boletim]]=0, "-", BS_CONTROLE[[#This Row],[Responsavel pelo boletim]])</f>
        <v>-</v>
      </c>
      <c r="BG645" s="184"/>
      <c r="BH645" s="304">
        <v>0</v>
      </c>
      <c r="BI645" s="243"/>
      <c r="BJ645" s="270"/>
      <c r="BK645" s="244"/>
      <c r="BL645" s="184"/>
      <c r="BM645" s="179" t="s">
        <v>692</v>
      </c>
      <c r="BN645" s="179" t="s">
        <v>692</v>
      </c>
      <c r="BO645" s="210" t="s">
        <v>692</v>
      </c>
      <c r="BP645" s="244" t="s">
        <v>317</v>
      </c>
      <c r="BQ645" s="13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219" t="str">
        <f t="shared" si="62"/>
        <v>OKOK</v>
      </c>
    </row>
    <row r="646" spans="1:72" hidden="1">
      <c r="A646" s="166" t="str">
        <f>D646&amp;B646</f>
        <v/>
      </c>
      <c r="B646" s="167"/>
      <c r="C646" s="239"/>
      <c r="D646" s="240"/>
      <c r="E646" s="273">
        <v>594</v>
      </c>
      <c r="F646" s="161"/>
      <c r="G646" s="159" t="str">
        <f>IF(D646="","*",VLOOKUP(F646,BS_ATIVIDADE[#All],3,FALSE))</f>
        <v>*</v>
      </c>
      <c r="H646" s="163"/>
      <c r="I646" s="163"/>
      <c r="J646" s="222"/>
      <c r="K646" s="222"/>
      <c r="L646" s="177"/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335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63"/>
      <c r="P646" s="163"/>
      <c r="Q646" s="177"/>
      <c r="R646" s="178"/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60"/>
      <c r="V646" s="261"/>
      <c r="W646" s="346"/>
      <c r="X646" s="212" t="s">
        <v>668</v>
      </c>
      <c r="Y646" s="179"/>
      <c r="Z646" s="179"/>
      <c r="AA646" s="84"/>
      <c r="AB646" s="71"/>
      <c r="AC646" s="71"/>
      <c r="AD646" s="172"/>
      <c r="AE646" s="84"/>
      <c r="AF646" s="84"/>
      <c r="AG646" s="84"/>
      <c r="AH646" s="180"/>
      <c r="AI646" s="171" t="str">
        <f>IF(BS_CONTROLE[[#This Row],[Atividade]]=0, "-", BS_CONTROLE[[#This Row],[Atividade]])</f>
        <v>-</v>
      </c>
      <c r="AJ646" s="9" t="str">
        <f>IF(D646="","*",VLOOKUP(AI646,BS_ATIVIDADE[#Data],3,FALSE))</f>
        <v>*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-</v>
      </c>
      <c r="AN646" s="264" t="str">
        <f>IF(BS_CONTROLE[[#This Row],[SB]]=0, "-", BS_CONTROLE[[#This Row],[SB]])</f>
        <v>-</v>
      </c>
      <c r="AO646" s="246" t="str">
        <f>IF(BS_CONTROLE[[#This Row],[SUB]]=0, "-", BS_CONTROLE[[#This Row],[SUB]])</f>
        <v>-</v>
      </c>
      <c r="AP646" s="247" t="str">
        <f>IF(BS_CONTROLE[[#This Row],[KM - Inicio]]=0, "-", BS_CONTROLE[[#This Row],[KM - Inicio]])</f>
        <v>-</v>
      </c>
      <c r="AQ646" s="247" t="str">
        <f>IF(BS_CONTROLE[[#This Row],[KM - Fim]]=0, "-", BS_CONTROLE[[#This Row],[KM - Fim]])</f>
        <v>-</v>
      </c>
      <c r="AR646" s="265"/>
      <c r="AS646" s="265"/>
      <c r="AT646" s="265"/>
      <c r="AU646" s="267"/>
      <c r="AV646" s="267"/>
      <c r="AW646" s="267"/>
      <c r="AX646" s="241"/>
      <c r="AY646" s="182" t="str">
        <f>IF(D646="","*",IFERROR(IF(ISODD(COUNT(AS646:AX646)),"ERRO",SUM((AT646-AS646),(AV646-AU646),(AX646-AW646))),"ERRO"))</f>
        <v>*</v>
      </c>
      <c r="AZ646" s="161"/>
      <c r="BA646" s="242"/>
      <c r="BB646" s="178" t="str">
        <f>IFERROR(_xlfn.XLOOKUP(AI646, BS_ATIVIDADE[ATIVIDADE],BS_ATIVIDADE[UNIDADE] ), "*")</f>
        <v>*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62"/>
      <c r="BF646" s="248" t="str">
        <f>IF(BS_CONTROLE[[#This Row],[Responsavel pelo boletim]]=0, "-", BS_CONTROLE[[#This Row],[Responsavel pelo boletim]])</f>
        <v>-</v>
      </c>
      <c r="BG646" s="184"/>
      <c r="BH646" s="304">
        <v>0</v>
      </c>
      <c r="BI646" s="243"/>
      <c r="BJ646" s="270"/>
      <c r="BK646" s="244"/>
      <c r="BL646" s="184"/>
      <c r="BM646" s="179" t="s">
        <v>692</v>
      </c>
      <c r="BN646" s="179" t="s">
        <v>692</v>
      </c>
      <c r="BO646" s="210" t="s">
        <v>692</v>
      </c>
      <c r="BP646" s="244" t="s">
        <v>317</v>
      </c>
      <c r="BQ646" s="13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219" t="str">
        <f t="shared" si="62"/>
        <v>OKOK</v>
      </c>
    </row>
    <row r="647" spans="1:72" hidden="1">
      <c r="A647" s="166" t="str">
        <f>D647&amp;B647</f>
        <v/>
      </c>
      <c r="B647" s="167"/>
      <c r="C647" s="239"/>
      <c r="D647" s="240"/>
      <c r="E647" s="273">
        <v>594</v>
      </c>
      <c r="F647" s="161"/>
      <c r="G647" s="159" t="str">
        <f>IF(D647="","*",VLOOKUP(F647,BS_ATIVIDADE[#All],3,FALSE))</f>
        <v>*</v>
      </c>
      <c r="H647" s="163"/>
      <c r="I647" s="163"/>
      <c r="J647" s="222"/>
      <c r="K647" s="222"/>
      <c r="L647" s="177"/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335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63"/>
      <c r="P647" s="163"/>
      <c r="Q647" s="177"/>
      <c r="R647" s="178"/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60"/>
      <c r="V647" s="261"/>
      <c r="W647" s="346"/>
      <c r="X647" s="212" t="s">
        <v>668</v>
      </c>
      <c r="Y647" s="179"/>
      <c r="Z647" s="179"/>
      <c r="AA647" s="84"/>
      <c r="AB647" s="71"/>
      <c r="AC647" s="71"/>
      <c r="AD647" s="172"/>
      <c r="AE647" s="84"/>
      <c r="AF647" s="84"/>
      <c r="AG647" s="84"/>
      <c r="AH647" s="180"/>
      <c r="AI647" s="171" t="str">
        <f>IF(BS_CONTROLE[[#This Row],[Atividade]]=0, "-", BS_CONTROLE[[#This Row],[Atividade]])</f>
        <v>-</v>
      </c>
      <c r="AJ647" s="9" t="str">
        <f>IF(D647="","*",VLOOKUP(AI647,BS_ATIVIDADE[#Data],3,FALSE))</f>
        <v>*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-</v>
      </c>
      <c r="AN647" s="264" t="str">
        <f>IF(BS_CONTROLE[[#This Row],[SB]]=0, "-", BS_CONTROLE[[#This Row],[SB]])</f>
        <v>-</v>
      </c>
      <c r="AO647" s="246" t="str">
        <f>IF(BS_CONTROLE[[#This Row],[SUB]]=0, "-", BS_CONTROLE[[#This Row],[SUB]])</f>
        <v>-</v>
      </c>
      <c r="AP647" s="247" t="str">
        <f>IF(BS_CONTROLE[[#This Row],[KM - Inicio]]=0, "-", BS_CONTROLE[[#This Row],[KM - Inicio]])</f>
        <v>-</v>
      </c>
      <c r="AQ647" s="247" t="str">
        <f>IF(BS_CONTROLE[[#This Row],[KM - Fim]]=0, "-", BS_CONTROLE[[#This Row],[KM - Fim]])</f>
        <v>-</v>
      </c>
      <c r="AR647" s="265"/>
      <c r="AS647" s="265"/>
      <c r="AT647" s="265"/>
      <c r="AU647" s="267"/>
      <c r="AV647" s="267"/>
      <c r="AW647" s="267"/>
      <c r="AX647" s="241"/>
      <c r="AY647" s="182" t="str">
        <f>IF(D647="","*",IFERROR(IF(ISODD(COUNT(AS647:AX647)),"ERRO",SUM((AT647-AS647),(AV647-AU647),(AX647-AW647))),"ERRO"))</f>
        <v>*</v>
      </c>
      <c r="AZ647" s="161"/>
      <c r="BA647" s="242"/>
      <c r="BB647" s="178" t="str">
        <f>IFERROR(_xlfn.XLOOKUP(AI647, BS_ATIVIDADE[ATIVIDADE],BS_ATIVIDADE[UNIDADE] ), "*")</f>
        <v>*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62"/>
      <c r="BF647" s="248" t="str">
        <f>IF(BS_CONTROLE[[#This Row],[Responsavel pelo boletim]]=0, "-", BS_CONTROLE[[#This Row],[Responsavel pelo boletim]])</f>
        <v>-</v>
      </c>
      <c r="BG647" s="184"/>
      <c r="BH647" s="304">
        <v>0</v>
      </c>
      <c r="BI647" s="243"/>
      <c r="BJ647" s="270"/>
      <c r="BK647" s="244"/>
      <c r="BL647" s="184"/>
      <c r="BM647" s="179" t="s">
        <v>692</v>
      </c>
      <c r="BN647" s="179" t="s">
        <v>692</v>
      </c>
      <c r="BO647" s="210" t="s">
        <v>692</v>
      </c>
      <c r="BP647" s="244" t="s">
        <v>317</v>
      </c>
      <c r="BQ647" s="13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219" t="str">
        <f t="shared" si="62"/>
        <v>OKOK</v>
      </c>
    </row>
    <row r="648" spans="1:72" hidden="1">
      <c r="A648" s="166" t="str">
        <f>D648&amp;B648</f>
        <v/>
      </c>
      <c r="B648" s="167"/>
      <c r="C648" s="239"/>
      <c r="D648" s="240"/>
      <c r="E648" s="273">
        <v>594</v>
      </c>
      <c r="F648" s="161"/>
      <c r="G648" s="159" t="str">
        <f>IF(D648="","*",VLOOKUP(F648,BS_ATIVIDADE[#All],3,FALSE))</f>
        <v>*</v>
      </c>
      <c r="H648" s="163"/>
      <c r="I648" s="163"/>
      <c r="J648" s="222"/>
      <c r="K648" s="222"/>
      <c r="L648" s="177"/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63"/>
      <c r="P648" s="163"/>
      <c r="Q648" s="177"/>
      <c r="R648" s="178"/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60"/>
      <c r="V648" s="261"/>
      <c r="W648" s="346"/>
      <c r="X648" s="212" t="s">
        <v>668</v>
      </c>
      <c r="Y648" s="179"/>
      <c r="Z648" s="179"/>
      <c r="AA648" s="84"/>
      <c r="AB648" s="71"/>
      <c r="AC648" s="71"/>
      <c r="AD648" s="172"/>
      <c r="AE648" s="84"/>
      <c r="AF648" s="84"/>
      <c r="AG648" s="84"/>
      <c r="AH648" s="180"/>
      <c r="AI648" s="171" t="str">
        <f>IF(BS_CONTROLE[[#This Row],[Atividade]]=0, "-", BS_CONTROLE[[#This Row],[Atividade]])</f>
        <v>-</v>
      </c>
      <c r="AJ648" s="9" t="str">
        <f>IF(D648="","*",VLOOKUP(AI648,BS_ATIVIDADE[#Data],3,FALSE))</f>
        <v>*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-</v>
      </c>
      <c r="AN648" s="264" t="str">
        <f>IF(BS_CONTROLE[[#This Row],[SB]]=0, "-", BS_CONTROLE[[#This Row],[SB]])</f>
        <v>-</v>
      </c>
      <c r="AO648" s="246" t="str">
        <f>IF(BS_CONTROLE[[#This Row],[SUB]]=0, "-", BS_CONTROLE[[#This Row],[SUB]])</f>
        <v>-</v>
      </c>
      <c r="AP648" s="247" t="str">
        <f>IF(BS_CONTROLE[[#This Row],[KM - Inicio]]=0, "-", BS_CONTROLE[[#This Row],[KM - Inicio]])</f>
        <v>-</v>
      </c>
      <c r="AQ648" s="247" t="str">
        <f>IF(BS_CONTROLE[[#This Row],[KM - Fim]]=0, "-", BS_CONTROLE[[#This Row],[KM - Fim]])</f>
        <v>-</v>
      </c>
      <c r="AR648" s="265"/>
      <c r="AS648" s="265"/>
      <c r="AT648" s="265"/>
      <c r="AU648" s="267"/>
      <c r="AV648" s="267"/>
      <c r="AW648" s="267"/>
      <c r="AX648" s="241"/>
      <c r="AY648" s="182" t="str">
        <f>IF(D648="","*",IFERROR(IF(ISODD(COUNT(AS648:AX648)),"ERRO",SUM((AT648-AS648),(AV648-AU648),(AX648-AW648))),"ERRO"))</f>
        <v>*</v>
      </c>
      <c r="AZ648" s="161"/>
      <c r="BA648" s="242"/>
      <c r="BB648" s="178" t="str">
        <f>IFERROR(_xlfn.XLOOKUP(AI648, BS_ATIVIDADE[ATIVIDADE],BS_ATIVIDADE[UNIDADE] ), "*")</f>
        <v>*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62"/>
      <c r="BF648" s="248" t="str">
        <f>IF(BS_CONTROLE[[#This Row],[Responsavel pelo boletim]]=0, "-", BS_CONTROLE[[#This Row],[Responsavel pelo boletim]])</f>
        <v>-</v>
      </c>
      <c r="BG648" s="184"/>
      <c r="BH648" s="304">
        <v>0</v>
      </c>
      <c r="BI648" s="243"/>
      <c r="BJ648" s="270"/>
      <c r="BK648" s="244"/>
      <c r="BL648" s="184"/>
      <c r="BM648" s="179" t="s">
        <v>692</v>
      </c>
      <c r="BN648" s="179" t="s">
        <v>692</v>
      </c>
      <c r="BO648" s="210" t="s">
        <v>692</v>
      </c>
      <c r="BP648" s="244" t="s">
        <v>317</v>
      </c>
      <c r="BQ648" s="13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219" t="str">
        <f t="shared" si="62"/>
        <v>OKOK</v>
      </c>
    </row>
    <row r="649" spans="1:72" hidden="1">
      <c r="A649" s="166" t="str">
        <f>D649&amp;B649</f>
        <v/>
      </c>
      <c r="B649" s="167"/>
      <c r="C649" s="239"/>
      <c r="D649" s="240"/>
      <c r="E649" s="273">
        <v>594</v>
      </c>
      <c r="F649" s="161"/>
      <c r="G649" s="159" t="str">
        <f>IF(D649="","*",VLOOKUP(F649,BS_ATIVIDADE[#All],3,FALSE))</f>
        <v>*</v>
      </c>
      <c r="H649" s="163"/>
      <c r="I649" s="163"/>
      <c r="J649" s="222"/>
      <c r="K649" s="222"/>
      <c r="L649" s="177"/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335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63"/>
      <c r="P649" s="163"/>
      <c r="Q649" s="177"/>
      <c r="R649" s="178"/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60"/>
      <c r="V649" s="261"/>
      <c r="W649" s="346"/>
      <c r="X649" s="212" t="s">
        <v>668</v>
      </c>
      <c r="Y649" s="179"/>
      <c r="Z649" s="179"/>
      <c r="AA649" s="84"/>
      <c r="AB649" s="71"/>
      <c r="AC649" s="71"/>
      <c r="AD649" s="172"/>
      <c r="AE649" s="84"/>
      <c r="AF649" s="84"/>
      <c r="AG649" s="84"/>
      <c r="AH649" s="180"/>
      <c r="AI649" s="171" t="str">
        <f>IF(BS_CONTROLE[[#This Row],[Atividade]]=0, "-", BS_CONTROLE[[#This Row],[Atividade]])</f>
        <v>-</v>
      </c>
      <c r="AJ649" s="9" t="str">
        <f>IF(D649="","*",VLOOKUP(AI649,BS_ATIVIDADE[#Data],3,FALSE))</f>
        <v>*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-</v>
      </c>
      <c r="AN649" s="264" t="str">
        <f>IF(BS_CONTROLE[[#This Row],[SB]]=0, "-", BS_CONTROLE[[#This Row],[SB]])</f>
        <v>-</v>
      </c>
      <c r="AO649" s="246" t="str">
        <f>IF(BS_CONTROLE[[#This Row],[SUB]]=0, "-", BS_CONTROLE[[#This Row],[SUB]])</f>
        <v>-</v>
      </c>
      <c r="AP649" s="247" t="str">
        <f>IF(BS_CONTROLE[[#This Row],[KM - Inicio]]=0, "-", BS_CONTROLE[[#This Row],[KM - Inicio]])</f>
        <v>-</v>
      </c>
      <c r="AQ649" s="247" t="str">
        <f>IF(BS_CONTROLE[[#This Row],[KM - Fim]]=0, "-", BS_CONTROLE[[#This Row],[KM - Fim]])</f>
        <v>-</v>
      </c>
      <c r="AR649" s="265"/>
      <c r="AS649" s="265"/>
      <c r="AT649" s="265"/>
      <c r="AU649" s="267"/>
      <c r="AV649" s="267"/>
      <c r="AW649" s="267"/>
      <c r="AX649" s="241"/>
      <c r="AY649" s="182" t="str">
        <f>IF(D649="","*",IFERROR(IF(ISODD(COUNT(AS649:AX649)),"ERRO",SUM((AT649-AS649),(AV649-AU649),(AX649-AW649))),"ERRO"))</f>
        <v>*</v>
      </c>
      <c r="AZ649" s="161"/>
      <c r="BA649" s="242"/>
      <c r="BB649" s="178" t="str">
        <f>IFERROR(_xlfn.XLOOKUP(AI649, BS_ATIVIDADE[ATIVIDADE],BS_ATIVIDADE[UNIDADE] ), "*")</f>
        <v>*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62"/>
      <c r="BF649" s="248" t="str">
        <f>IF(BS_CONTROLE[[#This Row],[Responsavel pelo boletim]]=0, "-", BS_CONTROLE[[#This Row],[Responsavel pelo boletim]])</f>
        <v>-</v>
      </c>
      <c r="BG649" s="184"/>
      <c r="BH649" s="304">
        <v>0</v>
      </c>
      <c r="BI649" s="243"/>
      <c r="BJ649" s="270"/>
      <c r="BK649" s="244"/>
      <c r="BL649" s="184"/>
      <c r="BM649" s="179" t="s">
        <v>692</v>
      </c>
      <c r="BN649" s="179" t="s">
        <v>692</v>
      </c>
      <c r="BO649" s="210" t="s">
        <v>692</v>
      </c>
      <c r="BP649" s="244" t="s">
        <v>317</v>
      </c>
      <c r="BQ649" s="13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219" t="str">
        <f t="shared" si="62"/>
        <v>OKOK</v>
      </c>
    </row>
    <row r="650" spans="1:72" hidden="1">
      <c r="A650" s="166" t="str">
        <f>D650&amp;B650</f>
        <v/>
      </c>
      <c r="B650" s="167"/>
      <c r="C650" s="239"/>
      <c r="D650" s="240"/>
      <c r="E650" s="273">
        <v>594</v>
      </c>
      <c r="F650" s="161"/>
      <c r="G650" s="159" t="str">
        <f>IF(D650="","*",VLOOKUP(F650,BS_ATIVIDADE[#All],3,FALSE))</f>
        <v>*</v>
      </c>
      <c r="H650" s="163"/>
      <c r="I650" s="163"/>
      <c r="J650" s="222"/>
      <c r="K650" s="222"/>
      <c r="L650" s="177"/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63"/>
      <c r="P650" s="163"/>
      <c r="Q650" s="177"/>
      <c r="R650" s="178"/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60"/>
      <c r="V650" s="261"/>
      <c r="W650" s="346"/>
      <c r="X650" s="212" t="s">
        <v>668</v>
      </c>
      <c r="Y650" s="179"/>
      <c r="Z650" s="179"/>
      <c r="AA650" s="84"/>
      <c r="AB650" s="71"/>
      <c r="AC650" s="71"/>
      <c r="AD650" s="172"/>
      <c r="AE650" s="84"/>
      <c r="AF650" s="84"/>
      <c r="AG650" s="84"/>
      <c r="AH650" s="180"/>
      <c r="AI650" s="171" t="str">
        <f>IF(BS_CONTROLE[[#This Row],[Atividade]]=0, "-", BS_CONTROLE[[#This Row],[Atividade]])</f>
        <v>-</v>
      </c>
      <c r="AJ650" s="9" t="str">
        <f>IF(D650="","*",VLOOKUP(AI650,BS_ATIVIDADE[#Data],3,FALSE))</f>
        <v>*</v>
      </c>
      <c r="AK650" s="264" t="str">
        <f>IF(BS_CONTROLE[[#This Row],[Local - Partida]]=0, "-", BS_CONTROLE[[#This Row],[Local - Partida]])</f>
        <v>-</v>
      </c>
      <c r="AL650" s="264" t="str">
        <f>IF(BS_CONTROLE[[#This Row],[Local - Encerramento]]=0, "-", BS_CONTROLE[[#This Row],[Local - Encerramento]])</f>
        <v>-</v>
      </c>
      <c r="AM650" s="264" t="str">
        <f>IF(BS_CONTROLE[[#This Row],[Entre - Estações]]=0, "-", BS_CONTROLE[[#This Row],[Entre - Estações]])</f>
        <v>-</v>
      </c>
      <c r="AN650" s="264" t="str">
        <f>IF(BS_CONTROLE[[#This Row],[SB]]=0, "-", BS_CONTROLE[[#This Row],[SB]])</f>
        <v>-</v>
      </c>
      <c r="AO650" s="246" t="str">
        <f>IF(BS_CONTROLE[[#This Row],[SUB]]=0, "-", BS_CONTROLE[[#This Row],[SUB]])</f>
        <v>-</v>
      </c>
      <c r="AP650" s="247" t="str">
        <f>IF(BS_CONTROLE[[#This Row],[KM - Inicio]]=0, "-", BS_CONTROLE[[#This Row],[KM - Inicio]])</f>
        <v>-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 t="str">
        <f>IF(D650="","*",IFERROR(IF(ISODD(COUNT(AS650:AX650)),"ERRO",SUM((AT650-AS650),(AV650-AU650),(AX650-AW650))),"ERRO"))</f>
        <v>*</v>
      </c>
      <c r="AZ650" s="161"/>
      <c r="BA650" s="242"/>
      <c r="BB650" s="178" t="str">
        <f>IFERROR(_xlfn.XLOOKUP(AI650, BS_ATIVIDADE[ATIVIDADE],BS_ATIVIDADE[UNIDADE] ), "*")</f>
        <v>*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62"/>
      <c r="BF650" s="248" t="str">
        <f>IF(BS_CONTROLE[[#This Row],[Responsavel pelo boletim]]=0, "-", BS_CONTROLE[[#This Row],[Responsavel pelo boletim]])</f>
        <v>-</v>
      </c>
      <c r="BG650" s="184"/>
      <c r="BH650" s="304">
        <v>0</v>
      </c>
      <c r="BI650" s="243"/>
      <c r="BJ650" s="270"/>
      <c r="BK650" s="244"/>
      <c r="BL650" s="184"/>
      <c r="BM650" s="179" t="s">
        <v>692</v>
      </c>
      <c r="BN650" s="179" t="s">
        <v>692</v>
      </c>
      <c r="BO650" s="210" t="s">
        <v>692</v>
      </c>
      <c r="BP650" s="244" t="s">
        <v>317</v>
      </c>
      <c r="BQ650" s="13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219" t="str">
        <f t="shared" si="62"/>
        <v>OKOK</v>
      </c>
    </row>
    <row r="651" spans="1:72" hidden="1">
      <c r="A651" s="166" t="str">
        <f>D651&amp;B651</f>
        <v/>
      </c>
      <c r="B651" s="167"/>
      <c r="C651" s="239"/>
      <c r="D651" s="240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78"/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/>
      <c r="V651" s="261"/>
      <c r="W651" s="346"/>
      <c r="X651" s="212" t="s">
        <v>668</v>
      </c>
      <c r="Y651" s="179"/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 hidden="1">
      <c r="A652" s="166" t="str">
        <f>D652&amp;B652</f>
        <v/>
      </c>
      <c r="B652" s="167"/>
      <c r="C652" s="239"/>
      <c r="D652" s="240"/>
      <c r="E652" s="273">
        <v>594</v>
      </c>
      <c r="F652" s="161"/>
      <c r="G652" s="159" t="str">
        <f>IF(D652="","*",VLOOKUP(F652,BS_ATIVIDADE[#All],3,FALSE))</f>
        <v>*</v>
      </c>
      <c r="H652" s="163"/>
      <c r="I652" s="163"/>
      <c r="J652" s="222"/>
      <c r="K652" s="222"/>
      <c r="L652" s="177"/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63"/>
      <c r="P652" s="163"/>
      <c r="Q652" s="177"/>
      <c r="R652" s="178"/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60"/>
      <c r="V652" s="261"/>
      <c r="W652" s="346"/>
      <c r="X652" s="212" t="s">
        <v>668</v>
      </c>
      <c r="Y652" s="179"/>
      <c r="Z652" s="179"/>
      <c r="AA652" s="84"/>
      <c r="AB652" s="71"/>
      <c r="AC652" s="71"/>
      <c r="AD652" s="172"/>
      <c r="AE652" s="84"/>
      <c r="AF652" s="84"/>
      <c r="AG652" s="84"/>
      <c r="AH652" s="180"/>
      <c r="AI652" s="171" t="str">
        <f>IF(BS_CONTROLE[[#This Row],[Atividade]]=0, "-", BS_CONTROLE[[#This Row],[Atividade]])</f>
        <v>-</v>
      </c>
      <c r="AJ652" s="9" t="str">
        <f>IF(D652="","*",VLOOKUP(AI652,BS_ATIVIDADE[#Data],3,FALSE))</f>
        <v>*</v>
      </c>
      <c r="AK652" s="264" t="str">
        <f>IF(BS_CONTROLE[[#This Row],[Local - Partida]]=0, "-", BS_CONTROLE[[#This Row],[Local - Partida]])</f>
        <v>-</v>
      </c>
      <c r="AL652" s="264" t="str">
        <f>IF(BS_CONTROLE[[#This Row],[Local - Encerramento]]=0, "-", BS_CONTROLE[[#This Row],[Local - Encerramento]])</f>
        <v>-</v>
      </c>
      <c r="AM652" s="264" t="str">
        <f>IF(BS_CONTROLE[[#This Row],[Entre - Estações]]=0, "-", BS_CONTROLE[[#This Row],[Entre - Estações]])</f>
        <v>-</v>
      </c>
      <c r="AN652" s="264" t="str">
        <f>IF(BS_CONTROLE[[#This Row],[SB]]=0, "-", BS_CONTROLE[[#This Row],[SB]])</f>
        <v>-</v>
      </c>
      <c r="AO652" s="246" t="str">
        <f>IF(BS_CONTROLE[[#This Row],[SUB]]=0, "-", BS_CONTROLE[[#This Row],[SUB]])</f>
        <v>-</v>
      </c>
      <c r="AP652" s="247" t="str">
        <f>IF(BS_CONTROLE[[#This Row],[KM - Inicio]]=0, "-", BS_CONTROLE[[#This Row],[KM - Inicio]])</f>
        <v>-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 t="str">
        <f>IF(D652="","*",IFERROR(IF(ISODD(COUNT(AS652:AX652)),"ERRO",SUM((AT652-AS652),(AV652-AU652),(AX652-AW652))),"ERRO"))</f>
        <v>*</v>
      </c>
      <c r="AZ652" s="161"/>
      <c r="BA652" s="242"/>
      <c r="BB652" s="178" t="str">
        <f>IFERROR(_xlfn.XLOOKUP(AI652, BS_ATIVIDADE[ATIVIDADE],BS_ATIVIDADE[UNIDADE] ), "*")</f>
        <v>*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62"/>
      <c r="BF652" s="248" t="str">
        <f>IF(BS_CONTROLE[[#This Row],[Responsavel pelo boletim]]=0, "-", BS_CONTROLE[[#This Row],[Responsavel pelo boletim]])</f>
        <v>-</v>
      </c>
      <c r="BG652" s="184"/>
      <c r="BH652" s="304">
        <v>0</v>
      </c>
      <c r="BI652" s="243"/>
      <c r="BJ652" s="270"/>
      <c r="BK652" s="244"/>
      <c r="BL652" s="184"/>
      <c r="BM652" s="179" t="s">
        <v>692</v>
      </c>
      <c r="BN652" s="179" t="s">
        <v>692</v>
      </c>
      <c r="BO652" s="210" t="s">
        <v>692</v>
      </c>
      <c r="BP652" s="244" t="s">
        <v>317</v>
      </c>
      <c r="BQ652" s="13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219" t="str">
        <f t="shared" si="62"/>
        <v>OKOK</v>
      </c>
    </row>
    <row r="653" spans="1:72" hidden="1">
      <c r="A653" s="166" t="str">
        <f>D653&amp;B653</f>
        <v/>
      </c>
      <c r="B653" s="167"/>
      <c r="C653" s="239"/>
      <c r="D653" s="240"/>
      <c r="E653" s="273">
        <v>594</v>
      </c>
      <c r="F653" s="161"/>
      <c r="G653" s="159" t="str">
        <f>IF(D653="","*",VLOOKUP(F653,BS_ATIVIDADE[#All],3,FALSE))</f>
        <v>*</v>
      </c>
      <c r="H653" s="163"/>
      <c r="I653" s="163"/>
      <c r="J653" s="222"/>
      <c r="K653" s="222"/>
      <c r="L653" s="177"/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335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63"/>
      <c r="P653" s="163"/>
      <c r="Q653" s="177"/>
      <c r="R653" s="178"/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60"/>
      <c r="V653" s="261"/>
      <c r="W653" s="346"/>
      <c r="X653" s="212" t="s">
        <v>668</v>
      </c>
      <c r="Y653" s="179"/>
      <c r="Z653" s="179"/>
      <c r="AA653" s="84"/>
      <c r="AB653" s="71"/>
      <c r="AC653" s="71"/>
      <c r="AD653" s="172"/>
      <c r="AE653" s="84"/>
      <c r="AF653" s="84"/>
      <c r="AG653" s="84"/>
      <c r="AH653" s="180"/>
      <c r="AI653" s="171" t="str">
        <f>IF(BS_CONTROLE[[#This Row],[Atividade]]=0, "-", BS_CONTROLE[[#This Row],[Atividade]])</f>
        <v>-</v>
      </c>
      <c r="AJ653" s="9" t="str">
        <f>IF(D653="","*",VLOOKUP(AI653,BS_ATIVIDADE[#Data],3,FALSE))</f>
        <v>*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-</v>
      </c>
      <c r="AN653" s="264" t="str">
        <f>IF(BS_CONTROLE[[#This Row],[SB]]=0, "-", BS_CONTROLE[[#This Row],[SB]])</f>
        <v>-</v>
      </c>
      <c r="AO653" s="246" t="str">
        <f>IF(BS_CONTROLE[[#This Row],[SUB]]=0, "-", BS_CONTROLE[[#This Row],[SUB]])</f>
        <v>-</v>
      </c>
      <c r="AP653" s="247" t="str">
        <f>IF(BS_CONTROLE[[#This Row],[KM - Inicio]]=0, "-", BS_CONTROLE[[#This Row],[KM - Inicio]])</f>
        <v>-</v>
      </c>
      <c r="AQ653" s="247" t="str">
        <f>IF(BS_CONTROLE[[#This Row],[KM - Fim]]=0, "-", BS_CONTROLE[[#This Row],[KM - Fim]])</f>
        <v>-</v>
      </c>
      <c r="AR653" s="265"/>
      <c r="AS653" s="265"/>
      <c r="AT653" s="265"/>
      <c r="AU653" s="267"/>
      <c r="AV653" s="267"/>
      <c r="AW653" s="267"/>
      <c r="AX653" s="241"/>
      <c r="AY653" s="182" t="str">
        <f>IF(D653="","*",IFERROR(IF(ISODD(COUNT(AS653:AX653)),"ERRO",SUM((AT653-AS653),(AV653-AU653),(AX653-AW653))),"ERRO"))</f>
        <v>*</v>
      </c>
      <c r="AZ653" s="161"/>
      <c r="BA653" s="242"/>
      <c r="BB653" s="178" t="str">
        <f>IFERROR(_xlfn.XLOOKUP(AI653, BS_ATIVIDADE[ATIVIDADE],BS_ATIVIDADE[UNIDADE] ), "*")</f>
        <v>*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62"/>
      <c r="BF653" s="248" t="str">
        <f>IF(BS_CONTROLE[[#This Row],[Responsavel pelo boletim]]=0, "-", BS_CONTROLE[[#This Row],[Responsavel pelo boletim]])</f>
        <v>-</v>
      </c>
      <c r="BG653" s="184"/>
      <c r="BH653" s="304">
        <v>0</v>
      </c>
      <c r="BI653" s="243"/>
      <c r="BJ653" s="270"/>
      <c r="BK653" s="244"/>
      <c r="BL653" s="184"/>
      <c r="BM653" s="179" t="s">
        <v>692</v>
      </c>
      <c r="BN653" s="179" t="s">
        <v>692</v>
      </c>
      <c r="BO653" s="210" t="s">
        <v>692</v>
      </c>
      <c r="BP653" s="244" t="s">
        <v>317</v>
      </c>
      <c r="BQ653" s="13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219" t="str">
        <f t="shared" si="62"/>
        <v>OKOK</v>
      </c>
    </row>
    <row r="654" spans="1:72" hidden="1">
      <c r="A654" s="166" t="str">
        <f>D654&amp;B654</f>
        <v/>
      </c>
      <c r="B654" s="167"/>
      <c r="C654" s="239"/>
      <c r="D654" s="240"/>
      <c r="E654" s="273">
        <v>594</v>
      </c>
      <c r="F654" s="161"/>
      <c r="G654" s="159" t="str">
        <f>IF(D654="","*",VLOOKUP(F654,BS_ATIVIDADE[#All],3,FALSE))</f>
        <v>*</v>
      </c>
      <c r="H654" s="163"/>
      <c r="I654" s="163"/>
      <c r="J654" s="222"/>
      <c r="K654" s="222"/>
      <c r="L654" s="177"/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63"/>
      <c r="P654" s="163"/>
      <c r="Q654" s="177"/>
      <c r="R654" s="178"/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60"/>
      <c r="V654" s="261"/>
      <c r="W654" s="346"/>
      <c r="X654" s="212" t="s">
        <v>668</v>
      </c>
      <c r="Y654" s="179"/>
      <c r="Z654" s="179"/>
      <c r="AA654" s="84"/>
      <c r="AB654" s="71"/>
      <c r="AC654" s="71"/>
      <c r="AD654" s="172"/>
      <c r="AE654" s="84"/>
      <c r="AF654" s="84"/>
      <c r="AG654" s="84"/>
      <c r="AH654" s="180"/>
      <c r="AI654" s="171" t="str">
        <f>IF(BS_CONTROLE[[#This Row],[Atividade]]=0, "-", BS_CONTROLE[[#This Row],[Atividade]])</f>
        <v>-</v>
      </c>
      <c r="AJ654" s="9" t="str">
        <f>IF(D654="","*",VLOOKUP(AI654,BS_ATIVIDADE[#Data],3,FALSE))</f>
        <v>*</v>
      </c>
      <c r="AK654" s="264" t="str">
        <f>IF(BS_CONTROLE[[#This Row],[Local - Partida]]=0, "-", BS_CONTROLE[[#This Row],[Local - Partida]])</f>
        <v>-</v>
      </c>
      <c r="AL654" s="264" t="str">
        <f>IF(BS_CONTROLE[[#This Row],[Local - Encerramento]]=0, "-", BS_CONTROLE[[#This Row],[Local - Encerramento]])</f>
        <v>-</v>
      </c>
      <c r="AM654" s="264" t="str">
        <f>IF(BS_CONTROLE[[#This Row],[Entre - Estações]]=0, "-", BS_CONTROLE[[#This Row],[Entre - Estações]])</f>
        <v>-</v>
      </c>
      <c r="AN654" s="264" t="str">
        <f>IF(BS_CONTROLE[[#This Row],[SB]]=0, "-", BS_CONTROLE[[#This Row],[SB]])</f>
        <v>-</v>
      </c>
      <c r="AO654" s="246" t="str">
        <f>IF(BS_CONTROLE[[#This Row],[SUB]]=0, "-", BS_CONTROLE[[#This Row],[SUB]])</f>
        <v>-</v>
      </c>
      <c r="AP654" s="247" t="str">
        <f>IF(BS_CONTROLE[[#This Row],[KM - Inicio]]=0, "-", BS_CONTROLE[[#This Row],[KM - Inicio]])</f>
        <v>-</v>
      </c>
      <c r="AQ654" s="247" t="str">
        <f>IF(BS_CONTROLE[[#This Row],[KM - Fim]]=0, "-", BS_CONTROLE[[#This Row],[KM - Fim]])</f>
        <v>-</v>
      </c>
      <c r="AR654" s="265"/>
      <c r="AS654" s="265"/>
      <c r="AT654" s="265"/>
      <c r="AU654" s="267"/>
      <c r="AV654" s="267"/>
      <c r="AW654" s="267"/>
      <c r="AX654" s="241"/>
      <c r="AY654" s="182" t="str">
        <f>IF(D654="","*",IFERROR(IF(ISODD(COUNT(AS654:AX654)),"ERRO",SUM((AT654-AS654),(AV654-AU654),(AX654-AW654))),"ERRO"))</f>
        <v>*</v>
      </c>
      <c r="AZ654" s="161"/>
      <c r="BA654" s="242"/>
      <c r="BB654" s="178" t="str">
        <f>IFERROR(_xlfn.XLOOKUP(AI654, BS_ATIVIDADE[ATIVIDADE],BS_ATIVIDADE[UNIDADE] ), "*")</f>
        <v>*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62"/>
      <c r="BF654" s="248" t="str">
        <f>IF(BS_CONTROLE[[#This Row],[Responsavel pelo boletim]]=0, "-", BS_CONTROLE[[#This Row],[Responsavel pelo boletim]])</f>
        <v>-</v>
      </c>
      <c r="BG654" s="184"/>
      <c r="BH654" s="304">
        <v>0</v>
      </c>
      <c r="BI654" s="243"/>
      <c r="BJ654" s="270"/>
      <c r="BK654" s="244"/>
      <c r="BL654" s="184"/>
      <c r="BM654" s="179" t="s">
        <v>692</v>
      </c>
      <c r="BN654" s="179" t="s">
        <v>692</v>
      </c>
      <c r="BO654" s="210" t="s">
        <v>692</v>
      </c>
      <c r="BP654" s="244" t="s">
        <v>317</v>
      </c>
      <c r="BQ654" s="13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219" t="str">
        <f t="shared" si="62"/>
        <v>OKOK</v>
      </c>
    </row>
    <row r="655" spans="1:72" hidden="1">
      <c r="A655" s="166" t="str">
        <f>D655&amp;B655</f>
        <v/>
      </c>
      <c r="B655" s="167"/>
      <c r="C655" s="239"/>
      <c r="D655" s="240"/>
      <c r="E655" s="273">
        <v>594</v>
      </c>
      <c r="F655" s="161"/>
      <c r="G655" s="159" t="str">
        <f>IF(D655="","*",VLOOKUP(F655,BS_ATIVIDADE[#All],3,FALSE))</f>
        <v>*</v>
      </c>
      <c r="H655" s="163"/>
      <c r="I655" s="163"/>
      <c r="J655" s="222"/>
      <c r="K655" s="222"/>
      <c r="L655" s="177"/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63"/>
      <c r="P655" s="163"/>
      <c r="Q655" s="177"/>
      <c r="R655" s="178"/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60"/>
      <c r="V655" s="261"/>
      <c r="W655" s="346"/>
      <c r="X655" s="212" t="s">
        <v>668</v>
      </c>
      <c r="Y655" s="179"/>
      <c r="Z655" s="179"/>
      <c r="AA655" s="84"/>
      <c r="AB655" s="71"/>
      <c r="AC655" s="71"/>
      <c r="AD655" s="172"/>
      <c r="AE655" s="84"/>
      <c r="AF655" s="84"/>
      <c r="AG655" s="84"/>
      <c r="AH655" s="180"/>
      <c r="AI655" s="171" t="str">
        <f>IF(BS_CONTROLE[[#This Row],[Atividade]]=0, "-", BS_CONTROLE[[#This Row],[Atividade]])</f>
        <v>-</v>
      </c>
      <c r="AJ655" s="9" t="str">
        <f>IF(D655="","*",VLOOKUP(AI655,BS_ATIVIDADE[#Data],3,FALSE))</f>
        <v>*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-</v>
      </c>
      <c r="AN655" s="264" t="str">
        <f>IF(BS_CONTROLE[[#This Row],[SB]]=0, "-", BS_CONTROLE[[#This Row],[SB]])</f>
        <v>-</v>
      </c>
      <c r="AO655" s="246" t="str">
        <f>IF(BS_CONTROLE[[#This Row],[SUB]]=0, "-", BS_CONTROLE[[#This Row],[SUB]])</f>
        <v>-</v>
      </c>
      <c r="AP655" s="247" t="str">
        <f>IF(BS_CONTROLE[[#This Row],[KM - Inicio]]=0, "-", BS_CONTROLE[[#This Row],[KM - Inicio]])</f>
        <v>-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 t="str">
        <f>IF(D655="","*",IFERROR(IF(ISODD(COUNT(AS655:AX655)),"ERRO",SUM((AT655-AS655),(AV655-AU655),(AX655-AW655))),"ERRO"))</f>
        <v>*</v>
      </c>
      <c r="AZ655" s="161"/>
      <c r="BA655" s="242"/>
      <c r="BB655" s="178" t="str">
        <f>IFERROR(_xlfn.XLOOKUP(AI655, BS_ATIVIDADE[ATIVIDADE],BS_ATIVIDADE[UNIDADE] ), "*")</f>
        <v>*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62"/>
      <c r="BF655" s="248" t="str">
        <f>IF(BS_CONTROLE[[#This Row],[Responsavel pelo boletim]]=0, "-", BS_CONTROLE[[#This Row],[Responsavel pelo boletim]])</f>
        <v>-</v>
      </c>
      <c r="BG655" s="184"/>
      <c r="BH655" s="304">
        <v>0</v>
      </c>
      <c r="BI655" s="243"/>
      <c r="BJ655" s="270"/>
      <c r="BK655" s="244"/>
      <c r="BL655" s="184"/>
      <c r="BM655" s="179" t="s">
        <v>692</v>
      </c>
      <c r="BN655" s="179" t="s">
        <v>692</v>
      </c>
      <c r="BO655" s="210" t="s">
        <v>692</v>
      </c>
      <c r="BP655" s="244" t="s">
        <v>317</v>
      </c>
      <c r="BQ655" s="13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219" t="str">
        <f t="shared" si="62"/>
        <v>OKOK</v>
      </c>
    </row>
    <row r="656" spans="1:72" hidden="1">
      <c r="A656" s="166" t="str">
        <f>D656&amp;B656</f>
        <v/>
      </c>
      <c r="B656" s="167"/>
      <c r="C656" s="239"/>
      <c r="D656" s="240"/>
      <c r="E656" s="273">
        <v>594</v>
      </c>
      <c r="F656" s="161"/>
      <c r="G656" s="159" t="str">
        <f>IF(D656="","*",VLOOKUP(F656,BS_ATIVIDADE[#All],3,FALSE))</f>
        <v>*</v>
      </c>
      <c r="H656" s="163"/>
      <c r="I656" s="163"/>
      <c r="J656" s="222"/>
      <c r="K656" s="222"/>
      <c r="L656" s="177"/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335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63"/>
      <c r="P656" s="163"/>
      <c r="Q656" s="177"/>
      <c r="R656" s="178"/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60"/>
      <c r="V656" s="261"/>
      <c r="W656" s="346"/>
      <c r="X656" s="212" t="s">
        <v>668</v>
      </c>
      <c r="Y656" s="179"/>
      <c r="Z656" s="179"/>
      <c r="AA656" s="84"/>
      <c r="AB656" s="71"/>
      <c r="AC656" s="71"/>
      <c r="AD656" s="172"/>
      <c r="AE656" s="84"/>
      <c r="AF656" s="84"/>
      <c r="AG656" s="84"/>
      <c r="AH656" s="180"/>
      <c r="AI656" s="171" t="str">
        <f>IF(BS_CONTROLE[[#This Row],[Atividade]]=0, "-", BS_CONTROLE[[#This Row],[Atividade]])</f>
        <v>-</v>
      </c>
      <c r="AJ656" s="9" t="str">
        <f>IF(D656="","*",VLOOKUP(AI656,BS_ATIVIDADE[#Data],3,FALSE))</f>
        <v>*</v>
      </c>
      <c r="AK656" s="264" t="str">
        <f>IF(BS_CONTROLE[[#This Row],[Local - Partida]]=0, "-", BS_CONTROLE[[#This Row],[Local - Partida]])</f>
        <v>-</v>
      </c>
      <c r="AL656" s="264" t="str">
        <f>IF(BS_CONTROLE[[#This Row],[Local - Encerramento]]=0, "-", BS_CONTROLE[[#This Row],[Local - Encerramento]])</f>
        <v>-</v>
      </c>
      <c r="AM656" s="264" t="str">
        <f>IF(BS_CONTROLE[[#This Row],[Entre - Estações]]=0, "-", BS_CONTROLE[[#This Row],[Entre - Estações]])</f>
        <v>-</v>
      </c>
      <c r="AN656" s="264" t="str">
        <f>IF(BS_CONTROLE[[#This Row],[SB]]=0, "-", BS_CONTROLE[[#This Row],[SB]])</f>
        <v>-</v>
      </c>
      <c r="AO656" s="246" t="str">
        <f>IF(BS_CONTROLE[[#This Row],[SUB]]=0, "-", BS_CONTROLE[[#This Row],[SUB]])</f>
        <v>-</v>
      </c>
      <c r="AP656" s="247" t="str">
        <f>IF(BS_CONTROLE[[#This Row],[KM - Inicio]]=0, "-", BS_CONTROLE[[#This Row],[KM - Inicio]])</f>
        <v>-</v>
      </c>
      <c r="AQ656" s="247" t="str">
        <f>IF(BS_CONTROLE[[#This Row],[KM - Fim]]=0, "-", BS_CONTROLE[[#This Row],[KM - Fim]])</f>
        <v>-</v>
      </c>
      <c r="AR656" s="265"/>
      <c r="AS656" s="265"/>
      <c r="AT656" s="265"/>
      <c r="AU656" s="267"/>
      <c r="AV656" s="267"/>
      <c r="AW656" s="267"/>
      <c r="AX656" s="241"/>
      <c r="AY656" s="182" t="str">
        <f>IF(D656="","*",IFERROR(IF(ISODD(COUNT(AS656:AX656)),"ERRO",SUM((AT656-AS656),(AV656-AU656),(AX656-AW656))),"ERRO"))</f>
        <v>*</v>
      </c>
      <c r="AZ656" s="161"/>
      <c r="BA656" s="242"/>
      <c r="BB656" s="178" t="str">
        <f>IFERROR(_xlfn.XLOOKUP(AI656, BS_ATIVIDADE[ATIVIDADE],BS_ATIVIDADE[UNIDADE] ), "*")</f>
        <v>*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62"/>
      <c r="BF656" s="248" t="str">
        <f>IF(BS_CONTROLE[[#This Row],[Responsavel pelo boletim]]=0, "-", BS_CONTROLE[[#This Row],[Responsavel pelo boletim]])</f>
        <v>-</v>
      </c>
      <c r="BG656" s="184"/>
      <c r="BH656" s="304">
        <v>0</v>
      </c>
      <c r="BI656" s="243"/>
      <c r="BJ656" s="270"/>
      <c r="BK656" s="244"/>
      <c r="BL656" s="184"/>
      <c r="BM656" s="179" t="s">
        <v>692</v>
      </c>
      <c r="BN656" s="179" t="s">
        <v>692</v>
      </c>
      <c r="BO656" s="210" t="s">
        <v>692</v>
      </c>
      <c r="BP656" s="244" t="s">
        <v>317</v>
      </c>
      <c r="BQ656" s="13" t="str">
        <f t="shared" si="59"/>
        <v>Aderente</v>
      </c>
      <c r="BR656" s="19" t="str">
        <f t="shared" si="60"/>
        <v>*</v>
      </c>
      <c r="BS656" s="19" t="str">
        <f t="shared" si="61"/>
        <v>*</v>
      </c>
      <c r="BT656" s="219" t="str">
        <f t="shared" si="62"/>
        <v>OKOK</v>
      </c>
    </row>
    <row r="657" spans="1:72" hidden="1">
      <c r="A657" s="166" t="str">
        <f>D657&amp;B657</f>
        <v/>
      </c>
      <c r="B657" s="167"/>
      <c r="C657" s="239"/>
      <c r="D657" s="240"/>
      <c r="E657" s="273">
        <v>594</v>
      </c>
      <c r="F657" s="161"/>
      <c r="G657" s="159" t="str">
        <f>IF(D657="","*",VLOOKUP(F657,BS_ATIVIDADE[#All],3,FALSE))</f>
        <v>*</v>
      </c>
      <c r="H657" s="163"/>
      <c r="I657" s="163"/>
      <c r="J657" s="222"/>
      <c r="K657" s="222"/>
      <c r="L657" s="177"/>
      <c r="M657" s="20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335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63"/>
      <c r="P657" s="163"/>
      <c r="Q657" s="177"/>
      <c r="R657" s="178"/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60"/>
      <c r="V657" s="261"/>
      <c r="W657" s="346"/>
      <c r="X657" s="212" t="s">
        <v>668</v>
      </c>
      <c r="Y657" s="179"/>
      <c r="Z657" s="179"/>
      <c r="AA657" s="84"/>
      <c r="AB657" s="71"/>
      <c r="AC657" s="71"/>
      <c r="AD657" s="172"/>
      <c r="AE657" s="84"/>
      <c r="AF657" s="84"/>
      <c r="AG657" s="84"/>
      <c r="AH657" s="180"/>
      <c r="AI657" s="171" t="str">
        <f>IF(BS_CONTROLE[[#This Row],[Atividade]]=0, "-", BS_CONTROLE[[#This Row],[Atividade]])</f>
        <v>-</v>
      </c>
      <c r="AJ657" s="9" t="str">
        <f>IF(D657="","*",VLOOKUP(AI657,BS_ATIVIDADE[#Data],3,FALSE))</f>
        <v>*</v>
      </c>
      <c r="AK657" s="264" t="str">
        <f>IF(BS_CONTROLE[[#This Row],[Local - Partida]]=0, "-", BS_CONTROLE[[#This Row],[Local - Partida]])</f>
        <v>-</v>
      </c>
      <c r="AL657" s="264" t="str">
        <f>IF(BS_CONTROLE[[#This Row],[Local - Encerramento]]=0, "-", BS_CONTROLE[[#This Row],[Local - Encerramento]])</f>
        <v>-</v>
      </c>
      <c r="AM657" s="264" t="str">
        <f>IF(BS_CONTROLE[[#This Row],[Entre - Estações]]=0, "-", BS_CONTROLE[[#This Row],[Entre - Estações]])</f>
        <v>-</v>
      </c>
      <c r="AN657" s="264" t="str">
        <f>IF(BS_CONTROLE[[#This Row],[SB]]=0, "-", BS_CONTROLE[[#This Row],[SB]])</f>
        <v>-</v>
      </c>
      <c r="AO657" s="246" t="str">
        <f>IF(BS_CONTROLE[[#This Row],[SUB]]=0, "-", BS_CONTROLE[[#This Row],[SUB]])</f>
        <v>-</v>
      </c>
      <c r="AP657" s="247" t="str">
        <f>IF(BS_CONTROLE[[#This Row],[KM - Inicio]]=0, "-", BS_CONTROLE[[#This Row],[KM - Inicio]])</f>
        <v>-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 t="str">
        <f>IF(D657="","*",IFERROR(IF(ISODD(COUNT(AS657:AX657)),"ERRO",SUM((AT657-AS657),(AV657-AU657),(AX657-AW657))),"ERRO"))</f>
        <v>*</v>
      </c>
      <c r="AZ657" s="161"/>
      <c r="BA657" s="242"/>
      <c r="BB657" s="178" t="str">
        <f>IFERROR(_xlfn.XLOOKUP(AI657, BS_ATIVIDADE[ATIVIDADE],BS_ATIVIDADE[UNIDADE] ), "*")</f>
        <v>*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62"/>
      <c r="BF657" s="248" t="str">
        <f>IF(BS_CONTROLE[[#This Row],[Responsavel pelo boletim]]=0, "-", BS_CONTROLE[[#This Row],[Responsavel pelo boletim]])</f>
        <v>-</v>
      </c>
      <c r="BG657" s="184"/>
      <c r="BH657" s="304">
        <v>0</v>
      </c>
      <c r="BI657" s="243"/>
      <c r="BJ657" s="270"/>
      <c r="BK657" s="244"/>
      <c r="BL657" s="184"/>
      <c r="BM657" s="179" t="s">
        <v>692</v>
      </c>
      <c r="BN657" s="179" t="s">
        <v>692</v>
      </c>
      <c r="BO657" s="210" t="s">
        <v>692</v>
      </c>
      <c r="BP657" s="244" t="s">
        <v>317</v>
      </c>
      <c r="BQ657" s="13" t="str">
        <f t="shared" si="59"/>
        <v>Aderente</v>
      </c>
      <c r="BR657" s="19" t="str">
        <f t="shared" si="60"/>
        <v>*</v>
      </c>
      <c r="BS657" s="19" t="str">
        <f t="shared" si="61"/>
        <v>*</v>
      </c>
      <c r="BT657" s="219" t="str">
        <f t="shared" si="62"/>
        <v>OKOK</v>
      </c>
    </row>
    <row r="658" spans="1:72" hidden="1">
      <c r="A658" s="166" t="str">
        <f>D658&amp;B658</f>
        <v/>
      </c>
      <c r="B658" s="167"/>
      <c r="C658" s="239"/>
      <c r="D658" s="240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78"/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/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40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78"/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/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/>
      </c>
      <c r="B660" s="167"/>
      <c r="C660" s="239"/>
      <c r="D660" s="240"/>
      <c r="E660" s="273">
        <v>594</v>
      </c>
      <c r="F660" s="161"/>
      <c r="G660" s="159" t="str">
        <f>IF(D660="","*",VLOOKUP(F660,BS_ATIVIDADE[#All],3,FALSE))</f>
        <v>*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78"/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/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str">
        <f>IF(D660="","*",VLOOKUP(AI660,BS_ATIVIDADE[#Data],3,FALSE))</f>
        <v>*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 t="str">
        <f>IF(D660="","*",IFERROR(IF(ISODD(COUNT(AS660:AX660)),"ERRO",SUM((AT660-AS660),(AV660-AU660),(AX660-AW660))),"ERRO"))</f>
        <v>*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/>
      </c>
      <c r="B661" s="167"/>
      <c r="C661" s="239"/>
      <c r="D661" s="240"/>
      <c r="E661" s="273">
        <v>594</v>
      </c>
      <c r="F661" s="161"/>
      <c r="G661" s="159" t="str">
        <f>IF(D661="","*",VLOOKUP(F661,BS_ATIVIDADE[#All],3,FALSE))</f>
        <v>*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78"/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/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str">
        <f>IF(D661="","*",VLOOKUP(AI661,BS_ATIVIDADE[#Data],3,FALSE))</f>
        <v>*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 t="str">
        <f>IF(D661="","*",IFERROR(IF(ISODD(COUNT(AS661:AX661)),"ERRO",SUM((AT661-AS661),(AV661-AU661),(AX661-AW661))),"ERRO"))</f>
        <v>*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/>
      </c>
      <c r="B662" s="167"/>
      <c r="C662" s="239"/>
      <c r="D662" s="240"/>
      <c r="E662" s="273">
        <v>594</v>
      </c>
      <c r="F662" s="161"/>
      <c r="G662" s="159" t="str">
        <f>IF(D662="","*",VLOOKUP(F662,BS_ATIVIDADE[#All],3,FALSE))</f>
        <v>*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78"/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/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str">
        <f>IF(D662="","*",VLOOKUP(AI662,BS_ATIVIDADE[#Data],3,FALSE))</f>
        <v>*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 t="str">
        <f>IF(D662="","*",IFERROR(IF(ISODD(COUNT(AS662:AX662)),"ERRO",SUM((AT662-AS662),(AV662-AU662),(AX662-AW662))),"ERRO"))</f>
        <v>*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/>
      </c>
      <c r="B663" s="167"/>
      <c r="C663" s="239"/>
      <c r="D663" s="240"/>
      <c r="E663" s="273">
        <v>594</v>
      </c>
      <c r="F663" s="161"/>
      <c r="G663" s="159" t="str">
        <f>IF(D663="","*",VLOOKUP(F663,BS_ATIVIDADE[#All],3,FALSE))</f>
        <v>*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78"/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/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str">
        <f>IF(D663="","*",VLOOKUP(AI663,BS_ATIVIDADE[#Data],3,FALSE))</f>
        <v>*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 t="str">
        <f>IF(D663="","*",IFERROR(IF(ISODD(COUNT(AS663:AX663)),"ERRO",SUM((AT663-AS663),(AV663-AU663),(AX663-AW663))),"ERRO"))</f>
        <v>*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/>
      </c>
      <c r="B664" s="167"/>
      <c r="C664" s="239"/>
      <c r="D664" s="240"/>
      <c r="E664" s="273">
        <v>594</v>
      </c>
      <c r="F664" s="161"/>
      <c r="G664" s="159" t="str">
        <f>IF(D664="","*",VLOOKUP(F664,BS_ATIVIDADE[#All],3,FALSE))</f>
        <v>*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78"/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/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str">
        <f>IF(D664="","*",VLOOKUP(AI664,BS_ATIVIDADE[#Data],3,FALSE))</f>
        <v>*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 t="str">
        <f>IF(D664="","*",IFERROR(IF(ISODD(COUNT(AS664:AX664)),"ERRO",SUM((AT664-AS664),(AV664-AU664),(AX664-AW664))),"ERRO"))</f>
        <v>*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/>
      </c>
      <c r="B665" s="167"/>
      <c r="C665" s="239"/>
      <c r="D665" s="240"/>
      <c r="E665" s="273">
        <v>594</v>
      </c>
      <c r="F665" s="161"/>
      <c r="G665" s="159" t="str">
        <f>IF(D665="","*",VLOOKUP(F665,BS_ATIVIDADE[#All],3,FALSE))</f>
        <v>*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78"/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/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str">
        <f>IF(D665="","*",VLOOKUP(AI665,BS_ATIVIDADE[#Data],3,FALSE))</f>
        <v>*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 t="str">
        <f>IF(D665="","*",IFERROR(IF(ISODD(COUNT(AS665:AX665)),"ERRO",SUM((AT665-AS665),(AV665-AU665),(AX665-AW665))),"ERRO"))</f>
        <v>*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/>
      </c>
      <c r="B666" s="167"/>
      <c r="C666" s="239"/>
      <c r="D666" s="240"/>
      <c r="E666" s="273">
        <v>594</v>
      </c>
      <c r="F666" s="161"/>
      <c r="G666" s="159" t="str">
        <f>IF(D666="","*",VLOOKUP(F666,BS_ATIVIDADE[#All],3,FALSE))</f>
        <v>*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78"/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/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str">
        <f>IF(D666="","*",VLOOKUP(AI666,BS_ATIVIDADE[#Data],3,FALSE))</f>
        <v>*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 t="str">
        <f>IF(D666="","*",IFERROR(IF(ISODD(COUNT(AS666:AX666)),"ERRO",SUM((AT666-AS666),(AV666-AU666),(AX666-AW666))),"ERRO"))</f>
        <v>*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78"/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/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78"/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/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78"/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/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78"/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/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78"/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/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78"/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/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78"/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/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78"/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/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78"/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/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78"/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/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78"/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/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78"/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/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78"/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/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78"/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/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78"/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/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78"/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/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78"/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/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U6:U799 AY6:AY799">
    <cfRule type="cellIs" dxfId="260" priority="18698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59" priority="18687" operator="equal">
      <formula>"OPORTUNIDADE"</formula>
    </cfRule>
  </conditionalFormatting>
  <conditionalFormatting sqref="AZ6:AZ523">
    <cfRule type="expression" dxfId="258" priority="18682">
      <formula>$BU6=1</formula>
    </cfRule>
  </conditionalFormatting>
  <conditionalFormatting sqref="BQ6:BQ799">
    <cfRule type="cellIs" dxfId="257" priority="18693" operator="equal">
      <formula>"Produção e Intervalo"</formula>
    </cfRule>
    <cfRule type="cellIs" dxfId="256" priority="18694" operator="equal">
      <formula>"Aderente"</formula>
    </cfRule>
    <cfRule type="cellIs" dxfId="255" priority="18695" operator="equal">
      <formula>"Intervalo"</formula>
    </cfRule>
    <cfRule type="cellIs" dxfId="254" priority="18696" operator="equal">
      <formula>"Produção"</formula>
    </cfRule>
    <cfRule type="cellIs" dxfId="253" priority="18697" operator="equal">
      <formula>"ERRO"</formula>
    </cfRule>
  </conditionalFormatting>
  <conditionalFormatting sqref="BR6:BS800">
    <cfRule type="cellIs" dxfId="252" priority="18675" operator="equal">
      <formula>"*"</formula>
    </cfRule>
    <cfRule type="cellIs" dxfId="251" priority="18676" operator="greaterThanOrEqual">
      <formula>1</formula>
    </cfRule>
    <cfRule type="cellIs" dxfId="250" priority="18677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49" priority="18623" operator="equal">
      <formula>"NÃO"</formula>
    </cfRule>
    <cfRule type="cellIs" dxfId="248" priority="18624" operator="equal">
      <formula>"SIM"</formula>
    </cfRule>
  </conditionalFormatting>
  <conditionalFormatting sqref="X478 X480 X483 X488:X489 X499 X506 X511:X512 X517 X520:X521">
    <cfRule type="cellIs" dxfId="247" priority="18622" operator="equal">
      <formula>"OPORTUNIDADE"</formula>
    </cfRule>
  </conditionalFormatting>
  <conditionalFormatting sqref="Z476:Z480 Z487:Z489 Z483:Z484 Z492 Z496:Z499 Z517 Z519:Z523 Z501:Z515">
    <cfRule type="cellIs" dxfId="246" priority="18620" operator="equal">
      <formula>"NÃO"</formula>
    </cfRule>
    <cfRule type="cellIs" dxfId="245" priority="18621" operator="equal">
      <formula>"SIM"</formula>
    </cfRule>
  </conditionalFormatting>
  <conditionalFormatting sqref="Z476:Z480 Z487:Z489 Z483:Z484 Z492 Z496:Z499 Z517 Z519:Z523 Z501:Z515">
    <cfRule type="cellIs" dxfId="244" priority="18619" operator="equal">
      <formula>"OPORTUNIDADE"</formula>
    </cfRule>
  </conditionalFormatting>
  <conditionalFormatting sqref="Y1048575:Y1048576">
    <cfRule type="cellIs" dxfId="243" priority="18504" operator="equal">
      <formula>"OPORTUNIDADE"</formula>
    </cfRule>
  </conditionalFormatting>
  <conditionalFormatting sqref="Y1048575:Y1048576">
    <cfRule type="cellIs" dxfId="242" priority="18502" operator="equal">
      <formula>"NÃO"</formula>
    </cfRule>
    <cfRule type="cellIs" dxfId="241" priority="18503" operator="equal">
      <formula>"SIM"</formula>
    </cfRule>
  </conditionalFormatting>
  <conditionalFormatting sqref="Z524:Z549">
    <cfRule type="cellIs" dxfId="240" priority="18239" operator="equal">
      <formula>"OPORTUNIDADE"</formula>
    </cfRule>
  </conditionalFormatting>
  <conditionalFormatting sqref="Z524:Z549">
    <cfRule type="cellIs" dxfId="239" priority="18237" operator="equal">
      <formula>"NÃO"</formula>
    </cfRule>
    <cfRule type="cellIs" dxfId="238" priority="18238" operator="equal">
      <formula>"SIM"</formula>
    </cfRule>
  </conditionalFormatting>
  <conditionalFormatting sqref="Z550">
    <cfRule type="cellIs" dxfId="237" priority="18222" operator="equal">
      <formula>"NÃO"</formula>
    </cfRule>
    <cfRule type="cellIs" dxfId="236" priority="18223" operator="equal">
      <formula>"SIM"</formula>
    </cfRule>
  </conditionalFormatting>
  <conditionalFormatting sqref="Z550">
    <cfRule type="cellIs" dxfId="235" priority="18221" operator="equal">
      <formula>"OPORTUNIDADE"</formula>
    </cfRule>
  </conditionalFormatting>
  <conditionalFormatting sqref="BI550">
    <cfRule type="iconSet" priority="182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3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4" priority="18841">
      <formula>$BU493=1</formula>
    </cfRule>
  </conditionalFormatting>
  <conditionalFormatting sqref="AZ526:AZ550">
    <cfRule type="expression" dxfId="233" priority="19001">
      <formula>$BU498=1</formula>
    </cfRule>
  </conditionalFormatting>
  <conditionalFormatting sqref="BI524:BI54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04">
      <iconSet showValue="0">
        <cfvo type="percent" val="0"/>
        <cfvo type="num" val="1"/>
        <cfvo type="num" val="1" gte="0"/>
      </iconSet>
    </cfRule>
    <cfRule type="iconSet" priority="1900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0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1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32" priority="274" operator="equal">
      <formula>"OPORTUNIDADE"</formula>
    </cfRule>
  </conditionalFormatting>
  <conditionalFormatting sqref="Y158">
    <cfRule type="cellIs" dxfId="231" priority="272" operator="equal">
      <formula>"NÃO"</formula>
    </cfRule>
    <cfRule type="cellIs" dxfId="230" priority="273" operator="equal">
      <formula>"SIM"</formula>
    </cfRule>
  </conditionalFormatting>
  <conditionalFormatting sqref="BI6:BI523">
    <cfRule type="iconSet" priority="1907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74">
      <iconSet showValue="0">
        <cfvo type="percent" val="0"/>
        <cfvo type="num" val="1"/>
        <cfvo type="num" val="1" gte="0"/>
      </iconSet>
    </cfRule>
    <cfRule type="iconSet" priority="1907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29" priority="148" operator="equal">
      <formula>"OPORTUNIDADE"</formula>
    </cfRule>
  </conditionalFormatting>
  <conditionalFormatting sqref="Y560">
    <cfRule type="cellIs" dxfId="228" priority="146" operator="equal">
      <formula>"NÃO"</formula>
    </cfRule>
    <cfRule type="cellIs" dxfId="227" priority="147" operator="equal">
      <formula>"SIM"</formula>
    </cfRule>
  </conditionalFormatting>
  <conditionalFormatting sqref="Y561:Y564">
    <cfRule type="cellIs" dxfId="226" priority="142" operator="equal">
      <formula>"OPORTUNIDADE"</formula>
    </cfRule>
  </conditionalFormatting>
  <conditionalFormatting sqref="Y561:Y564">
    <cfRule type="cellIs" dxfId="225" priority="140" operator="equal">
      <formula>"NÃO"</formula>
    </cfRule>
    <cfRule type="cellIs" dxfId="224" priority="141" operator="equal">
      <formula>"SIM"</formula>
    </cfRule>
  </conditionalFormatting>
  <conditionalFormatting sqref="Y567:Y569">
    <cfRule type="cellIs" dxfId="223" priority="139" operator="equal">
      <formula>"OPORTUNIDADE"</formula>
    </cfRule>
  </conditionalFormatting>
  <conditionalFormatting sqref="Y567:Y569">
    <cfRule type="cellIs" dxfId="222" priority="137" operator="equal">
      <formula>"NÃO"</formula>
    </cfRule>
    <cfRule type="cellIs" dxfId="221" priority="138" operator="equal">
      <formula>"SIM"</formula>
    </cfRule>
  </conditionalFormatting>
  <conditionalFormatting sqref="Y567:Y569">
    <cfRule type="cellIs" dxfId="220" priority="136" operator="equal">
      <formula>"OPORTUNIDADE"</formula>
    </cfRule>
  </conditionalFormatting>
  <conditionalFormatting sqref="Y567:Y569">
    <cfRule type="cellIs" dxfId="219" priority="134" operator="equal">
      <formula>"NÃO"</formula>
    </cfRule>
    <cfRule type="cellIs" dxfId="218" priority="135" operator="equal">
      <formula>"SIM"</formula>
    </cfRule>
  </conditionalFormatting>
  <conditionalFormatting sqref="BK567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17" priority="128" operator="equal">
      <formula>"OPORTUNIDADE"</formula>
    </cfRule>
  </conditionalFormatting>
  <conditionalFormatting sqref="Y572">
    <cfRule type="cellIs" dxfId="216" priority="126" operator="equal">
      <formula>"NÃO"</formula>
    </cfRule>
    <cfRule type="cellIs" dxfId="215" priority="127" operator="equal">
      <formula>"SIM"</formula>
    </cfRule>
  </conditionalFormatting>
  <conditionalFormatting sqref="Y572">
    <cfRule type="cellIs" dxfId="214" priority="125" operator="equal">
      <formula>"OPORTUNIDADE"</formula>
    </cfRule>
  </conditionalFormatting>
  <conditionalFormatting sqref="Y572">
    <cfRule type="cellIs" dxfId="213" priority="123" operator="equal">
      <formula>"NÃO"</formula>
    </cfRule>
    <cfRule type="cellIs" dxfId="212" priority="124" operator="equal">
      <formula>"SIM"</formula>
    </cfRule>
  </conditionalFormatting>
  <conditionalFormatting sqref="Y573">
    <cfRule type="cellIs" dxfId="211" priority="122" operator="equal">
      <formula>"OPORTUNIDADE"</formula>
    </cfRule>
  </conditionalFormatting>
  <conditionalFormatting sqref="Y573">
    <cfRule type="cellIs" dxfId="210" priority="120" operator="equal">
      <formula>"NÃO"</formula>
    </cfRule>
    <cfRule type="cellIs" dxfId="209" priority="121" operator="equal">
      <formula>"SIM"</formula>
    </cfRule>
  </conditionalFormatting>
  <conditionalFormatting sqref="Y573">
    <cfRule type="cellIs" dxfId="208" priority="119" operator="equal">
      <formula>"OPORTUNIDADE"</formula>
    </cfRule>
  </conditionalFormatting>
  <conditionalFormatting sqref="Y573">
    <cfRule type="cellIs" dxfId="207" priority="117" operator="equal">
      <formula>"NÃO"</formula>
    </cfRule>
    <cfRule type="cellIs" dxfId="206" priority="118" operator="equal">
      <formula>"SIM"</formula>
    </cfRule>
  </conditionalFormatting>
  <conditionalFormatting sqref="Y574">
    <cfRule type="cellIs" dxfId="205" priority="116" operator="equal">
      <formula>"OPORTUNIDADE"</formula>
    </cfRule>
  </conditionalFormatting>
  <conditionalFormatting sqref="Y574">
    <cfRule type="cellIs" dxfId="204" priority="114" operator="equal">
      <formula>"NÃO"</formula>
    </cfRule>
    <cfRule type="cellIs" dxfId="203" priority="115" operator="equal">
      <formula>"SIM"</formula>
    </cfRule>
  </conditionalFormatting>
  <conditionalFormatting sqref="Y574">
    <cfRule type="cellIs" dxfId="202" priority="113" operator="equal">
      <formula>"OPORTUNIDADE"</formula>
    </cfRule>
  </conditionalFormatting>
  <conditionalFormatting sqref="Y574">
    <cfRule type="cellIs" dxfId="201" priority="111" operator="equal">
      <formula>"NÃO"</formula>
    </cfRule>
    <cfRule type="cellIs" dxfId="200" priority="112" operator="equal">
      <formula>"SIM"</formula>
    </cfRule>
  </conditionalFormatting>
  <conditionalFormatting sqref="Y575">
    <cfRule type="cellIs" dxfId="199" priority="110" operator="equal">
      <formula>"OPORTUNIDADE"</formula>
    </cfRule>
  </conditionalFormatting>
  <conditionalFormatting sqref="Y575">
    <cfRule type="cellIs" dxfId="198" priority="108" operator="equal">
      <formula>"NÃO"</formula>
    </cfRule>
    <cfRule type="cellIs" dxfId="197" priority="109" operator="equal">
      <formula>"SIM"</formula>
    </cfRule>
  </conditionalFormatting>
  <conditionalFormatting sqref="Y575">
    <cfRule type="cellIs" dxfId="196" priority="107" operator="equal">
      <formula>"OPORTUNIDADE"</formula>
    </cfRule>
  </conditionalFormatting>
  <conditionalFormatting sqref="Y575">
    <cfRule type="cellIs" dxfId="195" priority="105" operator="equal">
      <formula>"NÃO"</formula>
    </cfRule>
    <cfRule type="cellIs" dxfId="194" priority="106" operator="equal">
      <formula>"SIM"</formula>
    </cfRule>
  </conditionalFormatting>
  <conditionalFormatting sqref="Y577">
    <cfRule type="cellIs" dxfId="193" priority="104" operator="equal">
      <formula>"OPORTUNIDADE"</formula>
    </cfRule>
  </conditionalFormatting>
  <conditionalFormatting sqref="Y577">
    <cfRule type="cellIs" dxfId="192" priority="102" operator="equal">
      <formula>"NÃO"</formula>
    </cfRule>
    <cfRule type="cellIs" dxfId="191" priority="103" operator="equal">
      <formula>"SIM"</formula>
    </cfRule>
  </conditionalFormatting>
  <conditionalFormatting sqref="Y577">
    <cfRule type="cellIs" dxfId="190" priority="101" operator="equal">
      <formula>"OPORTUNIDADE"</formula>
    </cfRule>
  </conditionalFormatting>
  <conditionalFormatting sqref="Y577">
    <cfRule type="cellIs" dxfId="189" priority="99" operator="equal">
      <formula>"NÃO"</formula>
    </cfRule>
    <cfRule type="cellIs" dxfId="188" priority="100" operator="equal">
      <formula>"SIM"</formula>
    </cfRule>
  </conditionalFormatting>
  <conditionalFormatting sqref="Y579">
    <cfRule type="cellIs" dxfId="187" priority="98" operator="equal">
      <formula>"OPORTUNIDADE"</formula>
    </cfRule>
  </conditionalFormatting>
  <conditionalFormatting sqref="Y579">
    <cfRule type="cellIs" dxfId="186" priority="96" operator="equal">
      <formula>"NÃO"</formula>
    </cfRule>
    <cfRule type="cellIs" dxfId="185" priority="97" operator="equal">
      <formula>"SIM"</formula>
    </cfRule>
  </conditionalFormatting>
  <conditionalFormatting sqref="Y579">
    <cfRule type="cellIs" dxfId="184" priority="95" operator="equal">
      <formula>"OPORTUNIDADE"</formula>
    </cfRule>
  </conditionalFormatting>
  <conditionalFormatting sqref="Y579">
    <cfRule type="cellIs" dxfId="183" priority="93" operator="equal">
      <formula>"NÃO"</formula>
    </cfRule>
    <cfRule type="cellIs" dxfId="182" priority="94" operator="equal">
      <formula>"SIM"</formula>
    </cfRule>
  </conditionalFormatting>
  <conditionalFormatting sqref="Y580">
    <cfRule type="cellIs" dxfId="181" priority="92" operator="equal">
      <formula>"OPORTUNIDADE"</formula>
    </cfRule>
  </conditionalFormatting>
  <conditionalFormatting sqref="Y580">
    <cfRule type="cellIs" dxfId="180" priority="90" operator="equal">
      <formula>"NÃO"</formula>
    </cfRule>
    <cfRule type="cellIs" dxfId="179" priority="91" operator="equal">
      <formula>"SIM"</formula>
    </cfRule>
  </conditionalFormatting>
  <conditionalFormatting sqref="Y580">
    <cfRule type="cellIs" dxfId="178" priority="89" operator="equal">
      <formula>"OPORTUNIDADE"</formula>
    </cfRule>
  </conditionalFormatting>
  <conditionalFormatting sqref="Y580">
    <cfRule type="cellIs" dxfId="177" priority="87" operator="equal">
      <formula>"NÃO"</formula>
    </cfRule>
    <cfRule type="cellIs" dxfId="176" priority="88" operator="equal">
      <formula>"SIM"</formula>
    </cfRule>
  </conditionalFormatting>
  <conditionalFormatting sqref="Y581">
    <cfRule type="cellIs" dxfId="175" priority="86" operator="equal">
      <formula>"OPORTUNIDADE"</formula>
    </cfRule>
  </conditionalFormatting>
  <conditionalFormatting sqref="Y581">
    <cfRule type="cellIs" dxfId="174" priority="84" operator="equal">
      <formula>"NÃO"</formula>
    </cfRule>
    <cfRule type="cellIs" dxfId="173" priority="85" operator="equal">
      <formula>"SIM"</formula>
    </cfRule>
  </conditionalFormatting>
  <conditionalFormatting sqref="Y581">
    <cfRule type="cellIs" dxfId="172" priority="83" operator="equal">
      <formula>"OPORTUNIDADE"</formula>
    </cfRule>
  </conditionalFormatting>
  <conditionalFormatting sqref="Y581">
    <cfRule type="cellIs" dxfId="171" priority="81" operator="equal">
      <formula>"NÃO"</formula>
    </cfRule>
    <cfRule type="cellIs" dxfId="170" priority="82" operator="equal">
      <formula>"SIM"</formula>
    </cfRule>
  </conditionalFormatting>
  <conditionalFormatting sqref="Y582">
    <cfRule type="cellIs" dxfId="169" priority="80" operator="equal">
      <formula>"OPORTUNIDADE"</formula>
    </cfRule>
  </conditionalFormatting>
  <conditionalFormatting sqref="Y582">
    <cfRule type="cellIs" dxfId="168" priority="78" operator="equal">
      <formula>"NÃO"</formula>
    </cfRule>
    <cfRule type="cellIs" dxfId="167" priority="79" operator="equal">
      <formula>"SIM"</formula>
    </cfRule>
  </conditionalFormatting>
  <conditionalFormatting sqref="Y582">
    <cfRule type="cellIs" dxfId="166" priority="77" operator="equal">
      <formula>"OPORTUNIDADE"</formula>
    </cfRule>
  </conditionalFormatting>
  <conditionalFormatting sqref="Y582">
    <cfRule type="cellIs" dxfId="165" priority="75" operator="equal">
      <formula>"NÃO"</formula>
    </cfRule>
    <cfRule type="cellIs" dxfId="164" priority="76" operator="equal">
      <formula>"SIM"</formula>
    </cfRule>
  </conditionalFormatting>
  <conditionalFormatting sqref="Y584">
    <cfRule type="cellIs" dxfId="163" priority="74" operator="equal">
      <formula>"OPORTUNIDADE"</formula>
    </cfRule>
  </conditionalFormatting>
  <conditionalFormatting sqref="Y584">
    <cfRule type="cellIs" dxfId="162" priority="72" operator="equal">
      <formula>"NÃO"</formula>
    </cfRule>
    <cfRule type="cellIs" dxfId="161" priority="73" operator="equal">
      <formula>"SIM"</formula>
    </cfRule>
  </conditionalFormatting>
  <conditionalFormatting sqref="Y584">
    <cfRule type="cellIs" dxfId="160" priority="71" operator="equal">
      <formula>"OPORTUNIDADE"</formula>
    </cfRule>
  </conditionalFormatting>
  <conditionalFormatting sqref="Y584">
    <cfRule type="cellIs" dxfId="159" priority="69" operator="equal">
      <formula>"NÃO"</formula>
    </cfRule>
    <cfRule type="cellIs" dxfId="158" priority="70" operator="equal">
      <formula>"SIM"</formula>
    </cfRule>
  </conditionalFormatting>
  <conditionalFormatting sqref="Y585">
    <cfRule type="cellIs" dxfId="157" priority="68" operator="equal">
      <formula>"OPORTUNIDADE"</formula>
    </cfRule>
  </conditionalFormatting>
  <conditionalFormatting sqref="Y585">
    <cfRule type="cellIs" dxfId="156" priority="66" operator="equal">
      <formula>"NÃO"</formula>
    </cfRule>
    <cfRule type="cellIs" dxfId="155" priority="67" operator="equal">
      <formula>"SIM"</formula>
    </cfRule>
  </conditionalFormatting>
  <conditionalFormatting sqref="Y585">
    <cfRule type="cellIs" dxfId="154" priority="65" operator="equal">
      <formula>"OPORTUNIDADE"</formula>
    </cfRule>
  </conditionalFormatting>
  <conditionalFormatting sqref="Y585">
    <cfRule type="cellIs" dxfId="153" priority="63" operator="equal">
      <formula>"NÃO"</formula>
    </cfRule>
    <cfRule type="cellIs" dxfId="152" priority="64" operator="equal">
      <formula>"SIM"</formula>
    </cfRule>
  </conditionalFormatting>
  <conditionalFormatting sqref="Y586">
    <cfRule type="cellIs" dxfId="151" priority="62" operator="equal">
      <formula>"OPORTUNIDADE"</formula>
    </cfRule>
  </conditionalFormatting>
  <conditionalFormatting sqref="Y586">
    <cfRule type="cellIs" dxfId="150" priority="60" operator="equal">
      <formula>"NÃO"</formula>
    </cfRule>
    <cfRule type="cellIs" dxfId="149" priority="61" operator="equal">
      <formula>"SIM"</formula>
    </cfRule>
  </conditionalFormatting>
  <conditionalFormatting sqref="Y586">
    <cfRule type="cellIs" dxfId="148" priority="59" operator="equal">
      <formula>"OPORTUNIDADE"</formula>
    </cfRule>
  </conditionalFormatting>
  <conditionalFormatting sqref="Y586">
    <cfRule type="cellIs" dxfId="147" priority="57" operator="equal">
      <formula>"NÃO"</formula>
    </cfRule>
    <cfRule type="cellIs" dxfId="146" priority="58" operator="equal">
      <formula>"SIM"</formula>
    </cfRule>
  </conditionalFormatting>
  <conditionalFormatting sqref="Y587">
    <cfRule type="cellIs" dxfId="145" priority="56" operator="equal">
      <formula>"OPORTUNIDADE"</formula>
    </cfRule>
  </conditionalFormatting>
  <conditionalFormatting sqref="Y587">
    <cfRule type="cellIs" dxfId="144" priority="54" operator="equal">
      <formula>"NÃO"</formula>
    </cfRule>
    <cfRule type="cellIs" dxfId="143" priority="55" operator="equal">
      <formula>"SIM"</formula>
    </cfRule>
  </conditionalFormatting>
  <conditionalFormatting sqref="Y587">
    <cfRule type="cellIs" dxfId="142" priority="53" operator="equal">
      <formula>"OPORTUNIDADE"</formula>
    </cfRule>
  </conditionalFormatting>
  <conditionalFormatting sqref="Y587">
    <cfRule type="cellIs" dxfId="141" priority="51" operator="equal">
      <formula>"NÃO"</formula>
    </cfRule>
    <cfRule type="cellIs" dxfId="140" priority="52" operator="equal">
      <formula>"SIM"</formula>
    </cfRule>
  </conditionalFormatting>
  <conditionalFormatting sqref="Y588">
    <cfRule type="cellIs" dxfId="139" priority="50" operator="equal">
      <formula>"OPORTUNIDADE"</formula>
    </cfRule>
  </conditionalFormatting>
  <conditionalFormatting sqref="Y588">
    <cfRule type="cellIs" dxfId="138" priority="48" operator="equal">
      <formula>"NÃO"</formula>
    </cfRule>
    <cfRule type="cellIs" dxfId="137" priority="49" operator="equal">
      <formula>"SIM"</formula>
    </cfRule>
  </conditionalFormatting>
  <conditionalFormatting sqref="Y588">
    <cfRule type="cellIs" dxfId="136" priority="47" operator="equal">
      <formula>"OPORTUNIDADE"</formula>
    </cfRule>
  </conditionalFormatting>
  <conditionalFormatting sqref="Y588">
    <cfRule type="cellIs" dxfId="135" priority="45" operator="equal">
      <formula>"NÃO"</formula>
    </cfRule>
    <cfRule type="cellIs" dxfId="134" priority="46" operator="equal">
      <formula>"SIM"</formula>
    </cfRule>
  </conditionalFormatting>
  <conditionalFormatting sqref="Y589">
    <cfRule type="cellIs" dxfId="133" priority="44" operator="equal">
      <formula>"OPORTUNIDADE"</formula>
    </cfRule>
  </conditionalFormatting>
  <conditionalFormatting sqref="Y589">
    <cfRule type="cellIs" dxfId="132" priority="42" operator="equal">
      <formula>"NÃO"</formula>
    </cfRule>
    <cfRule type="cellIs" dxfId="131" priority="43" operator="equal">
      <formula>"SIM"</formula>
    </cfRule>
  </conditionalFormatting>
  <conditionalFormatting sqref="Y589">
    <cfRule type="cellIs" dxfId="130" priority="41" operator="equal">
      <formula>"OPORTUNIDADE"</formula>
    </cfRule>
  </conditionalFormatting>
  <conditionalFormatting sqref="Y589">
    <cfRule type="cellIs" dxfId="129" priority="39" operator="equal">
      <formula>"NÃO"</formula>
    </cfRule>
    <cfRule type="cellIs" dxfId="128" priority="40" operator="equal">
      <formula>"SIM"</formula>
    </cfRule>
  </conditionalFormatting>
  <conditionalFormatting sqref="BR602:BS799">
    <cfRule type="cellIs" dxfId="127" priority="33" operator="equal">
      <formula>"*"</formula>
    </cfRule>
    <cfRule type="cellIs" dxfId="126" priority="34" operator="greaterThanOrEqual">
      <formula>1</formula>
    </cfRule>
    <cfRule type="cellIs" dxfId="125" priority="35" operator="lessThan">
      <formula>1</formula>
    </cfRule>
  </conditionalFormatting>
  <conditionalFormatting sqref="BO6:BO208 BO528:BO537 BO210:BO526 BO539:BO587 BO589:BO799">
    <cfRule type="iconSet" priority="19116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2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799 BK632 BK627 BK618 BK622">
    <cfRule type="iconSet" priority="1912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799">
    <cfRule type="iconSet" priority="19164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24" priority="30" operator="equal">
      <formula>"*"</formula>
    </cfRule>
    <cfRule type="cellIs" dxfId="123" priority="31" operator="greaterThanOrEqual">
      <formula>1</formula>
    </cfRule>
    <cfRule type="cellIs" dxfId="122" priority="32" operator="lessThan">
      <formula>1</formula>
    </cfRule>
  </conditionalFormatting>
  <conditionalFormatting sqref="Y592:Y612">
    <cfRule type="cellIs" dxfId="121" priority="29" operator="equal">
      <formula>"OPORTUNIDADE"</formula>
    </cfRule>
  </conditionalFormatting>
  <conditionalFormatting sqref="Y592:Y612">
    <cfRule type="cellIs" dxfId="120" priority="27" operator="equal">
      <formula>"NÃO"</formula>
    </cfRule>
    <cfRule type="cellIs" dxfId="119" priority="28" operator="equal">
      <formula>"SIM"</formula>
    </cfRule>
  </conditionalFormatting>
  <conditionalFormatting sqref="Y592:Y612">
    <cfRule type="cellIs" dxfId="118" priority="26" operator="equal">
      <formula>"OPORTUNIDADE"</formula>
    </cfRule>
  </conditionalFormatting>
  <conditionalFormatting sqref="Y592:Y612">
    <cfRule type="cellIs" dxfId="117" priority="24" operator="equal">
      <formula>"NÃO"</formula>
    </cfRule>
    <cfRule type="cellIs" dxfId="116" priority="25" operator="equal">
      <formula>"SIM"</formula>
    </cfRule>
  </conditionalFormatting>
  <conditionalFormatting sqref="BK59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23:BN626 BN609:BN62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23:BM626 BM609:BM62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23:BO626 BO609:BO62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1" t="s">
        <v>1872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05" t="s">
        <v>409</v>
      </c>
      <c r="D3" s="305" t="s">
        <v>1873</v>
      </c>
      <c r="E3" s="305" t="s">
        <v>1874</v>
      </c>
      <c r="F3" s="305" t="s">
        <v>1875</v>
      </c>
      <c r="G3" s="310" t="s">
        <v>1876</v>
      </c>
      <c r="H3" s="305" t="s">
        <v>1877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1878</v>
      </c>
      <c r="E5" s="307">
        <v>46013</v>
      </c>
      <c r="F5" s="306">
        <v>7000</v>
      </c>
      <c r="G5" s="311" t="s">
        <v>1879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1880</v>
      </c>
      <c r="G6" s="311" t="s">
        <v>1879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1881</v>
      </c>
      <c r="G7" s="312" t="s">
        <v>1882</v>
      </c>
      <c r="H7" s="308" t="s">
        <v>1883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1884</v>
      </c>
      <c r="H8" s="306" t="s">
        <v>1885</v>
      </c>
    </row>
    <row r="9" spans="3:8">
      <c r="C9" s="306" t="s">
        <v>467</v>
      </c>
      <c r="D9" s="306" t="s">
        <v>1886</v>
      </c>
      <c r="E9" s="307">
        <v>45993</v>
      </c>
      <c r="F9" s="306">
        <v>12000</v>
      </c>
      <c r="G9" s="311" t="s">
        <v>1887</v>
      </c>
      <c r="H9" s="306"/>
    </row>
    <row r="10" spans="3:8" ht="29.25">
      <c r="C10" s="306" t="s">
        <v>467</v>
      </c>
      <c r="D10" s="306" t="s">
        <v>1888</v>
      </c>
      <c r="E10" s="307">
        <v>45993</v>
      </c>
      <c r="F10" s="306">
        <v>9000</v>
      </c>
      <c r="G10" s="311" t="s">
        <v>1889</v>
      </c>
      <c r="H10" s="306"/>
    </row>
    <row r="11" spans="3:8" ht="29.25">
      <c r="C11" s="306" t="s">
        <v>467</v>
      </c>
      <c r="D11" s="306" t="s">
        <v>1890</v>
      </c>
      <c r="E11" s="307">
        <v>45993</v>
      </c>
      <c r="F11" s="306">
        <v>10000</v>
      </c>
      <c r="G11" s="311" t="s">
        <v>1889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1891</v>
      </c>
      <c r="G12" s="311" t="s">
        <v>1892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2" t="s">
        <v>1893</v>
      </c>
      <c r="C2" s="392"/>
      <c r="D2" s="392"/>
      <c r="E2" s="392"/>
      <c r="F2" s="392"/>
      <c r="G2" s="392"/>
    </row>
    <row r="3" spans="2:8" ht="20.25" customHeight="1">
      <c r="B3" s="393"/>
      <c r="C3" s="393"/>
      <c r="D3" s="393"/>
      <c r="E3" s="393"/>
      <c r="F3" s="393"/>
      <c r="G3" s="393"/>
    </row>
    <row r="4" spans="2:8">
      <c r="B4" s="310" t="s">
        <v>1894</v>
      </c>
      <c r="C4" s="310" t="s">
        <v>1895</v>
      </c>
      <c r="D4" s="310" t="s">
        <v>1896</v>
      </c>
      <c r="E4" s="310" t="s">
        <v>1897</v>
      </c>
      <c r="F4" s="310" t="s">
        <v>8</v>
      </c>
      <c r="G4" s="310" t="s">
        <v>1898</v>
      </c>
    </row>
    <row r="5" spans="2:8">
      <c r="B5" s="313" t="s">
        <v>1154</v>
      </c>
      <c r="C5" s="313">
        <v>314978</v>
      </c>
      <c r="D5" s="313" t="s">
        <v>1899</v>
      </c>
      <c r="E5" s="313" t="s">
        <v>542</v>
      </c>
      <c r="F5" s="313" t="s">
        <v>101</v>
      </c>
      <c r="G5" s="314">
        <v>46143</v>
      </c>
    </row>
    <row r="6" spans="2:8">
      <c r="B6" s="313" t="s">
        <v>1900</v>
      </c>
      <c r="C6" s="313">
        <v>256790</v>
      </c>
      <c r="D6" s="313" t="s">
        <v>1901</v>
      </c>
      <c r="E6" s="313" t="s">
        <v>542</v>
      </c>
      <c r="F6" s="313" t="s">
        <v>1902</v>
      </c>
      <c r="G6" s="314">
        <v>45992</v>
      </c>
    </row>
    <row r="7" spans="2:8">
      <c r="B7" s="313" t="s">
        <v>1903</v>
      </c>
      <c r="C7" s="313">
        <v>265193</v>
      </c>
      <c r="D7" s="313" t="s">
        <v>1904</v>
      </c>
      <c r="E7" s="313" t="s">
        <v>543</v>
      </c>
      <c r="F7" s="313" t="s">
        <v>1501</v>
      </c>
      <c r="G7" s="313" t="s">
        <v>1905</v>
      </c>
    </row>
    <row r="8" spans="2:8">
      <c r="B8" s="313" t="s">
        <v>1906</v>
      </c>
      <c r="C8" s="313">
        <v>293716</v>
      </c>
      <c r="D8" s="313" t="s">
        <v>1907</v>
      </c>
      <c r="E8" s="313" t="s">
        <v>543</v>
      </c>
      <c r="F8" s="313" t="s">
        <v>1501</v>
      </c>
      <c r="G8" s="314">
        <v>46204</v>
      </c>
    </row>
    <row r="9" spans="2:8">
      <c r="B9" s="313" t="s">
        <v>1908</v>
      </c>
      <c r="C9" s="313">
        <v>257258</v>
      </c>
      <c r="D9" s="313" t="s">
        <v>1909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1910</v>
      </c>
      <c r="C10" s="313">
        <v>371147</v>
      </c>
      <c r="D10" s="313" t="s">
        <v>1911</v>
      </c>
      <c r="E10" s="313" t="s">
        <v>544</v>
      </c>
      <c r="F10" s="313" t="s">
        <v>144</v>
      </c>
      <c r="G10" s="313" t="s">
        <v>1905</v>
      </c>
    </row>
    <row r="11" spans="2:8">
      <c r="B11" s="313" t="s">
        <v>1912</v>
      </c>
      <c r="C11" s="313">
        <v>259230</v>
      </c>
      <c r="D11" s="313" t="s">
        <v>1913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1914</v>
      </c>
      <c r="C12" s="313">
        <v>370705</v>
      </c>
      <c r="D12" s="313"/>
      <c r="E12" s="313" t="s">
        <v>544</v>
      </c>
      <c r="F12" s="313" t="s">
        <v>144</v>
      </c>
      <c r="G12" s="313" t="s">
        <v>1905</v>
      </c>
    </row>
    <row r="13" spans="2:8">
      <c r="B13" s="313" t="s">
        <v>1915</v>
      </c>
      <c r="C13" s="313">
        <v>258542</v>
      </c>
      <c r="D13" s="313" t="s">
        <v>1916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1917</v>
      </c>
      <c r="C14" s="313">
        <v>257050</v>
      </c>
      <c r="D14" s="313" t="s">
        <v>1918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4" t="s">
        <v>1919</v>
      </c>
      <c r="D5" s="395"/>
      <c r="E5" s="395"/>
      <c r="F5" s="395"/>
      <c r="G5" s="395"/>
      <c r="H5" s="395"/>
      <c r="I5" s="395"/>
      <c r="J5" s="396"/>
      <c r="K5" s="397" t="s">
        <v>1920</v>
      </c>
      <c r="L5" s="398"/>
      <c r="M5" s="398"/>
      <c r="N5" s="398"/>
      <c r="O5" s="399" t="s">
        <v>1921</v>
      </c>
      <c r="P5" s="400"/>
      <c r="Q5" s="401"/>
    </row>
    <row r="6" spans="1:17" s="94" customFormat="1" ht="15.75" customHeight="1">
      <c r="A6" s="88" t="s">
        <v>1922</v>
      </c>
      <c r="B6" s="95" t="s">
        <v>1923</v>
      </c>
      <c r="C6" s="96" t="s">
        <v>875</v>
      </c>
      <c r="D6" s="97" t="s">
        <v>876</v>
      </c>
      <c r="E6" s="96" t="s">
        <v>1924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1925</v>
      </c>
      <c r="M6" s="139" t="s">
        <v>335</v>
      </c>
      <c r="N6" s="140" t="s">
        <v>870</v>
      </c>
      <c r="O6" s="233" t="s">
        <v>913</v>
      </c>
      <c r="P6" s="157"/>
      <c r="Q6" s="189" t="s">
        <v>1926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-</v>
      </c>
      <c r="D605" s="100" t="str">
        <f>IF(SP_SUL!T622="","*",SP_SUL!T622)</f>
        <v>-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-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-</v>
      </c>
      <c r="L605" s="141" t="str">
        <f>IF(SP_SUL!AM622="","*",SP_SUL!AM622)</f>
        <v>-</v>
      </c>
      <c r="M605" s="141" t="str">
        <f>IF(SP_SUL!AP622="","*",SP_SUL!AP622)</f>
        <v>-</v>
      </c>
      <c r="N605" s="141" t="str">
        <f>IF(SP_SUL!AM622="","*",SP_SUL!AM622)</f>
        <v>-</v>
      </c>
      <c r="O605" s="173">
        <f>IF(SP_SUL!BH622="","*",SP_SUL!BH622)</f>
        <v>0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1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1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Oportunidade</v>
      </c>
      <c r="C620" s="100" t="str">
        <f>IF(SP_SUL!S637="","*",SP_SUL!S637)</f>
        <v>-</v>
      </c>
      <c r="D620" s="100" t="str">
        <f>IF(SP_SUL!T637="","*",SP_SUL!T637)</f>
        <v>-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-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-</v>
      </c>
      <c r="L620" s="141" t="str">
        <f>IF(SP_SUL!AM637="","*",SP_SUL!AM637)</f>
        <v>-</v>
      </c>
      <c r="M620" s="141" t="str">
        <f>IF(SP_SUL!AP637="","*",SP_SUL!AP637)</f>
        <v>-</v>
      </c>
      <c r="N620" s="141" t="str">
        <f>IF(SP_SUL!AM637="","*",SP_SUL!AM637)</f>
        <v>-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Oportunidade</v>
      </c>
      <c r="C621" s="100" t="str">
        <f>IF(SP_SUL!S638="","*",SP_SUL!S638)</f>
        <v>-</v>
      </c>
      <c r="D621" s="100" t="str">
        <f>IF(SP_SUL!T638="","*",SP_SUL!T638)</f>
        <v>-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-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-</v>
      </c>
      <c r="L621" s="141" t="str">
        <f>IF(SP_SUL!AM638="","*",SP_SUL!AM638)</f>
        <v>-</v>
      </c>
      <c r="M621" s="141" t="str">
        <f>IF(SP_SUL!AP638="","*",SP_SUL!AP638)</f>
        <v>-</v>
      </c>
      <c r="N621" s="141" t="str">
        <f>IF(SP_SUL!AM638="","*",SP_SUL!AM638)</f>
        <v>-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Oportunidade</v>
      </c>
      <c r="C622" s="100" t="str">
        <f>IF(SP_SUL!S639="","*",SP_SUL!S639)</f>
        <v>-</v>
      </c>
      <c r="D622" s="100" t="str">
        <f>IF(SP_SUL!T639="","*",SP_SUL!T639)</f>
        <v>-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-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-</v>
      </c>
      <c r="L622" s="141" t="str">
        <f>IF(SP_SUL!AM639="","*",SP_SUL!AM639)</f>
        <v>-</v>
      </c>
      <c r="M622" s="141" t="str">
        <f>IF(SP_SUL!AP639="","*",SP_SUL!AP639)</f>
        <v>-</v>
      </c>
      <c r="N622" s="141" t="str">
        <f>IF(SP_SUL!AM639="","*",SP_SUL!AM639)</f>
        <v>-</v>
      </c>
      <c r="O622" s="173">
        <f>IF(SP_SUL!BH639="","*",SP_SUL!BH639)</f>
        <v>0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Oportunidade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Oportunidade</v>
      </c>
      <c r="C624" s="100" t="str">
        <f>IF(SP_SUL!S641="","*",SP_SUL!S641)</f>
        <v>-</v>
      </c>
      <c r="D624" s="100" t="str">
        <f>IF(SP_SUL!T641="","*",SP_SUL!T641)</f>
        <v>-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-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-</v>
      </c>
      <c r="L624" s="141" t="str">
        <f>IF(SP_SUL!AM641="","*",SP_SUL!AM641)</f>
        <v>-</v>
      </c>
      <c r="M624" s="141" t="str">
        <f>IF(SP_SUL!AP641="","*",SP_SUL!AP641)</f>
        <v>-</v>
      </c>
      <c r="N624" s="141" t="str">
        <f>IF(SP_SUL!AM641="","*",SP_SUL!AM641)</f>
        <v>-</v>
      </c>
      <c r="O624" s="173">
        <f>IF(SP_SUL!BH641="","*",SP_SUL!BH641)</f>
        <v>0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Oportunidade</v>
      </c>
      <c r="C625" s="100" t="str">
        <f>IF(SP_SUL!S642="","*",SP_SUL!S642)</f>
        <v>-</v>
      </c>
      <c r="D625" s="100" t="str">
        <f>IF(SP_SUL!T642="","*",SP_SUL!T642)</f>
        <v>-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-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-</v>
      </c>
      <c r="L625" s="141" t="str">
        <f>IF(SP_SUL!AM642="","*",SP_SUL!AM642)</f>
        <v>-</v>
      </c>
      <c r="M625" s="141" t="str">
        <f>IF(SP_SUL!AP642="","*",SP_SUL!AP642)</f>
        <v>-</v>
      </c>
      <c r="N625" s="141" t="str">
        <f>IF(SP_SUL!AM642="","*",SP_SUL!AM642)</f>
        <v>-</v>
      </c>
      <c r="O625" s="173">
        <f>IF(SP_SUL!BH642="","*",SP_SUL!BH642)</f>
        <v>0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Oportunidade</v>
      </c>
      <c r="C626" s="100" t="str">
        <f>IF(SP_SUL!S643="","*",SP_SUL!S643)</f>
        <v>-</v>
      </c>
      <c r="D626" s="100" t="str">
        <f>IF(SP_SUL!T643="","*",SP_SUL!T643)</f>
        <v>-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-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-</v>
      </c>
      <c r="L626" s="141" t="str">
        <f>IF(SP_SUL!AM643="","*",SP_SUL!AM643)</f>
        <v>-</v>
      </c>
      <c r="M626" s="141" t="str">
        <f>IF(SP_SUL!AP643="","*",SP_SUL!AP643)</f>
        <v>-</v>
      </c>
      <c r="N626" s="141" t="str">
        <f>IF(SP_SUL!AM643="","*",SP_SUL!AM643)</f>
        <v>-</v>
      </c>
      <c r="O626" s="173">
        <f>IF(SP_SUL!BH643="","*",SP_SUL!BH643)</f>
        <v>0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Oportunidade</v>
      </c>
      <c r="C627" s="100" t="str">
        <f>IF(SP_SUL!S644="","*",SP_SUL!S644)</f>
        <v>-</v>
      </c>
      <c r="D627" s="100" t="str">
        <f>IF(SP_SUL!T644="","*",SP_SUL!T644)</f>
        <v>-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-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-</v>
      </c>
      <c r="L627" s="141" t="str">
        <f>IF(SP_SUL!AM644="","*",SP_SUL!AM644)</f>
        <v>-</v>
      </c>
      <c r="M627" s="141" t="str">
        <f>IF(SP_SUL!AP644="","*",SP_SUL!AP644)</f>
        <v>-</v>
      </c>
      <c r="N627" s="141" t="str">
        <f>IF(SP_SUL!AM644="","*",SP_SUL!AM644)</f>
        <v>-</v>
      </c>
      <c r="O627" s="173">
        <f>IF(SP_SUL!BH644="","*",SP_SUL!BH644)</f>
        <v>0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Oportunidade</v>
      </c>
      <c r="C628" s="100" t="str">
        <f>IF(SP_SUL!S645="","*",SP_SUL!S645)</f>
        <v>-</v>
      </c>
      <c r="D628" s="100" t="str">
        <f>IF(SP_SUL!T645="","*",SP_SUL!T645)</f>
        <v>-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-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-</v>
      </c>
      <c r="L628" s="141" t="str">
        <f>IF(SP_SUL!AM645="","*",SP_SUL!AM645)</f>
        <v>-</v>
      </c>
      <c r="M628" s="141" t="str">
        <f>IF(SP_SUL!AP645="","*",SP_SUL!AP645)</f>
        <v>-</v>
      </c>
      <c r="N628" s="141" t="str">
        <f>IF(SP_SUL!AM645="","*",SP_SUL!AM645)</f>
        <v>-</v>
      </c>
      <c r="O628" s="173">
        <f>IF(SP_SUL!BH645="","*",SP_SUL!BH645)</f>
        <v>0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Oportunidade</v>
      </c>
      <c r="C629" s="100" t="str">
        <f>IF(SP_SUL!S646="","*",SP_SUL!S646)</f>
        <v>-</v>
      </c>
      <c r="D629" s="100" t="str">
        <f>IF(SP_SUL!T646="","*",SP_SUL!T646)</f>
        <v>-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-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-</v>
      </c>
      <c r="L629" s="141" t="str">
        <f>IF(SP_SUL!AM646="","*",SP_SUL!AM646)</f>
        <v>-</v>
      </c>
      <c r="M629" s="141" t="str">
        <f>IF(SP_SUL!AP646="","*",SP_SUL!AP646)</f>
        <v>-</v>
      </c>
      <c r="N629" s="141" t="str">
        <f>IF(SP_SUL!AM646="","*",SP_SUL!AM646)</f>
        <v>-</v>
      </c>
      <c r="O629" s="173">
        <f>IF(SP_SUL!BH646="","*",SP_SUL!BH646)</f>
        <v>0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Oportunidade</v>
      </c>
      <c r="C630" s="100" t="str">
        <f>IF(SP_SUL!S647="","*",SP_SUL!S647)</f>
        <v>-</v>
      </c>
      <c r="D630" s="100" t="str">
        <f>IF(SP_SUL!T647="","*",SP_SUL!T647)</f>
        <v>-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-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-</v>
      </c>
      <c r="L630" s="141" t="str">
        <f>IF(SP_SUL!AM647="","*",SP_SUL!AM647)</f>
        <v>-</v>
      </c>
      <c r="M630" s="141" t="str">
        <f>IF(SP_SUL!AP647="","*",SP_SUL!AP647)</f>
        <v>-</v>
      </c>
      <c r="N630" s="141" t="str">
        <f>IF(SP_SUL!AM647="","*",SP_SUL!AM647)</f>
        <v>-</v>
      </c>
      <c r="O630" s="173">
        <f>IF(SP_SUL!BH647="","*",SP_SUL!BH647)</f>
        <v>0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Oportunidade</v>
      </c>
      <c r="C631" s="100" t="str">
        <f>IF(SP_SUL!S648="","*",SP_SUL!S648)</f>
        <v>-</v>
      </c>
      <c r="D631" s="100" t="str">
        <f>IF(SP_SUL!T648="","*",SP_SUL!T648)</f>
        <v>-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-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-</v>
      </c>
      <c r="L631" s="141" t="str">
        <f>IF(SP_SUL!AM648="","*",SP_SUL!AM648)</f>
        <v>-</v>
      </c>
      <c r="M631" s="141" t="str">
        <f>IF(SP_SUL!AP648="","*",SP_SUL!AP648)</f>
        <v>-</v>
      </c>
      <c r="N631" s="141" t="str">
        <f>IF(SP_SUL!AM648="","*",SP_SUL!AM648)</f>
        <v>-</v>
      </c>
      <c r="O631" s="173">
        <f>IF(SP_SUL!BH648="","*",SP_SUL!BH648)</f>
        <v>0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Oportunidade</v>
      </c>
      <c r="C632" s="100" t="str">
        <f>IF(SP_SUL!S649="","*",SP_SUL!S649)</f>
        <v>-</v>
      </c>
      <c r="D632" s="100" t="str">
        <f>IF(SP_SUL!T649="","*",SP_SUL!T649)</f>
        <v>-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-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-</v>
      </c>
      <c r="L632" s="141" t="str">
        <f>IF(SP_SUL!AM649="","*",SP_SUL!AM649)</f>
        <v>-</v>
      </c>
      <c r="M632" s="141" t="str">
        <f>IF(SP_SUL!AP649="","*",SP_SUL!AP649)</f>
        <v>-</v>
      </c>
      <c r="N632" s="141" t="str">
        <f>IF(SP_SUL!AM649="","*",SP_SUL!AM649)</f>
        <v>-</v>
      </c>
      <c r="O632" s="173">
        <f>IF(SP_SUL!BH649="","*",SP_SUL!BH649)</f>
        <v>0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Oportunidade</v>
      </c>
      <c r="C633" s="100" t="str">
        <f>IF(SP_SUL!S650="","*",SP_SUL!S650)</f>
        <v>-</v>
      </c>
      <c r="D633" s="100" t="str">
        <f>IF(SP_SUL!T650="","*",SP_SUL!T650)</f>
        <v>-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-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-</v>
      </c>
      <c r="L633" s="141" t="str">
        <f>IF(SP_SUL!AM650="","*",SP_SUL!AM650)</f>
        <v>-</v>
      </c>
      <c r="M633" s="141" t="str">
        <f>IF(SP_SUL!AP650="","*",SP_SUL!AP650)</f>
        <v>-</v>
      </c>
      <c r="N633" s="141" t="str">
        <f>IF(SP_SUL!AM650="","*",SP_SUL!AM650)</f>
        <v>-</v>
      </c>
      <c r="O633" s="173">
        <f>IF(SP_SUL!BH650="","*",SP_SUL!BH650)</f>
        <v>0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Oportunidade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Oportunidade</v>
      </c>
      <c r="C635" s="100" t="str">
        <f>IF(SP_SUL!S652="","*",SP_SUL!S652)</f>
        <v>-</v>
      </c>
      <c r="D635" s="100" t="str">
        <f>IF(SP_SUL!T652="","*",SP_SUL!T652)</f>
        <v>-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-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-</v>
      </c>
      <c r="L635" s="141" t="str">
        <f>IF(SP_SUL!AM652="","*",SP_SUL!AM652)</f>
        <v>-</v>
      </c>
      <c r="M635" s="141" t="str">
        <f>IF(SP_SUL!AP652="","*",SP_SUL!AP652)</f>
        <v>-</v>
      </c>
      <c r="N635" s="141" t="str">
        <f>IF(SP_SUL!AM652="","*",SP_SUL!AM652)</f>
        <v>-</v>
      </c>
      <c r="O635" s="173">
        <f>IF(SP_SUL!BH652="","*",SP_SUL!BH652)</f>
        <v>0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Oportunidade</v>
      </c>
      <c r="C636" s="100" t="str">
        <f>IF(SP_SUL!S653="","*",SP_SUL!S653)</f>
        <v>-</v>
      </c>
      <c r="D636" s="100" t="str">
        <f>IF(SP_SUL!T653="","*",SP_SUL!T653)</f>
        <v>-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-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-</v>
      </c>
      <c r="L636" s="141" t="str">
        <f>IF(SP_SUL!AM653="","*",SP_SUL!AM653)</f>
        <v>-</v>
      </c>
      <c r="M636" s="141" t="str">
        <f>IF(SP_SUL!AP653="","*",SP_SUL!AP653)</f>
        <v>-</v>
      </c>
      <c r="N636" s="141" t="str">
        <f>IF(SP_SUL!AM653="","*",SP_SUL!AM653)</f>
        <v>-</v>
      </c>
      <c r="O636" s="173">
        <f>IF(SP_SUL!BH653="","*",SP_SUL!BH653)</f>
        <v>0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Oportunidade</v>
      </c>
      <c r="C637" s="100" t="str">
        <f>IF(SP_SUL!S654="","*",SP_SUL!S654)</f>
        <v>-</v>
      </c>
      <c r="D637" s="100" t="str">
        <f>IF(SP_SUL!T654="","*",SP_SUL!T654)</f>
        <v>-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-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-</v>
      </c>
      <c r="L637" s="141" t="str">
        <f>IF(SP_SUL!AM654="","*",SP_SUL!AM654)</f>
        <v>-</v>
      </c>
      <c r="M637" s="141" t="str">
        <f>IF(SP_SUL!AP654="","*",SP_SUL!AP654)</f>
        <v>-</v>
      </c>
      <c r="N637" s="141" t="str">
        <f>IF(SP_SUL!AM654="","*",SP_SUL!AM654)</f>
        <v>-</v>
      </c>
      <c r="O637" s="173">
        <f>IF(SP_SUL!BH654="","*",SP_SUL!BH654)</f>
        <v>0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Oportunidade</v>
      </c>
      <c r="C638" s="100" t="str">
        <f>IF(SP_SUL!S655="","*",SP_SUL!S655)</f>
        <v>-</v>
      </c>
      <c r="D638" s="100" t="str">
        <f>IF(SP_SUL!T655="","*",SP_SUL!T655)</f>
        <v>-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-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-</v>
      </c>
      <c r="L638" s="141" t="str">
        <f>IF(SP_SUL!AM655="","*",SP_SUL!AM655)</f>
        <v>-</v>
      </c>
      <c r="M638" s="141" t="str">
        <f>IF(SP_SUL!AP655="","*",SP_SUL!AP655)</f>
        <v>-</v>
      </c>
      <c r="N638" s="141" t="str">
        <f>IF(SP_SUL!AM655="","*",SP_SUL!AM655)</f>
        <v>-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Oportunidade</v>
      </c>
      <c r="C639" s="100" t="str">
        <f>IF(SP_SUL!S656="","*",SP_SUL!S656)</f>
        <v>-</v>
      </c>
      <c r="D639" s="100" t="str">
        <f>IF(SP_SUL!T656="","*",SP_SUL!T656)</f>
        <v>-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-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-</v>
      </c>
      <c r="L639" s="141" t="str">
        <f>IF(SP_SUL!AM656="","*",SP_SUL!AM656)</f>
        <v>-</v>
      </c>
      <c r="M639" s="141" t="str">
        <f>IF(SP_SUL!AP656="","*",SP_SUL!AP656)</f>
        <v>-</v>
      </c>
      <c r="N639" s="141" t="str">
        <f>IF(SP_SUL!AM656="","*",SP_SUL!AM656)</f>
        <v>-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Oportunidade</v>
      </c>
      <c r="C640" s="100" t="str">
        <f>IF(SP_SUL!S657="","*",SP_SUL!S657)</f>
        <v>-</v>
      </c>
      <c r="D640" s="100" t="str">
        <f>IF(SP_SUL!T657="","*",SP_SUL!T657)</f>
        <v>-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-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-</v>
      </c>
      <c r="L640" s="141" t="str">
        <f>IF(SP_SUL!AM657="","*",SP_SUL!AM657)</f>
        <v>-</v>
      </c>
      <c r="M640" s="141" t="str">
        <f>IF(SP_SUL!AP657="","*",SP_SUL!AP657)</f>
        <v>-</v>
      </c>
      <c r="N640" s="141" t="str">
        <f>IF(SP_SUL!AM657="","*",SP_SUL!AM657)</f>
        <v>-</v>
      </c>
      <c r="O640" s="173">
        <f>IF(SP_SUL!BH657="","*",SP_SUL!BH657)</f>
        <v>0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1926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A2" sqref="A2:U6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2"/>
      <c r="B1" s="403"/>
      <c r="C1" s="404"/>
      <c r="L1" s="316"/>
      <c r="M1" s="124"/>
      <c r="N1" s="255"/>
      <c r="O1" s="255"/>
      <c r="P1" s="169"/>
      <c r="Q1" s="405" t="s">
        <v>923</v>
      </c>
      <c r="R1" s="406"/>
      <c r="U1" s="102"/>
      <c r="V1" s="407" t="s">
        <v>1927</v>
      </c>
      <c r="W1" s="407"/>
      <c r="X1" s="407"/>
      <c r="Y1" s="104"/>
    </row>
    <row r="2" spans="1:25" s="101" customFormat="1" ht="11.25" customHeight="1">
      <c r="A2" s="105" t="s">
        <v>1928</v>
      </c>
      <c r="B2" s="105" t="s">
        <v>1923</v>
      </c>
      <c r="C2" s="105" t="s">
        <v>313</v>
      </c>
      <c r="D2" s="106" t="s">
        <v>875</v>
      </c>
      <c r="E2" s="106" t="s">
        <v>876</v>
      </c>
      <c r="F2" s="106" t="s">
        <v>1922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1929</v>
      </c>
      <c r="U2" s="108" t="s">
        <v>878</v>
      </c>
      <c r="V2" s="103">
        <f ca="1">TODAY()-1</f>
        <v>46019</v>
      </c>
      <c r="W2" s="103">
        <f ca="1">V2-1</f>
        <v>46018</v>
      </c>
      <c r="X2" s="103">
        <f ca="1">W2-1</f>
        <v>46017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300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30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300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300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300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>
        <f ca="1">_xlfn.XLOOKUP(G156&amp;$V$2,BS_CONTROLE[CHAVE],BS_CONTROLE[Quantidade_11],"-")</f>
        <v>1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300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</v>
      </c>
      <c r="W203" s="112">
        <f ca="1">_xlfn.XLOOKUP(G203&amp;$W$2,BS_CONTROLE[CHAVE],BS_CONTROLE[Quantidade_11],"-")</f>
        <v>0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300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1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300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</v>
      </c>
      <c r="W234" s="112">
        <f ca="1">_xlfn.XLOOKUP(G234&amp;$W$2,BS_CONTROLE[CHAVE],BS_CONTROLE[Quantidade_11],"-")</f>
        <v>0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300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1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300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1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1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300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1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>
        <f ca="1">_xlfn.XLOOKUP(G379&amp;$X$2,BS_CONTROLE[CHAVE],BS_CONTROLE[Quantidade_11],"-")</f>
        <v>30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</v>
      </c>
      <c r="W383" s="112">
        <f ca="1">_xlfn.XLOOKUP(G383&amp;$W$2,BS_CONTROLE[CHAVE],BS_CONTROLE[Quantidade_11],"-")</f>
        <v>0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>
        <f ca="1">_xlfn.XLOOKUP(G409&amp;$X$2,BS_CONTROLE[CHAVE],BS_CONTROLE[Quantidade_11],"-")</f>
        <v>30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1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</v>
      </c>
      <c r="W437" s="112">
        <f ca="1">_xlfn.XLOOKUP(G437&amp;$W$2,BS_CONTROLE[CHAVE],BS_CONTROLE[Quantidade_11],"-")</f>
        <v>0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300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300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300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1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1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</v>
      </c>
      <c r="W511" s="112">
        <f ca="1">_xlfn.XLOOKUP(G511&amp;$W$2,BS_CONTROLE[CHAVE],BS_CONTROLE[Quantidade_11],"-")</f>
        <v>0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300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</v>
      </c>
      <c r="W525" s="112">
        <f ca="1">_xlfn.XLOOKUP(G525&amp;$W$2,BS_CONTROLE[CHAVE],BS_CONTROLE[Quantidade_11],"-")</f>
        <v>0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>
        <f ca="1">_xlfn.XLOOKUP(G526&amp;$X$2,BS_CONTROLE[CHAVE],BS_CONTROLE[Quantidade_11],"-")</f>
        <v>0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>
        <f ca="1">_xlfn.XLOOKUP(G527&amp;$X$2,BS_CONTROLE[CHAVE],BS_CONTROLE[Quantidade_11],"-")</f>
        <v>30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1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1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1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300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</v>
      </c>
      <c r="W548" s="112">
        <f ca="1">_xlfn.XLOOKUP(G548&amp;$W$2,BS_CONTROLE[CHAVE],BS_CONTROLE[Quantidade_11],"-")</f>
        <v>0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>
        <f ca="1">_xlfn.XLOOKUP(G549&amp;$X$2,BS_CONTROLE[CHAVE],BS_CONTROLE[Quantidade_11],"-")</f>
        <v>0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>
        <f ca="1">_xlfn.XLOOKUP(G550&amp;$X$2,BS_CONTROLE[CHAVE],BS_CONTROLE[Quantidade_11],"-")</f>
        <v>30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1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1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1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300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>
        <f ca="1">_xlfn.XLOOKUP(G565&amp;$X$2,BS_CONTROLE[CHAVE],BS_CONTROLE[Quantidade_11],"-")</f>
        <v>0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 xml:space="preserve">300 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 xml:space="preserve">1 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>
        <f ca="1">_xlfn.XLOOKUP(G569&amp;$X$2,BS_CONTROLE[CHAVE],BS_CONTROLE[Quantidade_11],"-")</f>
        <v>1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1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1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1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>
        <f ca="1">_xlfn.XLOOKUP(G580&amp;$X$2,BS_CONTROLE[CHAVE],BS_CONTROLE[Quantidade_11],"-")</f>
        <v>0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 xml:space="preserve">30 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>
        <f ca="1">_xlfn.XLOOKUP(G581&amp;$X$2,BS_CONTROLE[CHAVE],BS_CONTROLE[Quantidade_11],"-")</f>
        <v>30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>
        <f ca="1">_xlfn.XLOOKUP(G582&amp;$X$2,BS_CONTROLE[CHAVE],BS_CONTROLE[Quantidade_11],"-")</f>
        <v>1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>
        <f ca="1">_xlfn.XLOOKUP(G584&amp;$X$2,BS_CONTROLE[CHAVE],BS_CONTROLE[Quantidade_11],"-")</f>
        <v>0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300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20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 xml:space="preserve">150 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>
        <f ca="1">_xlfn.XLOOKUP(G590&amp;$W$2,BS_CONTROLE[CHAVE],BS_CONTROLE[Quantidade_11],"-")</f>
        <v>0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 xml:space="preserve">300 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 xml:space="preserve">400 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 t="str">
        <f ca="1">_xlfn.XLOOKUP(G592&amp;$V$2,BS_CONTROLE[CHAVE],BS_CONTROLE[Quantidade_11],"-")</f>
        <v>-</v>
      </c>
      <c r="W592" s="112">
        <f ca="1">_xlfn.XLOOKUP(G592&amp;$W$2,BS_CONTROLE[CHAVE],BS_CONTROLE[Quantidade_11],"-")</f>
        <v>0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 xml:space="preserve">15 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 t="str">
        <f ca="1">_xlfn.XLOOKUP(G593&amp;$V$2,BS_CONTROLE[CHAVE],BS_CONTROLE[Quantidade_11],"-")</f>
        <v>-</v>
      </c>
      <c r="W593" s="112">
        <f ca="1">_xlfn.XLOOKUP(G593&amp;$W$2,BS_CONTROLE[CHAVE],BS_CONTROLE[Quantidade_11],"-")</f>
        <v>0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 xml:space="preserve">1 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>
        <f ca="1">_xlfn.XLOOKUP(G595&amp;$V$2,BS_CONTROLE[CHAVE],BS_CONTROLE[Quantidade_11],"-")</f>
        <v>1</v>
      </c>
      <c r="W595" s="112">
        <f ca="1">_xlfn.XLOOKUP(G595&amp;$W$2,BS_CONTROLE[CHAVE],BS_CONTROLE[Quantidade_11],"-")</f>
        <v>0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 xml:space="preserve">2 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 t="str">
        <f ca="1">_xlfn.XLOOKUP(G597&amp;$V$2,BS_CONTROLE[CHAVE],BS_CONTROLE[Quantidade_11],"-")</f>
        <v>-</v>
      </c>
      <c r="W597" s="112">
        <f ca="1">_xlfn.XLOOKUP(G597&amp;$W$2,BS_CONTROLE[CHAVE],BS_CONTROLE[Quantidade_11],"-")</f>
        <v>0</v>
      </c>
      <c r="X597" s="112">
        <f ca="1">_xlfn.XLOOKUP(G597&amp;$X$2,BS_CONTROLE[CHAVE],BS_CONTROLE[Quantidade_11],"-")</f>
        <v>1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 xml:space="preserve">2 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0</v>
      </c>
      <c r="X598" s="112">
        <f ca="1">_xlfn.XLOOKUP(G598&amp;$X$2,BS_CONTROLE[CHAVE],BS_CONTROLE[Quantidade_11],"-")</f>
        <v>1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 xml:space="preserve">2 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 t="str">
        <f ca="1">_xlfn.XLOOKUP(G600&amp;$V$2,BS_CONTROLE[CHAVE],BS_CONTROLE[Quantidade_11],"-")</f>
        <v>-</v>
      </c>
      <c r="W600" s="112">
        <f ca="1">_xlfn.XLOOKUP(G600&amp;$W$2,BS_CONTROLE[CHAVE],BS_CONTROLE[Quantidade_11],"-")</f>
        <v>0</v>
      </c>
      <c r="X600" s="112">
        <f ca="1">_xlfn.XLOOKUP(G600&amp;$X$2,BS_CONTROLE[CHAVE],BS_CONTROLE[Quantidade_11],"-")</f>
        <v>1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 xml:space="preserve">1 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 xml:space="preserve">480 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 xml:space="preserve">600 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>
        <f ca="1">_xlfn.XLOOKUP(G604&amp;$W$2,BS_CONTROLE[CHAVE],BS_CONTROLE[Quantidade_11],"-")</f>
        <v>0</v>
      </c>
      <c r="X604" s="112">
        <f ca="1">_xlfn.XLOOKUP(G604&amp;$X$2,BS_CONTROLE[CHAVE],BS_CONTROLE[Quantidade_11],"-")</f>
        <v>300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 xml:space="preserve">20 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 t="str">
        <f ca="1">_xlfn.XLOOKUP(G605&amp;$V$2,BS_CONTROLE[CHAVE],BS_CONTROLE[Quantidade_11],"-")</f>
        <v>-</v>
      </c>
      <c r="W605" s="112">
        <f ca="1">_xlfn.XLOOKUP(G605&amp;$W$2,BS_CONTROLE[CHAVE],BS_CONTROLE[Quantidade_11],"-")</f>
        <v>0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 xml:space="preserve">1 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>
        <f ca="1">_xlfn.XLOOKUP(G607&amp;$V$2,BS_CONTROLE[CHAVE],BS_CONTROLE[Quantidade_11],"-")</f>
        <v>1</v>
      </c>
      <c r="W607" s="112">
        <f ca="1">_xlfn.XLOOKUP(G607&amp;$W$2,BS_CONTROLE[CHAVE],BS_CONTROLE[Quantidade_11],"-")</f>
        <v>0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 xml:space="preserve">2040 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 xml:space="preserve">1 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 xml:space="preserve">480 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 xml:space="preserve">1 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>
        <f ca="1">_xlfn.XLOOKUP(G611&amp;$V$2,BS_CONTROLE[CHAVE],BS_CONTROLE[Quantidade_11],"-")</f>
        <v>1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 xml:space="preserve">600 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 xml:space="preserve">360 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 t="str">
        <f ca="1">_xlfn.XLOOKUP(G613&amp;$V$2,BS_CONTROLE[CHAVE],BS_CONTROLE[Quantidade_11],"-")</f>
        <v>-</v>
      </c>
      <c r="W613" s="112">
        <f ca="1">_xlfn.XLOOKUP(G613&amp;$W$2,BS_CONTROLE[CHAVE],BS_CONTROLE[Quantidade_11],"-")</f>
        <v>0</v>
      </c>
      <c r="X613" s="112">
        <f ca="1">_xlfn.XLOOKUP(G613&amp;$X$2,BS_CONTROLE[CHAVE],BS_CONTROLE[Quantidade_11],"-")</f>
        <v>0</v>
      </c>
    </row>
    <row r="614" spans="1:24" s="113" customFormat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 xml:space="preserve">15 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 t="str">
        <f ca="1">_xlfn.XLOOKUP(G614&amp;$V$2,BS_CONTROLE[CHAVE],BS_CONTROLE[Quantidade_11],"-")</f>
        <v>-</v>
      </c>
      <c r="W614" s="112">
        <f ca="1">_xlfn.XLOOKUP(G614&amp;$W$2,BS_CONTROLE[CHAVE],BS_CONTROLE[Quantidade_11],"-")</f>
        <v>0</v>
      </c>
      <c r="X614" s="112">
        <f ca="1">_xlfn.XLOOKUP(G614&amp;$X$2,BS_CONTROLE[CHAVE],BS_CONTROLE[Quantidade_11],"-")</f>
        <v>0</v>
      </c>
    </row>
    <row r="615" spans="1:24" s="113" customFormat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 xml:space="preserve">48 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 xml:space="preserve">2 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 xml:space="preserve">1 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>
        <f ca="1">_xlfn.XLOOKUP(G617&amp;$X$2,BS_CONTROLE[CHAVE],BS_CONTROLE[Quantidade_11],"-")</f>
        <v>0</v>
      </c>
    </row>
    <row r="618" spans="1:24" s="113" customFormat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 xml:space="preserve">960 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>
        <f ca="1">_xlfn.XLOOKUP(G618&amp;$X$2,BS_CONTROLE[CHAVE],BS_CONTROLE[Quantidade_11],"-")</f>
        <v>0</v>
      </c>
    </row>
    <row r="619" spans="1:24" s="113" customFormat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 xml:space="preserve">624 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 xml:space="preserve">50 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>
        <f ca="1">_xlfn.XLOOKUP(G620&amp;$X$2,BS_CONTROLE[CHAVE],BS_CONTROLE[Quantidade_11],"-")</f>
        <v>30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*</v>
      </c>
      <c r="C621" s="109" t="str">
        <f>IF(SP_SUL!Z622="","*",SP_SUL!Z622)</f>
        <v>*</v>
      </c>
      <c r="D621" s="110" t="str">
        <f>IF(SP_SUL!S622="","*",SP_SUL!S622)</f>
        <v>-</v>
      </c>
      <c r="E621" s="110" t="str">
        <f>IF(SP_SUL!T622="","*",SP_SUL!T622)</f>
        <v>-</v>
      </c>
      <c r="F621" s="110" t="str">
        <f>IF(SP_SUL!B622="","*",SP_SUL!B622)</f>
        <v>*</v>
      </c>
      <c r="G621" s="110" t="str">
        <f>IF(SP_SUL!D622="","*",SP_SUL!D622)</f>
        <v>*</v>
      </c>
      <c r="H621" s="110" t="str">
        <f>IF(SP_SUL!F622="","*",SP_SUL!F622)</f>
        <v>*</v>
      </c>
      <c r="I621" s="110" t="str">
        <f>IF(SP_SUL!H622="","*",SP_SUL!H622)</f>
        <v>*</v>
      </c>
      <c r="J621" s="110" t="str">
        <f>IF(SP_SUL!I622="","*",SP_SUL!I622)</f>
        <v>*</v>
      </c>
      <c r="K621" s="110" t="str">
        <f>IF(SP_SUL!M622="","*",SP_SUL!M622)</f>
        <v>-</v>
      </c>
      <c r="L621" s="318" t="str">
        <f>IF(SP_SUL!N622="","*",SP_SUL!N622)</f>
        <v>-</v>
      </c>
      <c r="M621" s="111" t="str">
        <f>IF(SP_SUL!J622="","*",SP_SUL!J622)</f>
        <v>*</v>
      </c>
      <c r="N621" s="257" t="str">
        <f>IF(SP_SUL!K622="","*",SP_SUL!K622)</f>
        <v>*</v>
      </c>
      <c r="O621" s="257" t="str">
        <f>IF(SP_SUL!L622="","*",SP_SUL!L622)</f>
        <v>*</v>
      </c>
      <c r="P621" s="111"/>
      <c r="Q621" s="128" t="str">
        <f>IF(SP_SUL!O622="","*",SP_SUL!O622)</f>
        <v>*</v>
      </c>
      <c r="R621" s="128" t="str">
        <f>IF(SP_SUL!P622="","*",SP_SUL!P622)</f>
        <v>*</v>
      </c>
      <c r="S621" s="110" t="str">
        <f>IF(SP_SUL!Q622="","*",CONCATENATE(SP_SUL!Q622," ",SP_SUL!R622))</f>
        <v>*</v>
      </c>
      <c r="T621" s="110" t="str">
        <f>IF(SP_SUL!V622="","*",SP_SUL!V622)</f>
        <v>*</v>
      </c>
      <c r="U621" s="110" t="str">
        <f>IF(SP_SUL!W622="","*",SP_SUL!W622)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 xml:space="preserve">1 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>
        <f ca="1">_xlfn.XLOOKUP(G622&amp;$X$2,BS_CONTROLE[CHAVE],BS_CONTROLE[Quantidade_11],"-")</f>
        <v>1</v>
      </c>
    </row>
    <row r="623" spans="1:24" s="113" customFormat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 xml:space="preserve">2 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0</v>
      </c>
      <c r="X623" s="112">
        <f ca="1">_xlfn.XLOOKUP(G623&amp;$X$2,BS_CONTROLE[CHAVE],BS_CONTROLE[Quantidade_11],"-")</f>
        <v>1</v>
      </c>
    </row>
    <row r="624" spans="1:24" s="113" customFormat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 xml:space="preserve">2 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 t="str">
        <f ca="1">_xlfn.XLOOKUP(G624&amp;$V$2,BS_CONTROLE[CHAVE],BS_CONTROLE[Quantidade_11],"-")</f>
        <v>-</v>
      </c>
      <c r="W624" s="112">
        <f ca="1">_xlfn.XLOOKUP(G624&amp;$W$2,BS_CONTROLE[CHAVE],BS_CONTROLE[Quantidade_11],"-")</f>
        <v>0</v>
      </c>
      <c r="X624" s="112">
        <f ca="1">_xlfn.XLOOKUP(G624&amp;$X$2,BS_CONTROLE[CHAVE],BS_CONTROLE[Quantidade_11],"-")</f>
        <v>1</v>
      </c>
    </row>
    <row r="625" spans="1:24" s="113" customFormat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 xml:space="preserve">2 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 t="str">
        <f ca="1">_xlfn.XLOOKUP(G625&amp;$V$2,BS_CONTROLE[CHAVE],BS_CONTROLE[Quantidade_11],"-")</f>
        <v>-</v>
      </c>
      <c r="W625" s="112">
        <f ca="1">_xlfn.XLOOKUP(G625&amp;$W$2,BS_CONTROLE[CHAVE],BS_CONTROLE[Quantidade_11],"-")</f>
        <v>0</v>
      </c>
      <c r="X625" s="112">
        <f ca="1">_xlfn.XLOOKUP(G625&amp;$X$2,BS_CONTROLE[CHAVE],BS_CONTROLE[Quantidade_11],"-")</f>
        <v>1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 xml:space="preserve">1 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 xml:space="preserve">1 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 xml:space="preserve">1 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 xml:space="preserve">1 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 xml:space="preserve">960 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 xml:space="preserve">20 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 t="str">
        <f ca="1">_xlfn.XLOOKUP(G632&amp;$V$2,BS_CONTROLE[CHAVE],BS_CONTROLE[Quantidade_11],"-")</f>
        <v>-</v>
      </c>
      <c r="W632" s="112">
        <f ca="1">_xlfn.XLOOKUP(G632&amp;$W$2,BS_CONTROLE[CHAVE],BS_CONTROLE[Quantidade_11],"-")</f>
        <v>0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 xml:space="preserve">1 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PDM - ALÍVIO DE TENSÃO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 xml:space="preserve">112 </v>
      </c>
      <c r="T634" s="110" t="str">
        <f>IF(SP_SUL!V635="","*",SP_SUL!V635)</f>
        <v>Henrique</v>
      </c>
      <c r="U634" s="110" t="str">
        <f>IF(SP_SUL!W635="","*",SP_SUL!W635)</f>
        <v>Alívio de tensão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IF(SP_SUL!Y637="","*",SP_SUL!Y637)</f>
        <v>*</v>
      </c>
      <c r="B636" s="109" t="str">
        <f>IF(SP_SUL!X637="","*",SP_SUL!X637)</f>
        <v>Oportunidade</v>
      </c>
      <c r="C636" s="109" t="str">
        <f>IF(SP_SUL!Z637="","*",SP_SUL!Z637)</f>
        <v>*</v>
      </c>
      <c r="D636" s="110" t="str">
        <f>IF(SP_SUL!S637="","*",SP_SUL!S637)</f>
        <v>-</v>
      </c>
      <c r="E636" s="110" t="str">
        <f>IF(SP_SUL!T637="","*",SP_SUL!T637)</f>
        <v>-</v>
      </c>
      <c r="F636" s="110" t="str">
        <f>IF(SP_SUL!B637="","*",SP_SUL!B637)</f>
        <v>*</v>
      </c>
      <c r="G636" s="110" t="str">
        <f>IF(SP_SUL!D637="","*",SP_SUL!D637)</f>
        <v>*</v>
      </c>
      <c r="H636" s="110" t="str">
        <f>IF(SP_SUL!F637="","*",SP_SUL!F637)</f>
        <v>*</v>
      </c>
      <c r="I636" s="110" t="str">
        <f>IF(SP_SUL!H637="","*",SP_SUL!H637)</f>
        <v>*</v>
      </c>
      <c r="J636" s="110" t="str">
        <f>IF(SP_SUL!I637="","*",SP_SUL!I637)</f>
        <v>*</v>
      </c>
      <c r="K636" s="110" t="str">
        <f>IF(SP_SUL!M637="","*",SP_SUL!M637)</f>
        <v>-</v>
      </c>
      <c r="L636" s="318" t="str">
        <f>IF(SP_SUL!N637="","*",SP_SUL!N637)</f>
        <v>-</v>
      </c>
      <c r="M636" s="111" t="str">
        <f>IF(SP_SUL!J637="","*",SP_SUL!J637)</f>
        <v>*</v>
      </c>
      <c r="N636" s="257" t="str">
        <f>IF(SP_SUL!K637="","*",SP_SUL!K637)</f>
        <v>*</v>
      </c>
      <c r="O636" s="257" t="str">
        <f>IF(SP_SUL!L637="","*",SP_SUL!L637)</f>
        <v>*</v>
      </c>
      <c r="P636" s="111"/>
      <c r="Q636" s="128" t="str">
        <f>IF(SP_SUL!O637="","*",SP_SUL!O637)</f>
        <v>*</v>
      </c>
      <c r="R636" s="128" t="str">
        <f>IF(SP_SUL!P637="","*",SP_SUL!P637)</f>
        <v>*</v>
      </c>
      <c r="S636" s="110" t="str">
        <f>IF(SP_SUL!Q637="","*",CONCATENATE(SP_SUL!Q637," ",SP_SUL!R637))</f>
        <v>*</v>
      </c>
      <c r="T636" s="110" t="str">
        <f>IF(SP_SUL!V637="","*",SP_SUL!V637)</f>
        <v>*</v>
      </c>
      <c r="U636" s="110" t="str">
        <f>IF(SP_SUL!W637="","*",SP_SUL!W637)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09" t="str">
        <f>IF(SP_SUL!Y638="","*",SP_SUL!Y638)</f>
        <v>*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-</v>
      </c>
      <c r="E637" s="110" t="str">
        <f>IF(SP_SUL!T638="","*",SP_SUL!T638)</f>
        <v>-</v>
      </c>
      <c r="F637" s="110" t="str">
        <f>IF(SP_SUL!B638="","*",SP_SUL!B638)</f>
        <v>*</v>
      </c>
      <c r="G637" s="110" t="str">
        <f>IF(SP_SUL!D638="","*",SP_SUL!D638)</f>
        <v>*</v>
      </c>
      <c r="H637" s="110" t="str">
        <f>IF(SP_SUL!F638="","*",SP_SUL!F638)</f>
        <v>*</v>
      </c>
      <c r="I637" s="110" t="str">
        <f>IF(SP_SUL!H638="","*",SP_SUL!H638)</f>
        <v>*</v>
      </c>
      <c r="J637" s="110" t="str">
        <f>IF(SP_SUL!I638="","*",SP_SUL!I638)</f>
        <v>*</v>
      </c>
      <c r="K637" s="110" t="str">
        <f>IF(SP_SUL!M638="","*",SP_SUL!M638)</f>
        <v>-</v>
      </c>
      <c r="L637" s="318" t="str">
        <f>IF(SP_SUL!N638="","*",SP_SUL!N638)</f>
        <v>-</v>
      </c>
      <c r="M637" s="111" t="str">
        <f>IF(SP_SUL!J638="","*",SP_SUL!J638)</f>
        <v>*</v>
      </c>
      <c r="N637" s="257" t="str">
        <f>IF(SP_SUL!K638="","*",SP_SUL!K638)</f>
        <v>*</v>
      </c>
      <c r="O637" s="257" t="str">
        <f>IF(SP_SUL!L638="","*",SP_SUL!L638)</f>
        <v>*</v>
      </c>
      <c r="P637" s="111"/>
      <c r="Q637" s="128" t="str">
        <f>IF(SP_SUL!O638="","*",SP_SUL!O638)</f>
        <v>*</v>
      </c>
      <c r="R637" s="128" t="str">
        <f>IF(SP_SUL!P638="","*",SP_SUL!P638)</f>
        <v>*</v>
      </c>
      <c r="S637" s="110" t="str">
        <f>IF(SP_SUL!Q638="","*",CONCATENATE(SP_SUL!Q638," ",SP_SUL!R638))</f>
        <v>*</v>
      </c>
      <c r="T637" s="110" t="str">
        <f>IF(SP_SUL!V638="","*",SP_SUL!V638)</f>
        <v>*</v>
      </c>
      <c r="U637" s="110" t="str">
        <f>IF(SP_SUL!W638="","*",SP_SUL!W638)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IF(SP_SUL!Y639="","*",SP_SUL!Y639)</f>
        <v>*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-</v>
      </c>
      <c r="E638" s="110" t="str">
        <f>IF(SP_SUL!T639="","*",SP_SUL!T639)</f>
        <v>-</v>
      </c>
      <c r="F638" s="110" t="str">
        <f>IF(SP_SUL!B639="","*",SP_SUL!B639)</f>
        <v>*</v>
      </c>
      <c r="G638" s="110" t="str">
        <f>IF(SP_SUL!D639="","*",SP_SUL!D639)</f>
        <v>*</v>
      </c>
      <c r="H638" s="110" t="str">
        <f>IF(SP_SUL!F639="","*",SP_SUL!F639)</f>
        <v>*</v>
      </c>
      <c r="I638" s="110" t="str">
        <f>IF(SP_SUL!H639="","*",SP_SUL!H639)</f>
        <v>*</v>
      </c>
      <c r="J638" s="110" t="str">
        <f>IF(SP_SUL!I639="","*",SP_SUL!I639)</f>
        <v>*</v>
      </c>
      <c r="K638" s="110" t="str">
        <f>IF(SP_SUL!M639="","*",SP_SUL!M639)</f>
        <v>-</v>
      </c>
      <c r="L638" s="318" t="str">
        <f>IF(SP_SUL!N639="","*",SP_SUL!N639)</f>
        <v>-</v>
      </c>
      <c r="M638" s="111" t="str">
        <f>IF(SP_SUL!J639="","*",SP_SUL!J639)</f>
        <v>*</v>
      </c>
      <c r="N638" s="257" t="str">
        <f>IF(SP_SUL!K639="","*",SP_SUL!K639)</f>
        <v>*</v>
      </c>
      <c r="O638" s="257" t="str">
        <f>IF(SP_SUL!L639="","*",SP_SUL!L639)</f>
        <v>*</v>
      </c>
      <c r="P638" s="111"/>
      <c r="Q638" s="128" t="str">
        <f>IF(SP_SUL!O639="","*",SP_SUL!O639)</f>
        <v>*</v>
      </c>
      <c r="R638" s="128" t="str">
        <f>IF(SP_SUL!P639="","*",SP_SUL!P639)</f>
        <v>*</v>
      </c>
      <c r="S638" s="110" t="str">
        <f>IF(SP_SUL!Q639="","*",CONCATENATE(SP_SUL!Q639," ",SP_SUL!R639))</f>
        <v>*</v>
      </c>
      <c r="T638" s="110" t="str">
        <f>IF(SP_SUL!V639="","*",SP_SUL!V639)</f>
        <v>*</v>
      </c>
      <c r="U638" s="110" t="str">
        <f>IF(SP_SUL!W639="","*",SP_SUL!W639)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IF(SP_SUL!Y640="","*",SP_SUL!Y640)</f>
        <v>*</v>
      </c>
      <c r="B639" s="109" t="str">
        <f>IF(SP_SUL!X640="","*",SP_SUL!X640)</f>
        <v>Oportunidade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09" t="str">
        <f>IF(SP_SUL!Y641="","*",SP_SUL!Y641)</f>
        <v>*</v>
      </c>
      <c r="B640" s="109" t="str">
        <f>IF(SP_SUL!X641="","*",SP_SUL!X641)</f>
        <v>Oportunidade</v>
      </c>
      <c r="C640" s="109" t="str">
        <f>IF(SP_SUL!Z641="","*",SP_SUL!Z641)</f>
        <v>*</v>
      </c>
      <c r="D640" s="110" t="str">
        <f>IF(SP_SUL!S641="","*",SP_SUL!S641)</f>
        <v>-</v>
      </c>
      <c r="E640" s="110" t="str">
        <f>IF(SP_SUL!T641="","*",SP_SUL!T641)</f>
        <v>-</v>
      </c>
      <c r="F640" s="110" t="str">
        <f>IF(SP_SUL!B641="","*",SP_SUL!B641)</f>
        <v>*</v>
      </c>
      <c r="G640" s="110" t="str">
        <f>IF(SP_SUL!D641="","*",SP_SUL!D641)</f>
        <v>*</v>
      </c>
      <c r="H640" s="110" t="str">
        <f>IF(SP_SUL!F641="","*",SP_SUL!F641)</f>
        <v>*</v>
      </c>
      <c r="I640" s="110" t="str">
        <f>IF(SP_SUL!H641="","*",SP_SUL!H641)</f>
        <v>*</v>
      </c>
      <c r="J640" s="110" t="str">
        <f>IF(SP_SUL!I641="","*",SP_SUL!I641)</f>
        <v>*</v>
      </c>
      <c r="K640" s="110" t="str">
        <f>IF(SP_SUL!M641="","*",SP_SUL!M641)</f>
        <v>-</v>
      </c>
      <c r="L640" s="318" t="str">
        <f>IF(SP_SUL!N641="","*",SP_SUL!N641)</f>
        <v>-</v>
      </c>
      <c r="M640" s="111" t="str">
        <f>IF(SP_SUL!J641="","*",SP_SUL!J641)</f>
        <v>*</v>
      </c>
      <c r="N640" s="257" t="str">
        <f>IF(SP_SUL!K641="","*",SP_SUL!K641)</f>
        <v>*</v>
      </c>
      <c r="O640" s="257" t="str">
        <f>IF(SP_SUL!L641="","*",SP_SUL!L641)</f>
        <v>*</v>
      </c>
      <c r="P640" s="111"/>
      <c r="Q640" s="128" t="str">
        <f>IF(SP_SUL!O641="","*",SP_SUL!O641)</f>
        <v>*</v>
      </c>
      <c r="R640" s="128" t="str">
        <f>IF(SP_SUL!P641="","*",SP_SUL!P641)</f>
        <v>*</v>
      </c>
      <c r="S640" s="110" t="str">
        <f>IF(SP_SUL!Q641="","*",CONCATENATE(SP_SUL!Q641," ",SP_SUL!R641))</f>
        <v>*</v>
      </c>
      <c r="T640" s="110" t="str">
        <f>IF(SP_SUL!V641="","*",SP_SUL!V641)</f>
        <v>*</v>
      </c>
      <c r="U640" s="110" t="str">
        <f>IF(SP_SUL!W641="","*",SP_SUL!W641)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IF(SP_SUL!Y642="","*",SP_SUL!Y642)</f>
        <v>*</v>
      </c>
      <c r="B641" s="109" t="str">
        <f>IF(SP_SUL!X642="","*",SP_SUL!X642)</f>
        <v>Oportunidade</v>
      </c>
      <c r="C641" s="109" t="str">
        <f>IF(SP_SUL!Z642="","*",SP_SUL!Z642)</f>
        <v>*</v>
      </c>
      <c r="D641" s="110" t="str">
        <f>IF(SP_SUL!S642="","*",SP_SUL!S642)</f>
        <v>-</v>
      </c>
      <c r="E641" s="110" t="str">
        <f>IF(SP_SUL!T642="","*",SP_SUL!T642)</f>
        <v>-</v>
      </c>
      <c r="F641" s="110" t="str">
        <f>IF(SP_SUL!B642="","*",SP_SUL!B642)</f>
        <v>*</v>
      </c>
      <c r="G641" s="110" t="str">
        <f>IF(SP_SUL!D642="","*",SP_SUL!D642)</f>
        <v>*</v>
      </c>
      <c r="H641" s="110" t="str">
        <f>IF(SP_SUL!F642="","*",SP_SUL!F642)</f>
        <v>*</v>
      </c>
      <c r="I641" s="110" t="str">
        <f>IF(SP_SUL!H642="","*",SP_SUL!H642)</f>
        <v>*</v>
      </c>
      <c r="J641" s="110" t="str">
        <f>IF(SP_SUL!I642="","*",SP_SUL!I642)</f>
        <v>*</v>
      </c>
      <c r="K641" s="110" t="str">
        <f>IF(SP_SUL!M642="","*",SP_SUL!M642)</f>
        <v>-</v>
      </c>
      <c r="L641" s="318" t="str">
        <f>IF(SP_SUL!N642="","*",SP_SUL!N642)</f>
        <v>-</v>
      </c>
      <c r="M641" s="111" t="str">
        <f>IF(SP_SUL!J642="","*",SP_SUL!J642)</f>
        <v>*</v>
      </c>
      <c r="N641" s="257" t="str">
        <f>IF(SP_SUL!K642="","*",SP_SUL!K642)</f>
        <v>*</v>
      </c>
      <c r="O641" s="257" t="str">
        <f>IF(SP_SUL!L642="","*",SP_SUL!L642)</f>
        <v>*</v>
      </c>
      <c r="P641" s="111"/>
      <c r="Q641" s="128" t="str">
        <f>IF(SP_SUL!O642="","*",SP_SUL!O642)</f>
        <v>*</v>
      </c>
      <c r="R641" s="128" t="str">
        <f>IF(SP_SUL!P642="","*",SP_SUL!P642)</f>
        <v>*</v>
      </c>
      <c r="S641" s="110" t="str">
        <f>IF(SP_SUL!Q642="","*",CONCATENATE(SP_SUL!Q642," ",SP_SUL!R642))</f>
        <v>*</v>
      </c>
      <c r="T641" s="110" t="str">
        <f>IF(SP_SUL!V642="","*",SP_SUL!V642)</f>
        <v>*</v>
      </c>
      <c r="U641" s="110" t="str">
        <f>IF(SP_SUL!W642="","*",SP_SUL!W642)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IF(SP_SUL!Y643="","*",SP_SUL!Y643)</f>
        <v>*</v>
      </c>
      <c r="B642" s="109" t="str">
        <f>IF(SP_SUL!X643="","*",SP_SUL!X643)</f>
        <v>Oportunidade</v>
      </c>
      <c r="C642" s="109" t="str">
        <f>IF(SP_SUL!Z643="","*",SP_SUL!Z643)</f>
        <v>*</v>
      </c>
      <c r="D642" s="110" t="str">
        <f>IF(SP_SUL!S643="","*",SP_SUL!S643)</f>
        <v>-</v>
      </c>
      <c r="E642" s="110" t="str">
        <f>IF(SP_SUL!T643="","*",SP_SUL!T643)</f>
        <v>-</v>
      </c>
      <c r="F642" s="110" t="str">
        <f>IF(SP_SUL!B643="","*",SP_SUL!B643)</f>
        <v>*</v>
      </c>
      <c r="G642" s="110" t="str">
        <f>IF(SP_SUL!D643="","*",SP_SUL!D643)</f>
        <v>*</v>
      </c>
      <c r="H642" s="110" t="str">
        <f>IF(SP_SUL!F643="","*",SP_SUL!F643)</f>
        <v>*</v>
      </c>
      <c r="I642" s="110" t="str">
        <f>IF(SP_SUL!H643="","*",SP_SUL!H643)</f>
        <v>*</v>
      </c>
      <c r="J642" s="110" t="str">
        <f>IF(SP_SUL!I643="","*",SP_SUL!I643)</f>
        <v>*</v>
      </c>
      <c r="K642" s="110" t="str">
        <f>IF(SP_SUL!M643="","*",SP_SUL!M643)</f>
        <v>-</v>
      </c>
      <c r="L642" s="318" t="str">
        <f>IF(SP_SUL!N643="","*",SP_SUL!N643)</f>
        <v>-</v>
      </c>
      <c r="M642" s="111" t="str">
        <f>IF(SP_SUL!J643="","*",SP_SUL!J643)</f>
        <v>*</v>
      </c>
      <c r="N642" s="257" t="str">
        <f>IF(SP_SUL!K643="","*",SP_SUL!K643)</f>
        <v>*</v>
      </c>
      <c r="O642" s="257" t="str">
        <f>IF(SP_SUL!L643="","*",SP_SUL!L643)</f>
        <v>*</v>
      </c>
      <c r="P642" s="111"/>
      <c r="Q642" s="128" t="str">
        <f>IF(SP_SUL!O643="","*",SP_SUL!O643)</f>
        <v>*</v>
      </c>
      <c r="R642" s="128" t="str">
        <f>IF(SP_SUL!P643="","*",SP_SUL!P643)</f>
        <v>*</v>
      </c>
      <c r="S642" s="110" t="str">
        <f>IF(SP_SUL!Q643="","*",CONCATENATE(SP_SUL!Q643," ",SP_SUL!R643))</f>
        <v>*</v>
      </c>
      <c r="T642" s="110" t="str">
        <f>IF(SP_SUL!V643="","*",SP_SUL!V643)</f>
        <v>*</v>
      </c>
      <c r="U642" s="110" t="str">
        <f>IF(SP_SUL!W643="","*",SP_SUL!W643)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09" t="str">
        <f>IF(SP_SUL!Y644="","*",SP_SUL!Y644)</f>
        <v>*</v>
      </c>
      <c r="B643" s="109" t="str">
        <f>IF(SP_SUL!X644="","*",SP_SUL!X644)</f>
        <v>Oportunidade</v>
      </c>
      <c r="C643" s="109" t="str">
        <f>IF(SP_SUL!Z644="","*",SP_SUL!Z644)</f>
        <v>*</v>
      </c>
      <c r="D643" s="110" t="str">
        <f>IF(SP_SUL!S644="","*",SP_SUL!S644)</f>
        <v>-</v>
      </c>
      <c r="E643" s="110" t="str">
        <f>IF(SP_SUL!T644="","*",SP_SUL!T644)</f>
        <v>-</v>
      </c>
      <c r="F643" s="110" t="str">
        <f>IF(SP_SUL!B644="","*",SP_SUL!B644)</f>
        <v>*</v>
      </c>
      <c r="G643" s="110" t="str">
        <f>IF(SP_SUL!D644="","*",SP_SUL!D644)</f>
        <v>*</v>
      </c>
      <c r="H643" s="110" t="str">
        <f>IF(SP_SUL!F644="","*",SP_SUL!F644)</f>
        <v>*</v>
      </c>
      <c r="I643" s="110" t="str">
        <f>IF(SP_SUL!H644="","*",SP_SUL!H644)</f>
        <v>*</v>
      </c>
      <c r="J643" s="110" t="str">
        <f>IF(SP_SUL!I644="","*",SP_SUL!I644)</f>
        <v>*</v>
      </c>
      <c r="K643" s="110" t="str">
        <f>IF(SP_SUL!M644="","*",SP_SUL!M644)</f>
        <v>-</v>
      </c>
      <c r="L643" s="318" t="str">
        <f>IF(SP_SUL!N644="","*",SP_SUL!N644)</f>
        <v>-</v>
      </c>
      <c r="M643" s="111" t="str">
        <f>IF(SP_SUL!J644="","*",SP_SUL!J644)</f>
        <v>*</v>
      </c>
      <c r="N643" s="257" t="str">
        <f>IF(SP_SUL!K644="","*",SP_SUL!K644)</f>
        <v>*</v>
      </c>
      <c r="O643" s="257" t="str">
        <f>IF(SP_SUL!L644="","*",SP_SUL!L644)</f>
        <v>*</v>
      </c>
      <c r="P643" s="111"/>
      <c r="Q643" s="128" t="str">
        <f>IF(SP_SUL!O644="","*",SP_SUL!O644)</f>
        <v>*</v>
      </c>
      <c r="R643" s="128" t="str">
        <f>IF(SP_SUL!P644="","*",SP_SUL!P644)</f>
        <v>*</v>
      </c>
      <c r="S643" s="110" t="str">
        <f>IF(SP_SUL!Q644="","*",CONCATENATE(SP_SUL!Q644," ",SP_SUL!R644))</f>
        <v>*</v>
      </c>
      <c r="T643" s="110" t="str">
        <f>IF(SP_SUL!V644="","*",SP_SUL!V644)</f>
        <v>*</v>
      </c>
      <c r="U643" s="110" t="str">
        <f>IF(SP_SUL!W644="","*",SP_SUL!W644)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IF(SP_SUL!Y645="","*",SP_SUL!Y645)</f>
        <v>*</v>
      </c>
      <c r="B644" s="109" t="str">
        <f>IF(SP_SUL!X645="","*",SP_SUL!X645)</f>
        <v>Oportunidade</v>
      </c>
      <c r="C644" s="109" t="str">
        <f>IF(SP_SUL!Z645="","*",SP_SUL!Z645)</f>
        <v>*</v>
      </c>
      <c r="D644" s="110" t="str">
        <f>IF(SP_SUL!S645="","*",SP_SUL!S645)</f>
        <v>-</v>
      </c>
      <c r="E644" s="110" t="str">
        <f>IF(SP_SUL!T645="","*",SP_SUL!T645)</f>
        <v>-</v>
      </c>
      <c r="F644" s="110" t="str">
        <f>IF(SP_SUL!B645="","*",SP_SUL!B645)</f>
        <v>*</v>
      </c>
      <c r="G644" s="110" t="str">
        <f>IF(SP_SUL!D645="","*",SP_SUL!D645)</f>
        <v>*</v>
      </c>
      <c r="H644" s="110" t="str">
        <f>IF(SP_SUL!F645="","*",SP_SUL!F645)</f>
        <v>*</v>
      </c>
      <c r="I644" s="110" t="str">
        <f>IF(SP_SUL!H645="","*",SP_SUL!H645)</f>
        <v>*</v>
      </c>
      <c r="J644" s="110" t="str">
        <f>IF(SP_SUL!I645="","*",SP_SUL!I645)</f>
        <v>*</v>
      </c>
      <c r="K644" s="110" t="str">
        <f>IF(SP_SUL!M645="","*",SP_SUL!M645)</f>
        <v>-</v>
      </c>
      <c r="L644" s="318" t="str">
        <f>IF(SP_SUL!N645="","*",SP_SUL!N645)</f>
        <v>-</v>
      </c>
      <c r="M644" s="111" t="str">
        <f>IF(SP_SUL!J645="","*",SP_SUL!J645)</f>
        <v>*</v>
      </c>
      <c r="N644" s="257" t="str">
        <f>IF(SP_SUL!K645="","*",SP_SUL!K645)</f>
        <v>*</v>
      </c>
      <c r="O644" s="257" t="str">
        <f>IF(SP_SUL!L645="","*",SP_SUL!L645)</f>
        <v>*</v>
      </c>
      <c r="P644" s="111"/>
      <c r="Q644" s="128" t="str">
        <f>IF(SP_SUL!O645="","*",SP_SUL!O645)</f>
        <v>*</v>
      </c>
      <c r="R644" s="128" t="str">
        <f>IF(SP_SUL!P645="","*",SP_SUL!P645)</f>
        <v>*</v>
      </c>
      <c r="S644" s="110" t="str">
        <f>IF(SP_SUL!Q645="","*",CONCATENATE(SP_SUL!Q645," ",SP_SUL!R645))</f>
        <v>*</v>
      </c>
      <c r="T644" s="110" t="str">
        <f>IF(SP_SUL!V645="","*",SP_SUL!V645)</f>
        <v>*</v>
      </c>
      <c r="U644" s="110" t="str">
        <f>IF(SP_SUL!W645="","*",SP_SUL!W645)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IF(SP_SUL!Y646="","*",SP_SUL!Y646)</f>
        <v>*</v>
      </c>
      <c r="B645" s="109" t="str">
        <f>IF(SP_SUL!X646="","*",SP_SUL!X646)</f>
        <v>Oportunidade</v>
      </c>
      <c r="C645" s="109" t="str">
        <f>IF(SP_SUL!Z646="","*",SP_SUL!Z646)</f>
        <v>*</v>
      </c>
      <c r="D645" s="110" t="str">
        <f>IF(SP_SUL!S646="","*",SP_SUL!S646)</f>
        <v>-</v>
      </c>
      <c r="E645" s="110" t="str">
        <f>IF(SP_SUL!T646="","*",SP_SUL!T646)</f>
        <v>-</v>
      </c>
      <c r="F645" s="110" t="str">
        <f>IF(SP_SUL!B646="","*",SP_SUL!B646)</f>
        <v>*</v>
      </c>
      <c r="G645" s="110" t="str">
        <f>IF(SP_SUL!D646="","*",SP_SUL!D646)</f>
        <v>*</v>
      </c>
      <c r="H645" s="110" t="str">
        <f>IF(SP_SUL!F646="","*",SP_SUL!F646)</f>
        <v>*</v>
      </c>
      <c r="I645" s="110" t="str">
        <f>IF(SP_SUL!H646="","*",SP_SUL!H646)</f>
        <v>*</v>
      </c>
      <c r="J645" s="110" t="str">
        <f>IF(SP_SUL!I646="","*",SP_SUL!I646)</f>
        <v>*</v>
      </c>
      <c r="K645" s="110" t="str">
        <f>IF(SP_SUL!M646="","*",SP_SUL!M646)</f>
        <v>-</v>
      </c>
      <c r="L645" s="318" t="str">
        <f>IF(SP_SUL!N646="","*",SP_SUL!N646)</f>
        <v>-</v>
      </c>
      <c r="M645" s="111" t="str">
        <f>IF(SP_SUL!J646="","*",SP_SUL!J646)</f>
        <v>*</v>
      </c>
      <c r="N645" s="257" t="str">
        <f>IF(SP_SUL!K646="","*",SP_SUL!K646)</f>
        <v>*</v>
      </c>
      <c r="O645" s="257" t="str">
        <f>IF(SP_SUL!L646="","*",SP_SUL!L646)</f>
        <v>*</v>
      </c>
      <c r="P645" s="111"/>
      <c r="Q645" s="128" t="str">
        <f>IF(SP_SUL!O646="","*",SP_SUL!O646)</f>
        <v>*</v>
      </c>
      <c r="R645" s="128" t="str">
        <f>IF(SP_SUL!P646="","*",SP_SUL!P646)</f>
        <v>*</v>
      </c>
      <c r="S645" s="110" t="str">
        <f>IF(SP_SUL!Q646="","*",CONCATENATE(SP_SUL!Q646," ",SP_SUL!R646))</f>
        <v>*</v>
      </c>
      <c r="T645" s="110" t="str">
        <f>IF(SP_SUL!V646="","*",SP_SUL!V646)</f>
        <v>*</v>
      </c>
      <c r="U645" s="110" t="str">
        <f>IF(SP_SUL!W646="","*",SP_SUL!W646)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09" t="str">
        <f>IF(SP_SUL!Y647="","*",SP_SUL!Y647)</f>
        <v>*</v>
      </c>
      <c r="B646" s="109" t="str">
        <f>IF(SP_SUL!X647="","*",SP_SUL!X647)</f>
        <v>Oportunidade</v>
      </c>
      <c r="C646" s="109" t="str">
        <f>IF(SP_SUL!Z647="","*",SP_SUL!Z647)</f>
        <v>*</v>
      </c>
      <c r="D646" s="110" t="str">
        <f>IF(SP_SUL!S647="","*",SP_SUL!S647)</f>
        <v>-</v>
      </c>
      <c r="E646" s="110" t="str">
        <f>IF(SP_SUL!T647="","*",SP_SUL!T647)</f>
        <v>-</v>
      </c>
      <c r="F646" s="110" t="str">
        <f>IF(SP_SUL!B647="","*",SP_SUL!B647)</f>
        <v>*</v>
      </c>
      <c r="G646" s="110" t="str">
        <f>IF(SP_SUL!D647="","*",SP_SUL!D647)</f>
        <v>*</v>
      </c>
      <c r="H646" s="110" t="str">
        <f>IF(SP_SUL!F647="","*",SP_SUL!F647)</f>
        <v>*</v>
      </c>
      <c r="I646" s="110" t="str">
        <f>IF(SP_SUL!H647="","*",SP_SUL!H647)</f>
        <v>*</v>
      </c>
      <c r="J646" s="110" t="str">
        <f>IF(SP_SUL!I647="","*",SP_SUL!I647)</f>
        <v>*</v>
      </c>
      <c r="K646" s="110" t="str">
        <f>IF(SP_SUL!M647="","*",SP_SUL!M647)</f>
        <v>-</v>
      </c>
      <c r="L646" s="318" t="str">
        <f>IF(SP_SUL!N647="","*",SP_SUL!N647)</f>
        <v>-</v>
      </c>
      <c r="M646" s="111" t="str">
        <f>IF(SP_SUL!J647="","*",SP_SUL!J647)</f>
        <v>*</v>
      </c>
      <c r="N646" s="257" t="str">
        <f>IF(SP_SUL!K647="","*",SP_SUL!K647)</f>
        <v>*</v>
      </c>
      <c r="O646" s="257" t="str">
        <f>IF(SP_SUL!L647="","*",SP_SUL!L647)</f>
        <v>*</v>
      </c>
      <c r="P646" s="111"/>
      <c r="Q646" s="128" t="str">
        <f>IF(SP_SUL!O647="","*",SP_SUL!O647)</f>
        <v>*</v>
      </c>
      <c r="R646" s="128" t="str">
        <f>IF(SP_SUL!P647="","*",SP_SUL!P647)</f>
        <v>*</v>
      </c>
      <c r="S646" s="110" t="str">
        <f>IF(SP_SUL!Q647="","*",CONCATENATE(SP_SUL!Q647," ",SP_SUL!R647))</f>
        <v>*</v>
      </c>
      <c r="T646" s="110" t="str">
        <f>IF(SP_SUL!V647="","*",SP_SUL!V647)</f>
        <v>*</v>
      </c>
      <c r="U646" s="110" t="str">
        <f>IF(SP_SUL!W647="","*",SP_SUL!W647)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IF(SP_SUL!Y648="","*",SP_SUL!Y648)</f>
        <v>*</v>
      </c>
      <c r="B647" s="109" t="str">
        <f>IF(SP_SUL!X648="","*",SP_SUL!X648)</f>
        <v>Oportunidade</v>
      </c>
      <c r="C647" s="109" t="str">
        <f>IF(SP_SUL!Z648="","*",SP_SUL!Z648)</f>
        <v>*</v>
      </c>
      <c r="D647" s="110" t="str">
        <f>IF(SP_SUL!S648="","*",SP_SUL!S648)</f>
        <v>-</v>
      </c>
      <c r="E647" s="110" t="str">
        <f>IF(SP_SUL!T648="","*",SP_SUL!T648)</f>
        <v>-</v>
      </c>
      <c r="F647" s="110" t="str">
        <f>IF(SP_SUL!B648="","*",SP_SUL!B648)</f>
        <v>*</v>
      </c>
      <c r="G647" s="110" t="str">
        <f>IF(SP_SUL!D648="","*",SP_SUL!D648)</f>
        <v>*</v>
      </c>
      <c r="H647" s="110" t="str">
        <f>IF(SP_SUL!F648="","*",SP_SUL!F648)</f>
        <v>*</v>
      </c>
      <c r="I647" s="110" t="str">
        <f>IF(SP_SUL!H648="","*",SP_SUL!H648)</f>
        <v>*</v>
      </c>
      <c r="J647" s="110" t="str">
        <f>IF(SP_SUL!I648="","*",SP_SUL!I648)</f>
        <v>*</v>
      </c>
      <c r="K647" s="110" t="str">
        <f>IF(SP_SUL!M648="","*",SP_SUL!M648)</f>
        <v>-</v>
      </c>
      <c r="L647" s="318" t="str">
        <f>IF(SP_SUL!N648="","*",SP_SUL!N648)</f>
        <v>-</v>
      </c>
      <c r="M647" s="111" t="str">
        <f>IF(SP_SUL!J648="","*",SP_SUL!J648)</f>
        <v>*</v>
      </c>
      <c r="N647" s="257" t="str">
        <f>IF(SP_SUL!K648="","*",SP_SUL!K648)</f>
        <v>*</v>
      </c>
      <c r="O647" s="257" t="str">
        <f>IF(SP_SUL!L648="","*",SP_SUL!L648)</f>
        <v>*</v>
      </c>
      <c r="P647" s="111"/>
      <c r="Q647" s="128" t="str">
        <f>IF(SP_SUL!O648="","*",SP_SUL!O648)</f>
        <v>*</v>
      </c>
      <c r="R647" s="128" t="str">
        <f>IF(SP_SUL!P648="","*",SP_SUL!P648)</f>
        <v>*</v>
      </c>
      <c r="S647" s="110" t="str">
        <f>IF(SP_SUL!Q648="","*",CONCATENATE(SP_SUL!Q648," ",SP_SUL!R648))</f>
        <v>*</v>
      </c>
      <c r="T647" s="110" t="str">
        <f>IF(SP_SUL!V648="","*",SP_SUL!V648)</f>
        <v>*</v>
      </c>
      <c r="U647" s="110" t="str">
        <f>IF(SP_SUL!W648="","*",SP_SUL!W648)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IF(SP_SUL!Y649="","*",SP_SUL!Y649)</f>
        <v>*</v>
      </c>
      <c r="B648" s="109" t="str">
        <f>IF(SP_SUL!X649="","*",SP_SUL!X649)</f>
        <v>Oportunidade</v>
      </c>
      <c r="C648" s="109" t="str">
        <f>IF(SP_SUL!Z649="","*",SP_SUL!Z649)</f>
        <v>*</v>
      </c>
      <c r="D648" s="110" t="str">
        <f>IF(SP_SUL!S649="","*",SP_SUL!S649)</f>
        <v>-</v>
      </c>
      <c r="E648" s="110" t="str">
        <f>IF(SP_SUL!T649="","*",SP_SUL!T649)</f>
        <v>-</v>
      </c>
      <c r="F648" s="110" t="str">
        <f>IF(SP_SUL!B649="","*",SP_SUL!B649)</f>
        <v>*</v>
      </c>
      <c r="G648" s="110" t="str">
        <f>IF(SP_SUL!D649="","*",SP_SUL!D649)</f>
        <v>*</v>
      </c>
      <c r="H648" s="110" t="str">
        <f>IF(SP_SUL!F649="","*",SP_SUL!F649)</f>
        <v>*</v>
      </c>
      <c r="I648" s="110" t="str">
        <f>IF(SP_SUL!H649="","*",SP_SUL!H649)</f>
        <v>*</v>
      </c>
      <c r="J648" s="110" t="str">
        <f>IF(SP_SUL!I649="","*",SP_SUL!I649)</f>
        <v>*</v>
      </c>
      <c r="K648" s="110" t="str">
        <f>IF(SP_SUL!M649="","*",SP_SUL!M649)</f>
        <v>-</v>
      </c>
      <c r="L648" s="318" t="str">
        <f>IF(SP_SUL!N649="","*",SP_SUL!N649)</f>
        <v>-</v>
      </c>
      <c r="M648" s="111" t="str">
        <f>IF(SP_SUL!J649="","*",SP_SUL!J649)</f>
        <v>*</v>
      </c>
      <c r="N648" s="257" t="str">
        <f>IF(SP_SUL!K649="","*",SP_SUL!K649)</f>
        <v>*</v>
      </c>
      <c r="O648" s="257" t="str">
        <f>IF(SP_SUL!L649="","*",SP_SUL!L649)</f>
        <v>*</v>
      </c>
      <c r="P648" s="111"/>
      <c r="Q648" s="128" t="str">
        <f>IF(SP_SUL!O649="","*",SP_SUL!O649)</f>
        <v>*</v>
      </c>
      <c r="R648" s="128" t="str">
        <f>IF(SP_SUL!P649="","*",SP_SUL!P649)</f>
        <v>*</v>
      </c>
      <c r="S648" s="110" t="str">
        <f>IF(SP_SUL!Q649="","*",CONCATENATE(SP_SUL!Q649," ",SP_SUL!R649))</f>
        <v>*</v>
      </c>
      <c r="T648" s="110" t="str">
        <f>IF(SP_SUL!V649="","*",SP_SUL!V649)</f>
        <v>*</v>
      </c>
      <c r="U648" s="110" t="str">
        <f>IF(SP_SUL!W649="","*",SP_SUL!W649)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09" t="str">
        <f>IF(SP_SUL!Y650="","*",SP_SUL!Y650)</f>
        <v>*</v>
      </c>
      <c r="B649" s="109" t="str">
        <f>IF(SP_SUL!X650="","*",SP_SUL!X650)</f>
        <v>Oportunidade</v>
      </c>
      <c r="C649" s="109" t="str">
        <f>IF(SP_SUL!Z650="","*",SP_SUL!Z650)</f>
        <v>*</v>
      </c>
      <c r="D649" s="110" t="str">
        <f>IF(SP_SUL!S650="","*",SP_SUL!S650)</f>
        <v>-</v>
      </c>
      <c r="E649" s="110" t="str">
        <f>IF(SP_SUL!T650="","*",SP_SUL!T650)</f>
        <v>-</v>
      </c>
      <c r="F649" s="110" t="str">
        <f>IF(SP_SUL!B650="","*",SP_SUL!B650)</f>
        <v>*</v>
      </c>
      <c r="G649" s="110" t="str">
        <f>IF(SP_SUL!D650="","*",SP_SUL!D650)</f>
        <v>*</v>
      </c>
      <c r="H649" s="110" t="str">
        <f>IF(SP_SUL!F650="","*",SP_SUL!F650)</f>
        <v>*</v>
      </c>
      <c r="I649" s="110" t="str">
        <f>IF(SP_SUL!H650="","*",SP_SUL!H650)</f>
        <v>*</v>
      </c>
      <c r="J649" s="110" t="str">
        <f>IF(SP_SUL!I650="","*",SP_SUL!I650)</f>
        <v>*</v>
      </c>
      <c r="K649" s="110" t="str">
        <f>IF(SP_SUL!M650="","*",SP_SUL!M650)</f>
        <v>-</v>
      </c>
      <c r="L649" s="318" t="str">
        <f>IF(SP_SUL!N650="","*",SP_SUL!N650)</f>
        <v>-</v>
      </c>
      <c r="M649" s="111" t="str">
        <f>IF(SP_SUL!J650="","*",SP_SUL!J650)</f>
        <v>*</v>
      </c>
      <c r="N649" s="257" t="str">
        <f>IF(SP_SUL!K650="","*",SP_SUL!K650)</f>
        <v>*</v>
      </c>
      <c r="O649" s="257" t="str">
        <f>IF(SP_SUL!L650="","*",SP_SUL!L650)</f>
        <v>*</v>
      </c>
      <c r="P649" s="111"/>
      <c r="Q649" s="128" t="str">
        <f>IF(SP_SUL!O650="","*",SP_SUL!O650)</f>
        <v>*</v>
      </c>
      <c r="R649" s="128" t="str">
        <f>IF(SP_SUL!P650="","*",SP_SUL!P650)</f>
        <v>*</v>
      </c>
      <c r="S649" s="110" t="str">
        <f>IF(SP_SUL!Q650="","*",CONCATENATE(SP_SUL!Q650," ",SP_SUL!R650))</f>
        <v>*</v>
      </c>
      <c r="T649" s="110" t="str">
        <f>IF(SP_SUL!V650="","*",SP_SUL!V650)</f>
        <v>*</v>
      </c>
      <c r="U649" s="110" t="str">
        <f>IF(SP_SUL!W650="","*",SP_SUL!W650)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*</v>
      </c>
      <c r="B650" s="109" t="str">
        <f>IF(SP_SUL!X651="","*",SP_SUL!X651)</f>
        <v>Oportunidade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IF(SP_SUL!Y652="","*",SP_SUL!Y652)</f>
        <v>*</v>
      </c>
      <c r="B651" s="109" t="str">
        <f>IF(SP_SUL!X652="","*",SP_SUL!X652)</f>
        <v>Oportunidade</v>
      </c>
      <c r="C651" s="109" t="str">
        <f>IF(SP_SUL!Z652="","*",SP_SUL!Z652)</f>
        <v>*</v>
      </c>
      <c r="D651" s="110" t="str">
        <f>IF(SP_SUL!S652="","*",SP_SUL!S652)</f>
        <v>-</v>
      </c>
      <c r="E651" s="110" t="str">
        <f>IF(SP_SUL!T652="","*",SP_SUL!T652)</f>
        <v>-</v>
      </c>
      <c r="F651" s="110" t="str">
        <f>IF(SP_SUL!B652="","*",SP_SUL!B652)</f>
        <v>*</v>
      </c>
      <c r="G651" s="110" t="str">
        <f>IF(SP_SUL!D652="","*",SP_SUL!D652)</f>
        <v>*</v>
      </c>
      <c r="H651" s="110" t="str">
        <f>IF(SP_SUL!F652="","*",SP_SUL!F652)</f>
        <v>*</v>
      </c>
      <c r="I651" s="110" t="str">
        <f>IF(SP_SUL!H652="","*",SP_SUL!H652)</f>
        <v>*</v>
      </c>
      <c r="J651" s="110" t="str">
        <f>IF(SP_SUL!I652="","*",SP_SUL!I652)</f>
        <v>*</v>
      </c>
      <c r="K651" s="110" t="str">
        <f>IF(SP_SUL!M652="","*",SP_SUL!M652)</f>
        <v>-</v>
      </c>
      <c r="L651" s="318" t="str">
        <f>IF(SP_SUL!N652="","*",SP_SUL!N652)</f>
        <v>-</v>
      </c>
      <c r="M651" s="111" t="str">
        <f>IF(SP_SUL!J652="","*",SP_SUL!J652)</f>
        <v>*</v>
      </c>
      <c r="N651" s="257" t="str">
        <f>IF(SP_SUL!K652="","*",SP_SUL!K652)</f>
        <v>*</v>
      </c>
      <c r="O651" s="257" t="str">
        <f>IF(SP_SUL!L652="","*",SP_SUL!L652)</f>
        <v>*</v>
      </c>
      <c r="P651" s="111"/>
      <c r="Q651" s="128" t="str">
        <f>IF(SP_SUL!O652="","*",SP_SUL!O652)</f>
        <v>*</v>
      </c>
      <c r="R651" s="128" t="str">
        <f>IF(SP_SUL!P652="","*",SP_SUL!P652)</f>
        <v>*</v>
      </c>
      <c r="S651" s="110" t="str">
        <f>IF(SP_SUL!Q652="","*",CONCATENATE(SP_SUL!Q652," ",SP_SUL!R652))</f>
        <v>*</v>
      </c>
      <c r="T651" s="110" t="str">
        <f>IF(SP_SUL!V652="","*",SP_SUL!V652)</f>
        <v>*</v>
      </c>
      <c r="U651" s="110" t="str">
        <f>IF(SP_SUL!W652="","*",SP_SUL!W652)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09" t="str">
        <f>IF(SP_SUL!Y653="","*",SP_SUL!Y653)</f>
        <v>*</v>
      </c>
      <c r="B652" s="109" t="str">
        <f>IF(SP_SUL!X653="","*",SP_SUL!X653)</f>
        <v>Oportunidade</v>
      </c>
      <c r="C652" s="109" t="str">
        <f>IF(SP_SUL!Z653="","*",SP_SUL!Z653)</f>
        <v>*</v>
      </c>
      <c r="D652" s="110" t="str">
        <f>IF(SP_SUL!S653="","*",SP_SUL!S653)</f>
        <v>-</v>
      </c>
      <c r="E652" s="110" t="str">
        <f>IF(SP_SUL!T653="","*",SP_SUL!T653)</f>
        <v>-</v>
      </c>
      <c r="F652" s="110" t="str">
        <f>IF(SP_SUL!B653="","*",SP_SUL!B653)</f>
        <v>*</v>
      </c>
      <c r="G652" s="110" t="str">
        <f>IF(SP_SUL!D653="","*",SP_SUL!D653)</f>
        <v>*</v>
      </c>
      <c r="H652" s="110" t="str">
        <f>IF(SP_SUL!F653="","*",SP_SUL!F653)</f>
        <v>*</v>
      </c>
      <c r="I652" s="110" t="str">
        <f>IF(SP_SUL!H653="","*",SP_SUL!H653)</f>
        <v>*</v>
      </c>
      <c r="J652" s="110" t="str">
        <f>IF(SP_SUL!I653="","*",SP_SUL!I653)</f>
        <v>*</v>
      </c>
      <c r="K652" s="110" t="str">
        <f>IF(SP_SUL!M653="","*",SP_SUL!M653)</f>
        <v>-</v>
      </c>
      <c r="L652" s="318" t="str">
        <f>IF(SP_SUL!N653="","*",SP_SUL!N653)</f>
        <v>-</v>
      </c>
      <c r="M652" s="111" t="str">
        <f>IF(SP_SUL!J653="","*",SP_SUL!J653)</f>
        <v>*</v>
      </c>
      <c r="N652" s="257" t="str">
        <f>IF(SP_SUL!K653="","*",SP_SUL!K653)</f>
        <v>*</v>
      </c>
      <c r="O652" s="257" t="str">
        <f>IF(SP_SUL!L653="","*",SP_SUL!L653)</f>
        <v>*</v>
      </c>
      <c r="P652" s="111"/>
      <c r="Q652" s="128" t="str">
        <f>IF(SP_SUL!O653="","*",SP_SUL!O653)</f>
        <v>*</v>
      </c>
      <c r="R652" s="128" t="str">
        <f>IF(SP_SUL!P653="","*",SP_SUL!P653)</f>
        <v>*</v>
      </c>
      <c r="S652" s="110" t="str">
        <f>IF(SP_SUL!Q653="","*",CONCATENATE(SP_SUL!Q653," ",SP_SUL!R653))</f>
        <v>*</v>
      </c>
      <c r="T652" s="110" t="str">
        <f>IF(SP_SUL!V653="","*",SP_SUL!V653)</f>
        <v>*</v>
      </c>
      <c r="U652" s="110" t="str">
        <f>IF(SP_SUL!W653="","*",SP_SUL!W653)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IF(SP_SUL!Y654="","*",SP_SUL!Y654)</f>
        <v>*</v>
      </c>
      <c r="B653" s="109" t="str">
        <f>IF(SP_SUL!X654="","*",SP_SUL!X654)</f>
        <v>Oportunidade</v>
      </c>
      <c r="C653" s="109" t="str">
        <f>IF(SP_SUL!Z654="","*",SP_SUL!Z654)</f>
        <v>*</v>
      </c>
      <c r="D653" s="110" t="str">
        <f>IF(SP_SUL!S654="","*",SP_SUL!S654)</f>
        <v>-</v>
      </c>
      <c r="E653" s="110" t="str">
        <f>IF(SP_SUL!T654="","*",SP_SUL!T654)</f>
        <v>-</v>
      </c>
      <c r="F653" s="110" t="str">
        <f>IF(SP_SUL!B654="","*",SP_SUL!B654)</f>
        <v>*</v>
      </c>
      <c r="G653" s="110" t="str">
        <f>IF(SP_SUL!D654="","*",SP_SUL!D654)</f>
        <v>*</v>
      </c>
      <c r="H653" s="110" t="str">
        <f>IF(SP_SUL!F654="","*",SP_SUL!F654)</f>
        <v>*</v>
      </c>
      <c r="I653" s="110" t="str">
        <f>IF(SP_SUL!H654="","*",SP_SUL!H654)</f>
        <v>*</v>
      </c>
      <c r="J653" s="110" t="str">
        <f>IF(SP_SUL!I654="","*",SP_SUL!I654)</f>
        <v>*</v>
      </c>
      <c r="K653" s="110" t="str">
        <f>IF(SP_SUL!M654="","*",SP_SUL!M654)</f>
        <v>-</v>
      </c>
      <c r="L653" s="318" t="str">
        <f>IF(SP_SUL!N654="","*",SP_SUL!N654)</f>
        <v>-</v>
      </c>
      <c r="M653" s="111" t="str">
        <f>IF(SP_SUL!J654="","*",SP_SUL!J654)</f>
        <v>*</v>
      </c>
      <c r="N653" s="257" t="str">
        <f>IF(SP_SUL!K654="","*",SP_SUL!K654)</f>
        <v>*</v>
      </c>
      <c r="O653" s="257" t="str">
        <f>IF(SP_SUL!L654="","*",SP_SUL!L654)</f>
        <v>*</v>
      </c>
      <c r="P653" s="111"/>
      <c r="Q653" s="128" t="str">
        <f>IF(SP_SUL!O654="","*",SP_SUL!O654)</f>
        <v>*</v>
      </c>
      <c r="R653" s="128" t="str">
        <f>IF(SP_SUL!P654="","*",SP_SUL!P654)</f>
        <v>*</v>
      </c>
      <c r="S653" s="110" t="str">
        <f>IF(SP_SUL!Q654="","*",CONCATENATE(SP_SUL!Q654," ",SP_SUL!R654))</f>
        <v>*</v>
      </c>
      <c r="T653" s="110" t="str">
        <f>IF(SP_SUL!V654="","*",SP_SUL!V654)</f>
        <v>*</v>
      </c>
      <c r="U653" s="110" t="str">
        <f>IF(SP_SUL!W654="","*",SP_SUL!W654)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IF(SP_SUL!Y655="","*",SP_SUL!Y655)</f>
        <v>*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-</v>
      </c>
      <c r="E654" s="110" t="str">
        <f>IF(SP_SUL!T655="","*",SP_SUL!T655)</f>
        <v>-</v>
      </c>
      <c r="F654" s="110" t="str">
        <f>IF(SP_SUL!B655="","*",SP_SUL!B655)</f>
        <v>*</v>
      </c>
      <c r="G654" s="110" t="str">
        <f>IF(SP_SUL!D655="","*",SP_SUL!D655)</f>
        <v>*</v>
      </c>
      <c r="H654" s="110" t="str">
        <f>IF(SP_SUL!F655="","*",SP_SUL!F655)</f>
        <v>*</v>
      </c>
      <c r="I654" s="110" t="str">
        <f>IF(SP_SUL!H655="","*",SP_SUL!H655)</f>
        <v>*</v>
      </c>
      <c r="J654" s="110" t="str">
        <f>IF(SP_SUL!I655="","*",SP_SUL!I655)</f>
        <v>*</v>
      </c>
      <c r="K654" s="110" t="str">
        <f>IF(SP_SUL!M655="","*",SP_SUL!M655)</f>
        <v>-</v>
      </c>
      <c r="L654" s="318" t="str">
        <f>IF(SP_SUL!N655="","*",SP_SUL!N655)</f>
        <v>-</v>
      </c>
      <c r="M654" s="111" t="str">
        <f>IF(SP_SUL!J655="","*",SP_SUL!J655)</f>
        <v>*</v>
      </c>
      <c r="N654" s="257" t="str">
        <f>IF(SP_SUL!K655="","*",SP_SUL!K655)</f>
        <v>*</v>
      </c>
      <c r="O654" s="257" t="str">
        <f>IF(SP_SUL!L655="","*",SP_SUL!L655)</f>
        <v>*</v>
      </c>
      <c r="P654" s="111"/>
      <c r="Q654" s="128" t="str">
        <f>IF(SP_SUL!O655="","*",SP_SUL!O655)</f>
        <v>*</v>
      </c>
      <c r="R654" s="128" t="str">
        <f>IF(SP_SUL!P655="","*",SP_SUL!P655)</f>
        <v>*</v>
      </c>
      <c r="S654" s="110" t="str">
        <f>IF(SP_SUL!Q655="","*",CONCATENATE(SP_SUL!Q655," ",SP_SUL!R655))</f>
        <v>*</v>
      </c>
      <c r="T654" s="110" t="str">
        <f>IF(SP_SUL!V655="","*",SP_SUL!V655)</f>
        <v>*</v>
      </c>
      <c r="U654" s="110" t="str">
        <f>IF(SP_SUL!W655="","*",SP_SUL!W655)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09" t="str">
        <f>IF(SP_SUL!Y656="","*",SP_SUL!Y656)</f>
        <v>*</v>
      </c>
      <c r="B655" s="109" t="str">
        <f>IF(SP_SUL!X656="","*",SP_SUL!X656)</f>
        <v>Oportunidade</v>
      </c>
      <c r="C655" s="109" t="str">
        <f>IF(SP_SUL!Z656="","*",SP_SUL!Z656)</f>
        <v>*</v>
      </c>
      <c r="D655" s="110" t="str">
        <f>IF(SP_SUL!S656="","*",SP_SUL!S656)</f>
        <v>-</v>
      </c>
      <c r="E655" s="110" t="str">
        <f>IF(SP_SUL!T656="","*",SP_SUL!T656)</f>
        <v>-</v>
      </c>
      <c r="F655" s="110" t="str">
        <f>IF(SP_SUL!B656="","*",SP_SUL!B656)</f>
        <v>*</v>
      </c>
      <c r="G655" s="110" t="str">
        <f>IF(SP_SUL!D656="","*",SP_SUL!D656)</f>
        <v>*</v>
      </c>
      <c r="H655" s="110" t="str">
        <f>IF(SP_SUL!F656="","*",SP_SUL!F656)</f>
        <v>*</v>
      </c>
      <c r="I655" s="110" t="str">
        <f>IF(SP_SUL!H656="","*",SP_SUL!H656)</f>
        <v>*</v>
      </c>
      <c r="J655" s="110" t="str">
        <f>IF(SP_SUL!I656="","*",SP_SUL!I656)</f>
        <v>*</v>
      </c>
      <c r="K655" s="110" t="str">
        <f>IF(SP_SUL!M656="","*",SP_SUL!M656)</f>
        <v>-</v>
      </c>
      <c r="L655" s="318" t="str">
        <f>IF(SP_SUL!N656="","*",SP_SUL!N656)</f>
        <v>-</v>
      </c>
      <c r="M655" s="111" t="str">
        <f>IF(SP_SUL!J656="","*",SP_SUL!J656)</f>
        <v>*</v>
      </c>
      <c r="N655" s="257" t="str">
        <f>IF(SP_SUL!K656="","*",SP_SUL!K656)</f>
        <v>*</v>
      </c>
      <c r="O655" s="257" t="str">
        <f>IF(SP_SUL!L656="","*",SP_SUL!L656)</f>
        <v>*</v>
      </c>
      <c r="P655" s="111"/>
      <c r="Q655" s="128" t="str">
        <f>IF(SP_SUL!O656="","*",SP_SUL!O656)</f>
        <v>*</v>
      </c>
      <c r="R655" s="128" t="str">
        <f>IF(SP_SUL!P656="","*",SP_SUL!P656)</f>
        <v>*</v>
      </c>
      <c r="S655" s="110" t="str">
        <f>IF(SP_SUL!Q656="","*",CONCATENATE(SP_SUL!Q656," ",SP_SUL!R656))</f>
        <v>*</v>
      </c>
      <c r="T655" s="110" t="str">
        <f>IF(SP_SUL!V656="","*",SP_SUL!V656)</f>
        <v>*</v>
      </c>
      <c r="U655" s="110" t="str">
        <f>IF(SP_SUL!W656="","*",SP_SUL!W656)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IF(SP_SUL!Y657="","*",SP_SUL!Y657)</f>
        <v>*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-</v>
      </c>
      <c r="E656" s="110" t="str">
        <f>IF(SP_SUL!T657="","*",SP_SUL!T657)</f>
        <v>-</v>
      </c>
      <c r="F656" s="110" t="str">
        <f>IF(SP_SUL!B657="","*",SP_SUL!B657)</f>
        <v>*</v>
      </c>
      <c r="G656" s="110" t="str">
        <f>IF(SP_SUL!D657="","*",SP_SUL!D657)</f>
        <v>*</v>
      </c>
      <c r="H656" s="110" t="str">
        <f>IF(SP_SUL!F657="","*",SP_SUL!F657)</f>
        <v>*</v>
      </c>
      <c r="I656" s="110" t="str">
        <f>IF(SP_SUL!H657="","*",SP_SUL!H657)</f>
        <v>*</v>
      </c>
      <c r="J656" s="110" t="str">
        <f>IF(SP_SUL!I657="","*",SP_SUL!I657)</f>
        <v>*</v>
      </c>
      <c r="K656" s="110" t="str">
        <f>IF(SP_SUL!M657="","*",SP_SUL!M657)</f>
        <v>-</v>
      </c>
      <c r="L656" s="318" t="str">
        <f>IF(SP_SUL!N657="","*",SP_SUL!N657)</f>
        <v>-</v>
      </c>
      <c r="M656" s="111" t="str">
        <f>IF(SP_SUL!J657="","*",SP_SUL!J657)</f>
        <v>*</v>
      </c>
      <c r="N656" s="257" t="str">
        <f>IF(SP_SUL!K657="","*",SP_SUL!K657)</f>
        <v>*</v>
      </c>
      <c r="O656" s="257" t="str">
        <f>IF(SP_SUL!L657="","*",SP_SUL!L657)</f>
        <v>*</v>
      </c>
      <c r="P656" s="111"/>
      <c r="Q656" s="128" t="str">
        <f>IF(SP_SUL!O657="","*",SP_SUL!O657)</f>
        <v>*</v>
      </c>
      <c r="R656" s="128" t="str">
        <f>IF(SP_SUL!P657="","*",SP_SUL!P657)</f>
        <v>*</v>
      </c>
      <c r="S656" s="110" t="str">
        <f>IF(SP_SUL!Q657="","*",CONCATENATE(SP_SUL!Q657," ",SP_SUL!R657))</f>
        <v>*</v>
      </c>
      <c r="T656" s="110" t="str">
        <f>IF(SP_SUL!V657="","*",SP_SUL!V657)</f>
        <v>*</v>
      </c>
      <c r="U656" s="110" t="str">
        <f>IF(SP_SUL!W657="","*",SP_SUL!W657)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*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*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*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*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*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*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*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1930</v>
      </c>
    </row>
  </sheetData>
  <autoFilter ref="A2:O3000" xr:uid="{D1126E52-FA3F-4EAC-A720-DDE9797BEFF6}">
    <filterColumn colId="5">
      <filters>
        <dateGroupItem year="2025" month="12" day="2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32" sqref="B632:K63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1931</v>
      </c>
      <c r="C2" s="96" t="s">
        <v>860</v>
      </c>
      <c r="D2" s="96" t="s">
        <v>862</v>
      </c>
      <c r="E2" s="96" t="s">
        <v>1932</v>
      </c>
      <c r="F2" s="96" t="s">
        <v>1933</v>
      </c>
      <c r="G2" s="96" t="s">
        <v>1934</v>
      </c>
      <c r="H2" s="96" t="s">
        <v>1935</v>
      </c>
      <c r="I2" s="96" t="s">
        <v>1936</v>
      </c>
      <c r="J2" s="96" t="s">
        <v>1937</v>
      </c>
      <c r="K2" s="131" t="s">
        <v>1938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 t="str">
        <f>IF(SP_SUL!B622="","*",SP_SUL!B622)</f>
        <v>*</v>
      </c>
      <c r="D620" s="121" t="str">
        <f>IF(SP_SUL!D622="","*",SP_SUL!D622)</f>
        <v>*</v>
      </c>
      <c r="E620" s="121" t="str">
        <f>IF(SP_SUL!H622="","*",SP_SUL!H622)</f>
        <v>*</v>
      </c>
      <c r="F620" s="137" t="str">
        <f>IF(SP_SUL!M622="","*",SP_SUL!M622)</f>
        <v>-</v>
      </c>
      <c r="G620" s="121" t="str">
        <f>IF(SP_SUL!I622="","*",SP_SUL!I622)</f>
        <v>*</v>
      </c>
      <c r="H620" s="121" t="str">
        <f>IF(SP_SUL!AB622="","*",SP_SUL!AB622)</f>
        <v>*</v>
      </c>
      <c r="I620" s="121" t="str">
        <f>IF(SP_SUL!AC622="","*",SP_SUL!AC622)</f>
        <v>*</v>
      </c>
      <c r="J620" s="122" t="str">
        <f>IF(SP_SUL!AA622="","*",SP_SUL!AA622)</f>
        <v>*</v>
      </c>
      <c r="K620" s="134" t="str">
        <f>IF(SP_SUL!AD622="","*",SP_SUL!AD622)</f>
        <v>*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*</v>
      </c>
      <c r="C635" s="121" t="str">
        <f>IF(SP_SUL!B637="","*",SP_SUL!B637)</f>
        <v>*</v>
      </c>
      <c r="D635" s="121" t="str">
        <f>IF(SP_SUL!D637="","*",SP_SUL!D637)</f>
        <v>*</v>
      </c>
      <c r="E635" s="121" t="str">
        <f>IF(SP_SUL!H637="","*",SP_SUL!H637)</f>
        <v>*</v>
      </c>
      <c r="F635" s="137" t="str">
        <f>IF(SP_SUL!M637="","*",SP_SUL!M637)</f>
        <v>-</v>
      </c>
      <c r="G635" s="121" t="str">
        <f>IF(SP_SUL!I637="","*",SP_SUL!I637)</f>
        <v>*</v>
      </c>
      <c r="H635" s="121" t="str">
        <f>IF(SP_SUL!AB637="","*",SP_SUL!AB637)</f>
        <v>*</v>
      </c>
      <c r="I635" s="121" t="str">
        <f>IF(SP_SUL!AC637="","*",SP_SUL!AC637)</f>
        <v>*</v>
      </c>
      <c r="J635" s="122" t="str">
        <f>IF(SP_SUL!AA637="","*",SP_SUL!AA637)</f>
        <v>*</v>
      </c>
      <c r="K635" s="134" t="str">
        <f>IF(SP_SUL!AD637="","*",SP_SUL!AD637)</f>
        <v>*</v>
      </c>
    </row>
    <row r="636" spans="2:11" s="123" customFormat="1" hidden="1">
      <c r="B636" s="120" t="str">
        <f>IF(SP_SUL!Y638="","*",SP_SUL!Y638)</f>
        <v>*</v>
      </c>
      <c r="C636" s="121" t="str">
        <f>IF(SP_SUL!B638="","*",SP_SUL!B638)</f>
        <v>*</v>
      </c>
      <c r="D636" s="121" t="str">
        <f>IF(SP_SUL!D638="","*",SP_SUL!D638)</f>
        <v>*</v>
      </c>
      <c r="E636" s="121" t="str">
        <f>IF(SP_SUL!H638="","*",SP_SUL!H638)</f>
        <v>*</v>
      </c>
      <c r="F636" s="137" t="str">
        <f>IF(SP_SUL!M638="","*",SP_SUL!M638)</f>
        <v>-</v>
      </c>
      <c r="G636" s="121" t="str">
        <f>IF(SP_SUL!I638="","*",SP_SUL!I638)</f>
        <v>*</v>
      </c>
      <c r="H636" s="121" t="str">
        <f>IF(SP_SUL!AB638="","*",SP_SUL!AB638)</f>
        <v>*</v>
      </c>
      <c r="I636" s="121" t="str">
        <f>IF(SP_SUL!AC638="","*",SP_SUL!AC638)</f>
        <v>*</v>
      </c>
      <c r="J636" s="122" t="str">
        <f>IF(SP_SUL!AA638="","*",SP_SUL!AA638)</f>
        <v>*</v>
      </c>
      <c r="K636" s="134" t="str">
        <f>IF(SP_SUL!AD638="","*",SP_SUL!AD638)</f>
        <v>*</v>
      </c>
    </row>
    <row r="637" spans="2:11" s="123" customFormat="1" hidden="1">
      <c r="B637" s="120" t="str">
        <f>IF(SP_SUL!Y639="","*",SP_SUL!Y639)</f>
        <v>*</v>
      </c>
      <c r="C637" s="121" t="str">
        <f>IF(SP_SUL!B639="","*",SP_SUL!B639)</f>
        <v>*</v>
      </c>
      <c r="D637" s="121" t="str">
        <f>IF(SP_SUL!D639="","*",SP_SUL!D639)</f>
        <v>*</v>
      </c>
      <c r="E637" s="121" t="str">
        <f>IF(SP_SUL!H639="","*",SP_SUL!H639)</f>
        <v>*</v>
      </c>
      <c r="F637" s="137" t="str">
        <f>IF(SP_SUL!M639="","*",SP_SUL!M639)</f>
        <v>-</v>
      </c>
      <c r="G637" s="121" t="str">
        <f>IF(SP_SUL!I639="","*",SP_SUL!I639)</f>
        <v>*</v>
      </c>
      <c r="H637" s="121" t="str">
        <f>IF(SP_SUL!AB639="","*",SP_SUL!AB639)</f>
        <v>*</v>
      </c>
      <c r="I637" s="121" t="str">
        <f>IF(SP_SUL!AC639="","*",SP_SUL!AC639)</f>
        <v>*</v>
      </c>
      <c r="J637" s="122" t="str">
        <f>IF(SP_SUL!AA639="","*",SP_SUL!AA639)</f>
        <v>*</v>
      </c>
      <c r="K637" s="134" t="str">
        <f>IF(SP_SUL!AD639="","*",SP_SUL!AD639)</f>
        <v>*</v>
      </c>
    </row>
    <row r="638" spans="2:11" s="123" customFormat="1" hidden="1">
      <c r="B638" s="120" t="str">
        <f>IF(SP_SUL!Y640="","*",SP_SUL!Y640)</f>
        <v>*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*</v>
      </c>
      <c r="C639" s="121" t="str">
        <f>IF(SP_SUL!B641="","*",SP_SUL!B641)</f>
        <v>*</v>
      </c>
      <c r="D639" s="121" t="str">
        <f>IF(SP_SUL!D641="","*",SP_SUL!D641)</f>
        <v>*</v>
      </c>
      <c r="E639" s="121" t="str">
        <f>IF(SP_SUL!H641="","*",SP_SUL!H641)</f>
        <v>*</v>
      </c>
      <c r="F639" s="137" t="str">
        <f>IF(SP_SUL!M641="","*",SP_SUL!M641)</f>
        <v>-</v>
      </c>
      <c r="G639" s="121" t="str">
        <f>IF(SP_SUL!I641="","*",SP_SUL!I641)</f>
        <v>*</v>
      </c>
      <c r="H639" s="121" t="str">
        <f>IF(SP_SUL!AB641="","*",SP_SUL!AB641)</f>
        <v>*</v>
      </c>
      <c r="I639" s="121" t="str">
        <f>IF(SP_SUL!AC641="","*",SP_SUL!AC641)</f>
        <v>*</v>
      </c>
      <c r="J639" s="122" t="str">
        <f>IF(SP_SUL!AA641="","*",SP_SUL!AA641)</f>
        <v>*</v>
      </c>
      <c r="K639" s="134" t="str">
        <f>IF(SP_SUL!AD641="","*",SP_SUL!AD641)</f>
        <v>*</v>
      </c>
    </row>
    <row r="640" spans="2:11" s="123" customFormat="1" hidden="1">
      <c r="B640" s="120" t="str">
        <f>IF(SP_SUL!Y642="","*",SP_SUL!Y642)</f>
        <v>*</v>
      </c>
      <c r="C640" s="121" t="str">
        <f>IF(SP_SUL!B642="","*",SP_SUL!B642)</f>
        <v>*</v>
      </c>
      <c r="D640" s="121" t="str">
        <f>IF(SP_SUL!D642="","*",SP_SUL!D642)</f>
        <v>*</v>
      </c>
      <c r="E640" s="121" t="str">
        <f>IF(SP_SUL!H642="","*",SP_SUL!H642)</f>
        <v>*</v>
      </c>
      <c r="F640" s="137" t="str">
        <f>IF(SP_SUL!M642="","*",SP_SUL!M642)</f>
        <v>-</v>
      </c>
      <c r="G640" s="121" t="str">
        <f>IF(SP_SUL!I642="","*",SP_SUL!I642)</f>
        <v>*</v>
      </c>
      <c r="H640" s="121" t="str">
        <f>IF(SP_SUL!AB642="","*",SP_SUL!AB642)</f>
        <v>*</v>
      </c>
      <c r="I640" s="121" t="str">
        <f>IF(SP_SUL!AC642="","*",SP_SUL!AC642)</f>
        <v>*</v>
      </c>
      <c r="J640" s="122" t="str">
        <f>IF(SP_SUL!AA642="","*",SP_SUL!AA642)</f>
        <v>*</v>
      </c>
      <c r="K640" s="134" t="str">
        <f>IF(SP_SUL!AD642="","*",SP_SUL!AD642)</f>
        <v>*</v>
      </c>
    </row>
    <row r="641" spans="2:11" s="123" customFormat="1" hidden="1">
      <c r="B641" s="120" t="str">
        <f>IF(SP_SUL!Y643="","*",SP_SUL!Y643)</f>
        <v>*</v>
      </c>
      <c r="C641" s="121" t="str">
        <f>IF(SP_SUL!B643="","*",SP_SUL!B643)</f>
        <v>*</v>
      </c>
      <c r="D641" s="121" t="str">
        <f>IF(SP_SUL!D643="","*",SP_SUL!D643)</f>
        <v>*</v>
      </c>
      <c r="E641" s="121" t="str">
        <f>IF(SP_SUL!H643="","*",SP_SUL!H643)</f>
        <v>*</v>
      </c>
      <c r="F641" s="137" t="str">
        <f>IF(SP_SUL!M643="","*",SP_SUL!M643)</f>
        <v>-</v>
      </c>
      <c r="G641" s="121" t="str">
        <f>IF(SP_SUL!I643="","*",SP_SUL!I643)</f>
        <v>*</v>
      </c>
      <c r="H641" s="121" t="str">
        <f>IF(SP_SUL!AB643="","*",SP_SUL!AB643)</f>
        <v>*</v>
      </c>
      <c r="I641" s="121" t="str">
        <f>IF(SP_SUL!AC643="","*",SP_SUL!AC643)</f>
        <v>*</v>
      </c>
      <c r="J641" s="122" t="str">
        <f>IF(SP_SUL!AA643="","*",SP_SUL!AA643)</f>
        <v>*</v>
      </c>
      <c r="K641" s="134" t="str">
        <f>IF(SP_SUL!AD643="","*",SP_SUL!AD643)</f>
        <v>*</v>
      </c>
    </row>
    <row r="642" spans="2:11" s="123" customFormat="1" hidden="1">
      <c r="B642" s="120" t="str">
        <f>IF(SP_SUL!Y644="","*",SP_SUL!Y644)</f>
        <v>*</v>
      </c>
      <c r="C642" s="121" t="str">
        <f>IF(SP_SUL!B644="","*",SP_SUL!B644)</f>
        <v>*</v>
      </c>
      <c r="D642" s="121" t="str">
        <f>IF(SP_SUL!D644="","*",SP_SUL!D644)</f>
        <v>*</v>
      </c>
      <c r="E642" s="121" t="str">
        <f>IF(SP_SUL!H644="","*",SP_SUL!H644)</f>
        <v>*</v>
      </c>
      <c r="F642" s="137" t="str">
        <f>IF(SP_SUL!M644="","*",SP_SUL!M644)</f>
        <v>-</v>
      </c>
      <c r="G642" s="121" t="str">
        <f>IF(SP_SUL!I644="","*",SP_SUL!I644)</f>
        <v>*</v>
      </c>
      <c r="H642" s="121" t="str">
        <f>IF(SP_SUL!AB644="","*",SP_SUL!AB644)</f>
        <v>*</v>
      </c>
      <c r="I642" s="121" t="str">
        <f>IF(SP_SUL!AC644="","*",SP_SUL!AC644)</f>
        <v>*</v>
      </c>
      <c r="J642" s="122" t="str">
        <f>IF(SP_SUL!AA644="","*",SP_SUL!AA644)</f>
        <v>*</v>
      </c>
      <c r="K642" s="134" t="str">
        <f>IF(SP_SUL!AD644="","*",SP_SUL!AD644)</f>
        <v>*</v>
      </c>
    </row>
    <row r="643" spans="2:11" s="123" customFormat="1" hidden="1">
      <c r="B643" s="120" t="str">
        <f>IF(SP_SUL!Y645="","*",SP_SUL!Y645)</f>
        <v>*</v>
      </c>
      <c r="C643" s="121" t="str">
        <f>IF(SP_SUL!B645="","*",SP_SUL!B645)</f>
        <v>*</v>
      </c>
      <c r="D643" s="121" t="str">
        <f>IF(SP_SUL!D645="","*",SP_SUL!D645)</f>
        <v>*</v>
      </c>
      <c r="E643" s="121" t="str">
        <f>IF(SP_SUL!H645="","*",SP_SUL!H645)</f>
        <v>*</v>
      </c>
      <c r="F643" s="137" t="str">
        <f>IF(SP_SUL!M645="","*",SP_SUL!M645)</f>
        <v>-</v>
      </c>
      <c r="G643" s="121" t="str">
        <f>IF(SP_SUL!I645="","*",SP_SUL!I645)</f>
        <v>*</v>
      </c>
      <c r="H643" s="121" t="str">
        <f>IF(SP_SUL!AB645="","*",SP_SUL!AB645)</f>
        <v>*</v>
      </c>
      <c r="I643" s="121" t="str">
        <f>IF(SP_SUL!AC645="","*",SP_SUL!AC645)</f>
        <v>*</v>
      </c>
      <c r="J643" s="122" t="str">
        <f>IF(SP_SUL!AA645="","*",SP_SUL!AA645)</f>
        <v>*</v>
      </c>
      <c r="K643" s="134" t="str">
        <f>IF(SP_SUL!AD645="","*",SP_SUL!AD645)</f>
        <v>*</v>
      </c>
    </row>
    <row r="644" spans="2:11" s="123" customFormat="1" hidden="1">
      <c r="B644" s="120" t="str">
        <f>IF(SP_SUL!Y646="","*",SP_SUL!Y646)</f>
        <v>*</v>
      </c>
      <c r="C644" s="121" t="str">
        <f>IF(SP_SUL!B646="","*",SP_SUL!B646)</f>
        <v>*</v>
      </c>
      <c r="D644" s="121" t="str">
        <f>IF(SP_SUL!D646="","*",SP_SUL!D646)</f>
        <v>*</v>
      </c>
      <c r="E644" s="121" t="str">
        <f>IF(SP_SUL!H646="","*",SP_SUL!H646)</f>
        <v>*</v>
      </c>
      <c r="F644" s="137" t="str">
        <f>IF(SP_SUL!M646="","*",SP_SUL!M646)</f>
        <v>-</v>
      </c>
      <c r="G644" s="121" t="str">
        <f>IF(SP_SUL!I646="","*",SP_SUL!I646)</f>
        <v>*</v>
      </c>
      <c r="H644" s="121" t="str">
        <f>IF(SP_SUL!AB646="","*",SP_SUL!AB646)</f>
        <v>*</v>
      </c>
      <c r="I644" s="121" t="str">
        <f>IF(SP_SUL!AC646="","*",SP_SUL!AC646)</f>
        <v>*</v>
      </c>
      <c r="J644" s="122" t="str">
        <f>IF(SP_SUL!AA646="","*",SP_SUL!AA646)</f>
        <v>*</v>
      </c>
      <c r="K644" s="134" t="str">
        <f>IF(SP_SUL!AD646="","*",SP_SUL!AD646)</f>
        <v>*</v>
      </c>
    </row>
    <row r="645" spans="2:11" s="123" customFormat="1" hidden="1">
      <c r="B645" s="120" t="str">
        <f>IF(SP_SUL!Y647="","*",SP_SUL!Y647)</f>
        <v>*</v>
      </c>
      <c r="C645" s="121" t="str">
        <f>IF(SP_SUL!B647="","*",SP_SUL!B647)</f>
        <v>*</v>
      </c>
      <c r="D645" s="121" t="str">
        <f>IF(SP_SUL!D647="","*",SP_SUL!D647)</f>
        <v>*</v>
      </c>
      <c r="E645" s="121" t="str">
        <f>IF(SP_SUL!H647="","*",SP_SUL!H647)</f>
        <v>*</v>
      </c>
      <c r="F645" s="137" t="str">
        <f>IF(SP_SUL!M647="","*",SP_SUL!M647)</f>
        <v>-</v>
      </c>
      <c r="G645" s="121" t="str">
        <f>IF(SP_SUL!I647="","*",SP_SUL!I647)</f>
        <v>*</v>
      </c>
      <c r="H645" s="121" t="str">
        <f>IF(SP_SUL!AB647="","*",SP_SUL!AB647)</f>
        <v>*</v>
      </c>
      <c r="I645" s="121" t="str">
        <f>IF(SP_SUL!AC647="","*",SP_SUL!AC647)</f>
        <v>*</v>
      </c>
      <c r="J645" s="122" t="str">
        <f>IF(SP_SUL!AA647="","*",SP_SUL!AA647)</f>
        <v>*</v>
      </c>
      <c r="K645" s="134" t="str">
        <f>IF(SP_SUL!AD647="","*",SP_SUL!AD647)</f>
        <v>*</v>
      </c>
    </row>
    <row r="646" spans="2:11" s="123" customFormat="1" hidden="1">
      <c r="B646" s="120" t="str">
        <f>IF(SP_SUL!Y648="","*",SP_SUL!Y648)</f>
        <v>*</v>
      </c>
      <c r="C646" s="121" t="str">
        <f>IF(SP_SUL!B648="","*",SP_SUL!B648)</f>
        <v>*</v>
      </c>
      <c r="D646" s="121" t="str">
        <f>IF(SP_SUL!D648="","*",SP_SUL!D648)</f>
        <v>*</v>
      </c>
      <c r="E646" s="121" t="str">
        <f>IF(SP_SUL!H648="","*",SP_SUL!H648)</f>
        <v>*</v>
      </c>
      <c r="F646" s="137" t="str">
        <f>IF(SP_SUL!M648="","*",SP_SUL!M648)</f>
        <v>-</v>
      </c>
      <c r="G646" s="121" t="str">
        <f>IF(SP_SUL!I648="","*",SP_SUL!I648)</f>
        <v>*</v>
      </c>
      <c r="H646" s="121" t="str">
        <f>IF(SP_SUL!AB648="","*",SP_SUL!AB648)</f>
        <v>*</v>
      </c>
      <c r="I646" s="121" t="str">
        <f>IF(SP_SUL!AC648="","*",SP_SUL!AC648)</f>
        <v>*</v>
      </c>
      <c r="J646" s="122" t="str">
        <f>IF(SP_SUL!AA648="","*",SP_SUL!AA648)</f>
        <v>*</v>
      </c>
      <c r="K646" s="134" t="str">
        <f>IF(SP_SUL!AD648="","*",SP_SUL!AD648)</f>
        <v>*</v>
      </c>
    </row>
    <row r="647" spans="2:11" s="123" customFormat="1" hidden="1">
      <c r="B647" s="120" t="str">
        <f>IF(SP_SUL!Y649="","*",SP_SUL!Y649)</f>
        <v>*</v>
      </c>
      <c r="C647" s="121" t="str">
        <f>IF(SP_SUL!B649="","*",SP_SUL!B649)</f>
        <v>*</v>
      </c>
      <c r="D647" s="121" t="str">
        <f>IF(SP_SUL!D649="","*",SP_SUL!D649)</f>
        <v>*</v>
      </c>
      <c r="E647" s="121" t="str">
        <f>IF(SP_SUL!H649="","*",SP_SUL!H649)</f>
        <v>*</v>
      </c>
      <c r="F647" s="137" t="str">
        <f>IF(SP_SUL!M649="","*",SP_SUL!M649)</f>
        <v>-</v>
      </c>
      <c r="G647" s="121" t="str">
        <f>IF(SP_SUL!I649="","*",SP_SUL!I649)</f>
        <v>*</v>
      </c>
      <c r="H647" s="121" t="str">
        <f>IF(SP_SUL!AB649="","*",SP_SUL!AB649)</f>
        <v>*</v>
      </c>
      <c r="I647" s="121" t="str">
        <f>IF(SP_SUL!AC649="","*",SP_SUL!AC649)</f>
        <v>*</v>
      </c>
      <c r="J647" s="122" t="str">
        <f>IF(SP_SUL!AA649="","*",SP_SUL!AA649)</f>
        <v>*</v>
      </c>
      <c r="K647" s="134" t="str">
        <f>IF(SP_SUL!AD649="","*",SP_SUL!AD649)</f>
        <v>*</v>
      </c>
    </row>
    <row r="648" spans="2:11" s="123" customFormat="1" hidden="1">
      <c r="B648" s="120" t="str">
        <f>IF(SP_SUL!Y650="","*",SP_SUL!Y650)</f>
        <v>*</v>
      </c>
      <c r="C648" s="121" t="str">
        <f>IF(SP_SUL!B650="","*",SP_SUL!B650)</f>
        <v>*</v>
      </c>
      <c r="D648" s="121" t="str">
        <f>IF(SP_SUL!D650="","*",SP_SUL!D650)</f>
        <v>*</v>
      </c>
      <c r="E648" s="121" t="str">
        <f>IF(SP_SUL!H650="","*",SP_SUL!H650)</f>
        <v>*</v>
      </c>
      <c r="F648" s="137" t="str">
        <f>IF(SP_SUL!M650="","*",SP_SUL!M650)</f>
        <v>-</v>
      </c>
      <c r="G648" s="121" t="str">
        <f>IF(SP_SUL!I650="","*",SP_SUL!I650)</f>
        <v>*</v>
      </c>
      <c r="H648" s="121" t="str">
        <f>IF(SP_SUL!AB650="","*",SP_SUL!AB650)</f>
        <v>*</v>
      </c>
      <c r="I648" s="121" t="str">
        <f>IF(SP_SUL!AC650="","*",SP_SUL!AC650)</f>
        <v>*</v>
      </c>
      <c r="J648" s="122" t="str">
        <f>IF(SP_SUL!AA650="","*",SP_SUL!AA650)</f>
        <v>*</v>
      </c>
      <c r="K648" s="134" t="str">
        <f>IF(SP_SUL!AD650="","*",SP_SUL!AD650)</f>
        <v>*</v>
      </c>
    </row>
    <row r="649" spans="2:11" s="123" customFormat="1" hidden="1">
      <c r="B649" s="120" t="str">
        <f>IF(SP_SUL!Y651="","*",SP_SUL!Y651)</f>
        <v>*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*</v>
      </c>
      <c r="C650" s="121" t="str">
        <f>IF(SP_SUL!B652="","*",SP_SUL!B652)</f>
        <v>*</v>
      </c>
      <c r="D650" s="121" t="str">
        <f>IF(SP_SUL!D652="","*",SP_SUL!D652)</f>
        <v>*</v>
      </c>
      <c r="E650" s="121" t="str">
        <f>IF(SP_SUL!H652="","*",SP_SUL!H652)</f>
        <v>*</v>
      </c>
      <c r="F650" s="137" t="str">
        <f>IF(SP_SUL!M652="","*",SP_SUL!M652)</f>
        <v>-</v>
      </c>
      <c r="G650" s="121" t="str">
        <f>IF(SP_SUL!I652="","*",SP_SUL!I652)</f>
        <v>*</v>
      </c>
      <c r="H650" s="121" t="str">
        <f>IF(SP_SUL!AB652="","*",SP_SUL!AB652)</f>
        <v>*</v>
      </c>
      <c r="I650" s="121" t="str">
        <f>IF(SP_SUL!AC652="","*",SP_SUL!AC652)</f>
        <v>*</v>
      </c>
      <c r="J650" s="122" t="str">
        <f>IF(SP_SUL!AA652="","*",SP_SUL!AA652)</f>
        <v>*</v>
      </c>
      <c r="K650" s="134" t="str">
        <f>IF(SP_SUL!AD652="","*",SP_SUL!AD652)</f>
        <v>*</v>
      </c>
    </row>
    <row r="651" spans="2:11" s="123" customFormat="1" hidden="1">
      <c r="B651" s="120" t="str">
        <f>IF(SP_SUL!Y653="","*",SP_SUL!Y653)</f>
        <v>*</v>
      </c>
      <c r="C651" s="121" t="str">
        <f>IF(SP_SUL!B653="","*",SP_SUL!B653)</f>
        <v>*</v>
      </c>
      <c r="D651" s="121" t="str">
        <f>IF(SP_SUL!D653="","*",SP_SUL!D653)</f>
        <v>*</v>
      </c>
      <c r="E651" s="121" t="str">
        <f>IF(SP_SUL!H653="","*",SP_SUL!H653)</f>
        <v>*</v>
      </c>
      <c r="F651" s="137" t="str">
        <f>IF(SP_SUL!M653="","*",SP_SUL!M653)</f>
        <v>-</v>
      </c>
      <c r="G651" s="121" t="str">
        <f>IF(SP_SUL!I653="","*",SP_SUL!I653)</f>
        <v>*</v>
      </c>
      <c r="H651" s="121" t="str">
        <f>IF(SP_SUL!AB653="","*",SP_SUL!AB653)</f>
        <v>*</v>
      </c>
      <c r="I651" s="121" t="str">
        <f>IF(SP_SUL!AC653="","*",SP_SUL!AC653)</f>
        <v>*</v>
      </c>
      <c r="J651" s="122" t="str">
        <f>IF(SP_SUL!AA653="","*",SP_SUL!AA653)</f>
        <v>*</v>
      </c>
      <c r="K651" s="134" t="str">
        <f>IF(SP_SUL!AD653="","*",SP_SUL!AD653)</f>
        <v>*</v>
      </c>
    </row>
    <row r="652" spans="2:11" s="123" customFormat="1" hidden="1">
      <c r="B652" s="120" t="str">
        <f>IF(SP_SUL!Y654="","*",SP_SUL!Y654)</f>
        <v>*</v>
      </c>
      <c r="C652" s="121" t="str">
        <f>IF(SP_SUL!B654="","*",SP_SUL!B654)</f>
        <v>*</v>
      </c>
      <c r="D652" s="121" t="str">
        <f>IF(SP_SUL!D654="","*",SP_SUL!D654)</f>
        <v>*</v>
      </c>
      <c r="E652" s="121" t="str">
        <f>IF(SP_SUL!H654="","*",SP_SUL!H654)</f>
        <v>*</v>
      </c>
      <c r="F652" s="137" t="str">
        <f>IF(SP_SUL!M654="","*",SP_SUL!M654)</f>
        <v>-</v>
      </c>
      <c r="G652" s="121" t="str">
        <f>IF(SP_SUL!I654="","*",SP_SUL!I654)</f>
        <v>*</v>
      </c>
      <c r="H652" s="121" t="str">
        <f>IF(SP_SUL!AB654="","*",SP_SUL!AB654)</f>
        <v>*</v>
      </c>
      <c r="I652" s="121" t="str">
        <f>IF(SP_SUL!AC654="","*",SP_SUL!AC654)</f>
        <v>*</v>
      </c>
      <c r="J652" s="122" t="str">
        <f>IF(SP_SUL!AA654="","*",SP_SUL!AA654)</f>
        <v>*</v>
      </c>
      <c r="K652" s="134" t="str">
        <f>IF(SP_SUL!AD654="","*",SP_SUL!AD654)</f>
        <v>*</v>
      </c>
    </row>
    <row r="653" spans="2:11" s="123" customFormat="1" hidden="1">
      <c r="B653" s="120" t="str">
        <f>IF(SP_SUL!Y655="","*",SP_SUL!Y655)</f>
        <v>*</v>
      </c>
      <c r="C653" s="121" t="str">
        <f>IF(SP_SUL!B655="","*",SP_SUL!B655)</f>
        <v>*</v>
      </c>
      <c r="D653" s="121" t="str">
        <f>IF(SP_SUL!D655="","*",SP_SUL!D655)</f>
        <v>*</v>
      </c>
      <c r="E653" s="121" t="str">
        <f>IF(SP_SUL!H655="","*",SP_SUL!H655)</f>
        <v>*</v>
      </c>
      <c r="F653" s="137" t="str">
        <f>IF(SP_SUL!M655="","*",SP_SUL!M655)</f>
        <v>-</v>
      </c>
      <c r="G653" s="121" t="str">
        <f>IF(SP_SUL!I655="","*",SP_SUL!I655)</f>
        <v>*</v>
      </c>
      <c r="H653" s="121" t="str">
        <f>IF(SP_SUL!AB655="","*",SP_SUL!AB655)</f>
        <v>*</v>
      </c>
      <c r="I653" s="121" t="str">
        <f>IF(SP_SUL!AC655="","*",SP_SUL!AC655)</f>
        <v>*</v>
      </c>
      <c r="J653" s="122" t="str">
        <f>IF(SP_SUL!AA655="","*",SP_SUL!AA655)</f>
        <v>*</v>
      </c>
      <c r="K653" s="134" t="str">
        <f>IF(SP_SUL!AD655="","*",SP_SUL!AD655)</f>
        <v>*</v>
      </c>
    </row>
    <row r="654" spans="2:11" s="123" customFormat="1" hidden="1">
      <c r="B654" s="120" t="str">
        <f>IF(SP_SUL!Y656="","*",SP_SUL!Y656)</f>
        <v>*</v>
      </c>
      <c r="C654" s="121" t="str">
        <f>IF(SP_SUL!B656="","*",SP_SUL!B656)</f>
        <v>*</v>
      </c>
      <c r="D654" s="121" t="str">
        <f>IF(SP_SUL!D656="","*",SP_SUL!D656)</f>
        <v>*</v>
      </c>
      <c r="E654" s="121" t="str">
        <f>IF(SP_SUL!H656="","*",SP_SUL!H656)</f>
        <v>*</v>
      </c>
      <c r="F654" s="137" t="str">
        <f>IF(SP_SUL!M656="","*",SP_SUL!M656)</f>
        <v>-</v>
      </c>
      <c r="G654" s="121" t="str">
        <f>IF(SP_SUL!I656="","*",SP_SUL!I656)</f>
        <v>*</v>
      </c>
      <c r="H654" s="121" t="str">
        <f>IF(SP_SUL!AB656="","*",SP_SUL!AB656)</f>
        <v>*</v>
      </c>
      <c r="I654" s="121" t="str">
        <f>IF(SP_SUL!AC656="","*",SP_SUL!AC656)</f>
        <v>*</v>
      </c>
      <c r="J654" s="122" t="str">
        <f>IF(SP_SUL!AA656="","*",SP_SUL!AA656)</f>
        <v>*</v>
      </c>
      <c r="K654" s="134" t="str">
        <f>IF(SP_SUL!AD656="","*",SP_SUL!AD656)</f>
        <v>*</v>
      </c>
    </row>
    <row r="655" spans="2:11" s="123" customFormat="1" hidden="1">
      <c r="B655" s="120" t="str">
        <f>IF(SP_SUL!Y657="","*",SP_SUL!Y657)</f>
        <v>*</v>
      </c>
      <c r="C655" s="121" t="str">
        <f>IF(SP_SUL!B657="","*",SP_SUL!B657)</f>
        <v>*</v>
      </c>
      <c r="D655" s="121" t="str">
        <f>IF(SP_SUL!D657="","*",SP_SUL!D657)</f>
        <v>*</v>
      </c>
      <c r="E655" s="121" t="str">
        <f>IF(SP_SUL!H657="","*",SP_SUL!H657)</f>
        <v>*</v>
      </c>
      <c r="F655" s="137" t="str">
        <f>IF(SP_SUL!M657="","*",SP_SUL!M657)</f>
        <v>-</v>
      </c>
      <c r="G655" s="121" t="str">
        <f>IF(SP_SUL!I657="","*",SP_SUL!I657)</f>
        <v>*</v>
      </c>
      <c r="H655" s="121" t="str">
        <f>IF(SP_SUL!AB657="","*",SP_SUL!AB657)</f>
        <v>*</v>
      </c>
      <c r="I655" s="121" t="str">
        <f>IF(SP_SUL!AC657="","*",SP_SUL!AC657)</f>
        <v>*</v>
      </c>
      <c r="J655" s="122" t="str">
        <f>IF(SP_SUL!AA657="","*",SP_SUL!AA657)</f>
        <v>*</v>
      </c>
      <c r="K655" s="134" t="str">
        <f>IF(SP_SUL!AD657="","*",SP_SUL!AD657)</f>
        <v>*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*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-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-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-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-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-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-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-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-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-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-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-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-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-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-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-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-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-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-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-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-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-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-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-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-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-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-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-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-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-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-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-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-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-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-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-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-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-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-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-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-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-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-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-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-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-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-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-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-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-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-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-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-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-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-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-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-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-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-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-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-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-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-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-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-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-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-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-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-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-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-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-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-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-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-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-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-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-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-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-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-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-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-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-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-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-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-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-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-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-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-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-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-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-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-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-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-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-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-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-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-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-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-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-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-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-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-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-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-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-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-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-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-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-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-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-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-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-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-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-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29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2025-12-29T16:42:38Z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