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15" documentId="120_S{118792C3-22EF-5104-A093-F22BFE3913F3}" xr6:coauthVersionLast="47" xr6:coauthVersionMax="47" xr10:uidLastSave="{7C3AE061-C5D4-460C-B648-1D284F11B789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<sst xmlns="http://schemas.openxmlformats.org/spreadsheetml/2006/main" count="7285" uniqueCount="1531">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</sst>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G4" activePane="bottomRight" state="frozen"/>
      <selection pane="bottomRight" activeCell="P10" sqref="P10:P34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1407</v>
      </c>
      <c r="BK296" s="17" t="s">
        <v>1407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1408</v>
      </c>
      <c r="BK297" s="17" t="s">
        <v>1409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1409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1410</v>
      </c>
      <c r="BK298" s="17" t="s">
        <v>1410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1410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1412</v>
      </c>
      <c r="BK299" s="17" t="s">
        <v>1412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1413</v>
      </c>
      <c r="BK300" s="17" t="s">
        <v>1414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1414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1415</v>
      </c>
      <c r="BK301" s="17" t="s">
        <v>1415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1415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7" t="s">
        <v>1418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 t="s">
        <v>1421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1421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 t="s">
        <v>1421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1421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 t="s">
        <v>1423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1423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 t="s">
        <v>1423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1423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1424</v>
      </c>
      <c r="BK309" s="18" t="s">
        <v>1425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1425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1427</v>
      </c>
      <c r="BK311" s="17" t="s">
        <v>1427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1430</v>
      </c>
      <c r="BK312" s="17" t="s">
        <v>1430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1432</v>
      </c>
      <c r="BK313" s="17" t="s">
        <v>1432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1434</v>
      </c>
      <c r="BK314" s="17" t="s">
        <v>1434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1436</v>
      </c>
      <c r="BK315" s="17" t="s">
        <v>1436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1437</v>
      </c>
      <c r="BK316" s="17" t="s">
        <v>1437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1438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1439</v>
      </c>
      <c r="BK318" s="17" t="s">
        <v>1440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1441</v>
      </c>
      <c r="BK319" s="17" t="s">
        <v>1442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1443</v>
      </c>
      <c r="BK320" s="17" t="s">
        <v>1444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1445</v>
      </c>
      <c r="BK322" s="176" t="s">
        <v>1445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1447</v>
      </c>
      <c r="BK323" s="17" t="s">
        <v>1447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1448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1449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1450</v>
      </c>
      <c r="BK324" s="17" t="s">
        <v>1450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1451</v>
      </c>
      <c r="BK328" s="17" t="s">
        <v>1452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1453</v>
      </c>
      <c r="N331" s="127" t="s">
        <v>1453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1411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e">
        <f>IF(AND(BR340&lt;1,BS340&lt;1),"Produção e Intervalo",IF(BR340&lt;1,"Intervalo",IF(BS340&lt;1,"Produção","Aderente")))</f>
        <v>#DIV/0!</v>
      </c>
      <c r="BR340" s="19" t="e">
        <f>IF(OR(B340="",F340=""),"*",AY340/P340)</f>
        <v>#DIV/0!</v>
      </c>
      <c r="BS340" s="19" t="e">
        <f>IF(OR(B340="",F340=""),"*",BA340/Q340)</f>
        <v>#DIV/0!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381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1455</v>
      </c>
      <c r="J344" s="105">
        <v>48</v>
      </c>
      <c r="K344" s="105">
        <v>135</v>
      </c>
      <c r="L344" s="105"/>
      <c r="M344" s="127" t="s">
        <v>1456</v>
      </c>
      <c r="N344" s="127" t="s">
        <v>1457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1458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100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1459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1460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1461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1461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1462</v>
      </c>
      <c r="C3" s="174" t="s">
        <v>1463</v>
      </c>
      <c r="D3" s="174" t="s">
        <v>1464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1465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1466</v>
      </c>
      <c r="C4" s="160" t="s">
        <v>1467</v>
      </c>
      <c r="D4" s="160" t="s">
        <v>1468</v>
      </c>
      <c r="E4" s="160" t="s">
        <v>1469</v>
      </c>
      <c r="F4" s="160" t="s">
        <v>4</v>
      </c>
      <c r="G4" s="160" t="s">
        <v>1470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1471</v>
      </c>
      <c r="C6" s="161">
        <v>407867</v>
      </c>
      <c r="D6" s="161" t="s">
        <v>1472</v>
      </c>
      <c r="E6" s="161" t="s">
        <v>789</v>
      </c>
      <c r="F6" s="161" t="s">
        <v>1473</v>
      </c>
      <c r="G6" s="162"/>
    </row>
    <row r="7" spans="2:7">
      <c r="B7" s="161" t="s">
        <v>1474</v>
      </c>
      <c r="C7" s="161">
        <v>293644</v>
      </c>
      <c r="D7" s="161" t="s">
        <v>1475</v>
      </c>
      <c r="E7" s="161" t="s">
        <v>789</v>
      </c>
      <c r="F7" s="161" t="s">
        <v>1473</v>
      </c>
      <c r="G7" s="162"/>
    </row>
    <row r="8" spans="2:7">
      <c r="B8" s="161" t="s">
        <v>1476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1477</v>
      </c>
      <c r="C9" s="161">
        <v>256790</v>
      </c>
      <c r="D9" s="161" t="s">
        <v>1478</v>
      </c>
      <c r="E9" s="161" t="s">
        <v>790</v>
      </c>
      <c r="F9" s="161" t="s">
        <v>1479</v>
      </c>
      <c r="G9" s="162">
        <v>46357</v>
      </c>
    </row>
    <row r="10" spans="2:7">
      <c r="B10" s="161" t="s">
        <v>1480</v>
      </c>
      <c r="C10" s="161">
        <v>265193</v>
      </c>
      <c r="D10" s="161" t="s">
        <v>1481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1482</v>
      </c>
      <c r="C11" s="161">
        <v>293716</v>
      </c>
      <c r="D11" s="161" t="s">
        <v>1483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1484</v>
      </c>
      <c r="C12" s="161">
        <v>257258</v>
      </c>
      <c r="D12" s="161" t="s">
        <v>1485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1486</v>
      </c>
      <c r="C13" s="161">
        <v>371147</v>
      </c>
      <c r="D13" s="161" t="s">
        <v>1487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1488</v>
      </c>
      <c r="C14" s="161">
        <v>259230</v>
      </c>
      <c r="D14" s="161" t="s">
        <v>1489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1490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1491</v>
      </c>
      <c r="C16" s="161">
        <v>258542</v>
      </c>
      <c r="D16" s="161" t="s">
        <v>1492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1493</v>
      </c>
      <c r="C17" s="161">
        <v>257050</v>
      </c>
      <c r="D17" s="161" t="s">
        <v>1494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1495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1496</v>
      </c>
      <c r="D4" s="163" t="s">
        <v>1497</v>
      </c>
      <c r="E4" s="163" t="s">
        <v>1498</v>
      </c>
      <c r="F4" s="160" t="s">
        <v>1499</v>
      </c>
      <c r="G4" s="163" t="s">
        <v>1500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1503</v>
      </c>
      <c r="G9" s="167" t="s">
        <v>1504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1501</v>
      </c>
      <c r="G10" s="167"/>
    </row>
    <row r="11" spans="2:7">
      <c r="B11" s="191" t="s">
        <v>1505</v>
      </c>
      <c r="C11" s="191">
        <v>9038</v>
      </c>
      <c r="D11" s="192">
        <v>46085</v>
      </c>
      <c r="E11" s="191">
        <v>10520</v>
      </c>
      <c r="F11" s="193" t="s">
        <v>1506</v>
      </c>
      <c r="G11" s="191"/>
    </row>
    <row r="12" spans="2:7">
      <c r="B12" s="167" t="s">
        <v>1505</v>
      </c>
      <c r="C12" s="167">
        <v>9059</v>
      </c>
      <c r="D12" s="168">
        <v>46091</v>
      </c>
      <c r="E12" s="167">
        <v>15600</v>
      </c>
      <c r="F12" s="169" t="s">
        <v>1501</v>
      </c>
      <c r="G12" s="167" t="s">
        <v>1507</v>
      </c>
    </row>
    <row r="13" spans="2:7">
      <c r="B13" s="167" t="s">
        <v>709</v>
      </c>
      <c r="C13" s="167" t="s">
        <v>1508</v>
      </c>
      <c r="D13" s="168">
        <v>46086</v>
      </c>
      <c r="E13" s="167">
        <v>8.5</v>
      </c>
      <c r="F13" s="169" t="s">
        <v>1509</v>
      </c>
      <c r="G13" s="167"/>
    </row>
    <row r="14" spans="2:7">
      <c r="B14" s="167" t="s">
        <v>709</v>
      </c>
      <c r="C14" s="167" t="s">
        <v>1510</v>
      </c>
      <c r="D14" s="168">
        <v>46086</v>
      </c>
      <c r="E14" s="167">
        <v>10000</v>
      </c>
      <c r="F14" s="169" t="s">
        <v>1509</v>
      </c>
      <c r="G14" s="167"/>
    </row>
    <row r="15" spans="2:7">
      <c r="B15" s="167" t="s">
        <v>709</v>
      </c>
      <c r="C15" s="167" t="s">
        <v>1511</v>
      </c>
      <c r="D15" s="168">
        <v>46086</v>
      </c>
      <c r="E15" s="167">
        <v>8000</v>
      </c>
      <c r="F15" s="169" t="s">
        <v>1509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1512</v>
      </c>
      <c r="C2" s="121" t="s">
        <v>943</v>
      </c>
      <c r="D2" s="76" t="s">
        <v>945</v>
      </c>
      <c r="E2" s="76" t="s">
        <v>1513</v>
      </c>
      <c r="F2" s="99" t="s">
        <v>1514</v>
      </c>
      <c r="G2" s="76" t="s">
        <v>1515</v>
      </c>
      <c r="H2" s="76" t="s">
        <v>1516</v>
      </c>
      <c r="I2" s="76" t="s">
        <v>1517</v>
      </c>
      <c r="J2" s="76" t="s">
        <v>1518</v>
      </c>
      <c r="K2" s="78" t="s">
        <v>1519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1520</v>
      </c>
      <c r="V1" s="232"/>
      <c r="W1" s="232"/>
    </row>
    <row r="2" spans="1:23" ht="15" customHeight="1">
      <c r="A2" s="87" t="s">
        <v>1521</v>
      </c>
      <c r="B2" s="87" t="s">
        <v>1522</v>
      </c>
      <c r="C2" s="87" t="s">
        <v>376</v>
      </c>
      <c r="D2" s="88" t="s">
        <v>958</v>
      </c>
      <c r="E2" s="88" t="s">
        <v>4</v>
      </c>
      <c r="F2" s="88" t="s">
        <v>1523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1524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100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1525</v>
      </c>
      <c r="D5" s="234"/>
      <c r="E5" s="234"/>
      <c r="F5" s="234"/>
      <c r="G5" s="234"/>
      <c r="H5" s="234"/>
      <c r="I5" s="234"/>
      <c r="J5" s="235"/>
      <c r="K5" s="236" t="s">
        <v>1526</v>
      </c>
      <c r="L5" s="237"/>
      <c r="M5" s="237"/>
      <c r="N5" s="237"/>
      <c r="O5" s="238" t="s">
        <v>1527</v>
      </c>
      <c r="P5" s="239"/>
    </row>
    <row r="6" spans="1:16" s="74" customFormat="1" ht="15" customHeight="1">
      <c r="A6" s="66" t="s">
        <v>1523</v>
      </c>
      <c r="B6" s="75" t="s">
        <v>1522</v>
      </c>
      <c r="C6" s="76" t="s">
        <v>958</v>
      </c>
      <c r="D6" s="77" t="s">
        <v>959</v>
      </c>
      <c r="E6" s="76" t="s">
        <v>1528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1529</v>
      </c>
      <c r="M6" s="80" t="s">
        <v>576</v>
      </c>
      <c r="N6" s="81" t="s">
        <v>953</v>
      </c>
      <c r="O6" s="158" t="s">
        <v>996</v>
      </c>
      <c r="P6" s="133" t="s">
        <v>1530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E17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2026-03-10T17:05:52Z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