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62" documentId="120_S{118792C3-22EF-5104-A093-F22BFE3913F3}" xr6:coauthVersionLast="47" xr6:coauthVersionMax="47" xr10:uidLastSave="{34206551-0A46-4565-88CD-A932242BE8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<sst xmlns="http://schemas.openxmlformats.org/spreadsheetml/2006/main" count="5662" uniqueCount="1429">
  <si>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</si>
  <si>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</si>
  <si>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</si>
  <si>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</si>
  <si>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</si>
  <si>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</si>
  <si>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</si>
  <si>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</si>
  <si>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</si>
  <si>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</si>
  <si>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</si>
  <si>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</si>
  <si>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</si>
  <si>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</si>
  <si>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</si>
  <si>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</si>
  <si>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</si>
  <si>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</si>
  <si>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</si>
  <si>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</si>
  <si>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</si>
  <si>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</si>
  <si>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</si>
  <si>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</si>
  <si>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</si>
  <si>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</si>
  <si>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</si>
  <si>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</si>
  <si>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</si>
  <si>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</si>
  <si>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</si>
  <si>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</si>
  <si>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</si>
  <si>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</si>
  <si>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</si>
  <si>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</si>
  <si>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</si>
  <si>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</si>
  <si>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</si>
  <si>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</si>
  <si>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</si>
  <si>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</si>
  <si>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</si>
  <si>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</si>
  <si>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</si>
  <si>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</si>
  <si>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</si>
  <si>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</si>
  <si>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</si>
  <si>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</si>
  <si>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</si>
  <si>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</si>
  <si>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</si>
  <si>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</si>
  <si>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</si>
  <si>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</si>
  <si>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</si>
  <si>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</si>
  <si>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</si>
  <si>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</si>
  <si>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</si>
  <si>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</si>
  <si>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</si>
  <si>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</si>
  <si>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</si>
  <si>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</si>
  <si>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</si>
  <si>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</si>
  <si>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</si>
  <si>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</si>
  <si>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</si>
  <si>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</si>
  <si>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</si>
  <si>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</si>
  <si>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</si>
  <si>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</si>
  <si>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</si>
  <si>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</si>
  <si>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</si>
  <si>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</si>
  <si>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</si>
  <si>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</si>
  <si>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</si>
  <si>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</si>
  <si>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</si>
  <si>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</si>
  <si>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</si>
  <si>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</si>
  <si>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</si>
  <si>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</si>
  <si>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</si>
  <si>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</si>
  <si>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</si>
  <si>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</si>
  <si>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</si>
  <si>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</si>
  <si>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</si>
  <si>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</si>
  <si>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</si>
  <si>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</si>
  <si>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</si>
  <si>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</si>
  <si>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</si>
  <si>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</si>
  <si>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</si>
  <si>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</si>
  <si>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</si>
  <si>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</si>
  <si>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</si>
  <si>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</si>
  <si>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</si>
  <si>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</si>
  <si>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</si>
  <si>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</si>
  <si>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</si>
  <si>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</si>
  <si>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</si>
  <si>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</si>
  <si>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</si>
  <si>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</si>
  <si>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</si>
  <si>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</si>
  <si>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</si>
  <si>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</si>
  <si>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</si>
  <si>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</si>
  <si>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</si>
  <si>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</si>
  <si>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</si>
  <si>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</si>
  <si>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</si>
  <si>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</si>
  <si>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</si>
  <si>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</si>
  <si>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</si>
  <si>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</si>
  <si>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</si>
  <si>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</si>
  <si>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</si>
  <si>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</si>
  <si>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</si>
  <si>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</si>
  <si>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</si>
  <si>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</si>
  <si>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</si>
  <si>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</si>
  <si>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</si>
  <si>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</si>
  <si>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</si>
  <si>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</si>
  <si>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</si>
  <si>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</si>
  <si>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</si>
  <si>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</si>
  <si>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</si>
  <si>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</si>
  <si>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</si>
  <si>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</si>
  <si>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</si>
  <si>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</si>
  <si>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</si>
  <si>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</si>
  <si>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</si>
  <si>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</si>
  <si>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</si>
  <si>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</si>
  <si>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</si>
  <si>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</si>
  <si>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</si>
  <si>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</si>
  <si>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</si>
  <si>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</si>
  <si>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</si>
  <si>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</si>
  <si>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</si>
  <si>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</si>
  <si>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</si>
  <si>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</si>
  <si>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</si>
  <si>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</si>
  <si>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</si>
  <si>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</si>
  <si>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</si>
  <si>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</si>
  <si>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</si>
  <si>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</si>
  <si>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</si>
  <si>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</si>
  <si>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</si>
  <si>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</si>
  <si>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</si>
  <si>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</si>
  <si>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</si>
  <si>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</si>
  <si>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</si>
  <si>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</si>
  <si>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</si>
  <si>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</si>
  <si>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</si>
  <si>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</si>
  <si>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</si>
  <si>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</si>
  <si>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</si>
  <si>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</si>
  <si>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</si>
  <si>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</si>
  <si>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</si>
  <si>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</si>
  <si>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</si>
  <si>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</si>
  <si>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</si>
  <si>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</si>
  <si>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</si>
  <si>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</si>
  <si>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</si>
  <si>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</si>
  <si>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</si>
  <si>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</si>
  <si>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</si>
  <si>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</si>
  <si>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</si>
  <si>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</si>
  <si>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</si>
  <si>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</si>
  <si>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</si>
  <si>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</si>
  <si>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</si>
  <si>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</si>
  <si>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</si>
  <si>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</si>
  <si>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</si>
  <si>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</si>
  <si>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</si>
  <si>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</si>
  <si>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</si>
  <si>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</si>
  <si>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</si>
  <si>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</si>
  <si>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</si>
  <si>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</si>
  <si>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</si>
  <si>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</si>
  <si>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</si>
  <si>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</si>
  <si>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</si>
  <si>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</si>
  <si>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</si>
  <si>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</si>
  <si>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</si>
  <si>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</si>
  <si>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</si>
  <si>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</si>
  <si>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</si>
  <si>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</si>
  <si>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</si>
  <si>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</si>
  <si>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</si>
  <si>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</si>
  <si>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</si>
  <si>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</si>
  <si>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</si>
  <si>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</si>
  <si>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</si>
  <si>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</si>
  <si>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</si>
  <si>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</si>
  <si>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</si>
  <si>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</si>
  <si>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</si>
  <si>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</si>
  <si>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</si>
  <si>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</si>
  <si>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</si>
  <si>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</si>
  <si>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</si>
  <si>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</si>
  <si>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</si>
  <si>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</si>
  <si>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</si>
  <si>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</si>
  <si>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</si>
  <si>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</si>
  <si>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</si>
  <si>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</si>
  <si>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</si>
  <si>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</si>
  <si>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</si>
  <si>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</si>
  <si>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</si>
  <si>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</si>
  <si>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</si>
  <si>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</si>
  <si>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</si>
  <si>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</si>
  <si>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</si>
  <si>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</si>
  <si>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</si>
  <si>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</si>
  <si>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</si>
  <si>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</si>
  <si>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</si>
  <si>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</si>
  <si>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</si>
  <si>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</si>
  <si>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</si>
  <si>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</si>
  <si>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</si>
  <si>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</si>
  <si>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</si>
  <si>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</si>
  <si>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</si>
  <si>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</si>
  <si>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</si>
  <si>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</si>
  <si>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</si>
  <si>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</si>
  <si>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</si>
  <si>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</si>
  <si>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</si>
  <si>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</si>
  <si>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</si>
  <si>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</si>
  <si>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</si>
  <si>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</si>
  <si>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</si>
  <si>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</si>
  <si>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</si>
  <si>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</si>
  <si>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</si>
  <si>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</si>
  <si>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</si>
  <si>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</si>
  <si>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</si>
  <si>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</si>
  <si>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</si>
  <si>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</si>
  <si>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</si>
  <si>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</si>
  <si>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</si>
  <si>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</si>
  <si>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</si>
  <si>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</si>
  <si>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</si>
  <si>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</si>
  <si>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</si>
  <si>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</si>
  <si>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</si>
  <si>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</si>
  <si>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</si>
  <si>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</si>
  <si>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</si>
  <si>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</si>
  <si>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</si>
  <si>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</si>
  <si>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</si>
  <si>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</si>
  <si>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</si>
  <si>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</si>
  <si>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</si>
  <si>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</si>
  <si>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</si>
  <si>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</si>
  <si>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</si>
  <si>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</si>
  <si>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</si>
  <si>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</si>
  <si>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</si>
  <si>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</si>
  <si>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</si>
  <si>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</si>
  <si>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</si>
  <si>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</si>
  <si>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</si>
  <si>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</si>
  <si>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</si>
  <si>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</si>
  <si>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</si>
  <si>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</si>
  <si>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</si>
  <si>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</si>
  <si>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</si>
  <si>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</si>
  <si>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</si>
  <si>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</si>
  <si>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</si>
  <si>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</si>
  <si>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</si>
  <si>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</si>
  <si>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</si>
  <si>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</si>
  <si>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</si>
  <si>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</si>
  <si>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</si>
  <si>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</si>
  <si>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</si>
  <si>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</si>
  <si>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</si>
  <si>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</si>
  <si>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</si>
  <si>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</si>
  <si>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</si>
  <si>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</si>
  <si>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</si>
  <si>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</si>
  <si>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</si>
  <si>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</si>
  <si>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</si>
  <si>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</si>
  <si>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</si>
  <si>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</si>
  <si>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</si>
  <si>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</si>
  <si>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</si>
  <si>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</si>
  <si>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</si>
  <si>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</si>
  <si>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</si>
  <si>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</si>
  <si>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</si>
  <si>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</si>
  <si>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</si>
  <si>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</si>
  <si>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</si>
  <si>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</si>
  <si>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</si>
  <si>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</si>
  <si>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</si>
  <si>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</si>
  <si>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</si>
  <si>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</si>
  <si>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</si>
  <si>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</si>
  <si>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</si>
  <si>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</si>
  <si>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</si>
  <si>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</si>
  <si>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</si>
  <si>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</si>
  <si>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</si>
  <si>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</si>
  <si>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</si>
  <si>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</si>
  <si>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</si>
  <si>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</si>
  <si>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</si>
  <si>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</si>
  <si>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</si>
  <si>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</si>
  <si>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</si>
  <si>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</si>
  <si>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</si>
  <si>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</si>
  <si>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</si>
  <si>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</si>
  <si>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</si>
  <si>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</si>
  <si>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</si>
  <si>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</si>
  <si>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</si>
  <si>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</si>
  <si>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</si>
  <si>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</si>
  <si>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</si>
  <si>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</si>
  <si>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</si>
  <si>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</si>
  <si>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</si>
  <si>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</si>
  <si>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</si>
  <si>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</si>
  <si>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</si>
  <si>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</si>
  <si>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</si>
  <si>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</si>
  <si>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</si>
  <si>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</si>
  <si>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</si>
  <si>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</si>
  <si>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</si>
  <si>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</si>
  <si>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</si>
  <si>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</si>
  <si>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</si>
  <si>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</si>
  <si>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</si>
  <si>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</si>
  <si>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</si>
  <si>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</si>
  <si>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</si>
  <si>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</si>
  <si>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</si>
  <si>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</si>
  <si>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</si>
  <si>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</si>
  <si>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</si>
  <si>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</si>
  <si>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</si>
  <si>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</si>
  <si>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</si>
  <si>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</si>
  <si>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</si>
  <si>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</si>
  <si>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</si>
  <si>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</si>
  <si>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</si>
  <si>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</si>
  <si>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</si>
  <si>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</si>
  <si>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</si>
  <si>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</si>
  <si>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</si>
  <si>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</si>
  <si>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</si>
  <si>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</si>
  <si>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</si>
  <si>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</si>
  <si>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</si>
  <si>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</si>
  <si>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</si>
  <si>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</si>
  <si>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</si>
  <si>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</si>
  <si>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</si>
  <si>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</si>
  <si>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</si>
  <si>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</si>
  <si>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</si>
  <si>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</si>
  <si>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</si>
  <si>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</si>
  <si>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</si>
  <si>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</si>
  <si>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</si>
  <si>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</si>
  <si>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</si>
  <si>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</si>
  <si>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</si>
  <si>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</si>
  <si>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</si>
  <si>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</si>
  <si>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</si>
  <si>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</si>
  <si>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</si>
  <si>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</si>
  <si>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</si>
  <si>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</si>
  <si>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</si>
  <si>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</si>
  <si>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</si>
  <si>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</si>
  <si>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</si>
  <si>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</si>
  <si>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</si>
  <si>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</si>
  <si>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</si>
  <si>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</si>
  <si>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</si>
  <si>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</si>
  <si>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</si>
  <si>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</si>
  <si>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</si>
  <si>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</si>
  <si>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</si>
  <si>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</si>
  <si>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</si>
  <si>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</si>
  <si>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</si>
  <si>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</si>
  <si>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</si>
  <si>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</si>
  <si>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</si>
  <si>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</si>
  <si>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</si>
  <si>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</si>
  <si>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</si>
  <si>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</si>
  <si>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</si>
  <si>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</si>
  <si>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</si>
  <si>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</si>
  <si>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</si>
  <si>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</si>
  <si>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</si>
  <si>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</si>
  <si>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</si>
  <si>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</si>
  <si>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</si>
  <si>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</si>
  <si>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</si>
  <si>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</si>
  <si>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</si>
  <si>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</si>
  <si>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</si>
  <si>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</si>
  <si>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</si>
  <si>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</si>
  <si>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</si>
  <si>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</si>
  <si>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</si>
  <si>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</si>
  <si>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</si>
  <si>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</si>
  <si>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</si>
  <si>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</si>
  <si>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</si>
  <si>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</si>
  <si>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</si>
  <si>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</si>
  <si>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</si>
  <si>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</si>
  <si>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</si>
  <si>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</si>
  <si>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</si>
  <si>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</si>
  <si>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</si>
  <si>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</si>
  <si>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</si>
  <si>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</si>
  <si>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</si>
  <si>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</si>
  <si>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</si>
  <si>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</si>
  <si>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</si>
  <si>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</si>
  <si>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</si>
  <si>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</si>
  <si>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</si>
  <si>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</si>
  <si>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</si>
  <si>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</si>
  <si>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</si>
  <si>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</si>
  <si>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</si>
  <si>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</si>
  <si>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</si>
  <si>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</si>
  <si>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</si>
  <si>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</si>
  <si>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</si>
  <si>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</si>
  <si>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</si>
  <si>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</si>
  <si>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</si>
  <si>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</si>
  <si>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</si>
  <si>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</si>
  <si>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</si>
  <si>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</si>
  <si>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</si>
  <si>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</si>
  <si>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</si>
  <si>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</si>
  <si>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</si>
  <si>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</si>
  <si>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</si>
  <si>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</si>
  <si>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</si>
  <si>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</si>
  <si>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</si>
  <si>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</si>
  <si>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</si>
  <si>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</si>
  <si>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</si>
  <si>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</si>
  <si>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</si>
  <si>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</si>
  <si>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</si>
  <si>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</si>
  <si>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</si>
  <si>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</si>
  <si>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</si>
  <si>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</si>
  <si>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</si>
  <si>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</si>
  <si>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</si>
  <si>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</si>
  <si>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</si>
  <si>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</si>
  <si>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</si>
  <si>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</si>
  <si>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</si>
  <si>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</si>
  <si>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</si>
  <si>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</si>
  <si>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</si>
  <si>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</si>
  <si>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</si>
  <si>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</si>
  <si>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</si>
  <si>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</si>
  <si>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</si>
  <si>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</si>
  <si>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</si>
  <si>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</si>
  <si>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</si>
  <si>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</si>
  <si>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</si>
  <si>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</si>
  <si>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</si>
  <si>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</si>
  <si>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</si>
  <si>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</si>
  <si>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</si>
  <si>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</si>
  <si>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</si>
  <si>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</si>
  <si>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</si>
  <si>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</si>
  <si>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</si>
  <si>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</si>
  <si>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</si>
  <si>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</si>
  <si>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</si>
  <si>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</si>
  <si>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</si>
  <si>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</si>
  <si>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</si>
  <si>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</si>
  <si>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</si>
  <si>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</si>
  <si>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</si>
  <si>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</si>
  <si>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</si>
  <si>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</si>
  <si>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</si>
  <si>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</si>
  <si>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</si>
  <si>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</si>
  <si>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</si>
  <si>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</si>
  <si>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</si>
  <si>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</si>
  <si>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</si>
  <si>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</si>
  <si>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</si>
  <si>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</si>
  <si>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</si>
  <si>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</si>
  <si>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</si>
  <si>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</si>
  <si>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</si>
  <si>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</si>
  <si>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</si>
  <si>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</si>
  <si>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</si>
  <si>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</si>
  <si>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</si>
  <si>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</si>
  <si>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</si>
  <si>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</si>
  <si>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</si>
  <si>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</si>
  <si>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</si>
  <si>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</si>
  <si>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</si>
  <si>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</si>
  <si>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</si>
  <si>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</si>
  <si>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</si>
  <si>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</si>
  <si>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</si>
  <si>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</si>
  <si>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</si>
  <si>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</si>
  <si>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</si>
  <si>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</si>
  <si>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</si>
  <si>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</si>
  <si>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</si>
  <si>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</si>
  <si>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</si>
  <si>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</si>
  <si>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</si>
  <si>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</si>
  <si>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</si>
  <si>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</si>
  <si>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</si>
  <si>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</si>
  <si>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</si>
  <si>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</si>
  <si>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</si>
  <si>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</si>
  <si>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</si>
  <si>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</si>
  <si>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</si>
  <si>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</si>
  <si>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</si>
  <si>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</si>
  <si>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</si>
  <si>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</si>
  <si>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</si>
  <si>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</si>
  <si>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</si>
  <si>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</si>
  <si>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</si>
  <si>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</si>
  <si>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</si>
  <si>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</si>
  <si>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</si>
  <si>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</si>
  <si>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</si>
  <si>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</si>
  <si>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</si>
  <si>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</si>
  <si>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</si>
  <si>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</si>
  <si>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</si>
  <si>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</si>
  <si>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</si>
  <si>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</si>
  <si>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</si>
  <si>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</si>
  <si>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</si>
  <si>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</si>
  <si>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</si>
  <si>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</si>
  <si>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</si>
  <si>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</si>
  <si>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</si>
  <si>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</si>
  <si>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</si>
  <si>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</si>
  <si>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</si>
  <si>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</si>
  <si>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</si>
  <si>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</si>
  <si>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</si>
  <si>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</si>
  <si>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</si>
  <si>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</si>
  <si>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</si>
  <si>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</si>
  <si>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</si>
  <si>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</si>
  <si>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</si>
  <si>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</si>
  <si>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</si>
  <si>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</si>
  <si>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</si>
  <si>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</si>
  <si>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</si>
  <si>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</si>
  <si>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</si>
  <si>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</si>
  <si>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</si>
  <si>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</si>
  <si>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</si>
  <si>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</si>
  <si>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</si>
  <si>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</si>
  <si>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</si>
  <si>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</si>
  <si>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</si>
  <si>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</si>
  <si>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</si>
  <si>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</si>
  <si>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</si>
  <si>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</si>
  <si>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</si>
  <si>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</si>
  <si>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</si>
  <si>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</si>
  <si>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</si>
  <si>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</si>
  <si>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</si>
  <si>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</si>
  <si>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</si>
  <si>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</si>
  <si>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</si>
  <si>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</si>
  <si>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</si>
  <si>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</si>
  <si>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</si>
  <si>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</si>
  <si>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</si>
  <si>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</si>
  <si>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</si>
  <si>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</si>
  <si>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</si>
  <si>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</si>
  <si>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</si>
  <si>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</si>
  <si>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</si>
  <si>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</si>
  <si>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</si>
  <si>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</si>
  <si>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</si>
  <si>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</si>
  <si>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</si>
  <si>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</si>
  <si>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</si>
  <si>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</si>
  <si>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</si>
  <si>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</si>
  <si>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</si>
  <si>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</si>
  <si>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</si>
  <si>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</si>
  <si>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</si>
  <si>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</si>
  <si>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</si>
  <si>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</si>
  <si>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</si>
  <si>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</si>
  <si>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</si>
  <si>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</si>
  <si>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</si>
  <si>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</si>
  <si>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</si>
  <si>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</si>
  <si>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</si>
  <si>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</si>
  <si>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</si>
  <si>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</si>
  <si>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</si>
  <si>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</si>
  <si>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</si>
  <si>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</si>
  <si>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</si>
  <si>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</si>
  <si>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</si>
  <si>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</si>
  <si>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</si>
  <si>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</si>
  <si>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</si>
  <si>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</si>
  <si>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</si>
  <si>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</si>
  <si>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</si>
  <si>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</si>
  <si>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</si>
  <si>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</si>
  <si>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</si>
  <si>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</si>
  <si>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</si>
  <si>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</si>
  <si>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</si>
  <si>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</si>
  <si>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</si>
  <si>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</si>
  <si>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</si>
  <si>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</si>
  <si>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</si>
  <si>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</si>
  <si>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</si>
  <si>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</si>
  <si>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</si>
  <si>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</si>
  <si>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</si>
  <si>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</si>
  <si>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</si>
  <si>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</si>
  <si>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</si>
  <si>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</si>
  <si>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</si>
  <si>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</si>
  <si>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</si>
  <si>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</si>
  <si>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</si>
  <si>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</si>
  <si>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</si>
  <si>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</si>
  <si>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</si>
  <si>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</si>
  <si>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</si>
  <si>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</si>
  <si>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</si>
  <si>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</si>
  <si>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</si>
  <si>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</si>
  <si>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</si>
  <si>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</si>
  <si>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</si>
  <si>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</si>
  <si>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</si>
  <si>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</si>
  <si>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</si>
  <si>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</si>
  <si>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</si>
  <si>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</si>
  <si>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</si>
  <si>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</si>
  <si>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</si>
  <si>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</si>
  <si>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</si>
  <si>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</si>
  <si>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</si>
  <si>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</si>
  <si>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</si>
  <si>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</si>
  <si>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</si>
  <si>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</si>
  <si>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</si>
  <si>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</si>
  <si>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</si>
  <si>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</si>
  <si>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</si>
  <si>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</si>
  <si>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</si>
  <si>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</si>
  <si>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</si>
  <si>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</si>
  <si>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</si>
  <si>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</si>
  <si>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</si>
  <si>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</si>
  <si>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</si>
  <si>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</si>
  <si>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</si>
  <si>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</si>
  <si>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</si>
  <si>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</si>
  <si>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</si>
  <si>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</si>
  <si>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</si>
  <si>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</si>
  <si>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</si>
  <si>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</si>
  <si>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</si>
  <si>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</si>
  <si>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</si>
  <si>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</si>
  <si>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</si>
  <si>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</si>
  <si>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</si>
  <si>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</si>
  <si>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</si>
  <si>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</si>
  <si>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</si>
  <si>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</si>
  <si>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</si>
  <si>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</si>
  <si>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</si>
  <si>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</si>
  <si>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</si>
  <si>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</si>
  <si>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</si>
  <si>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</si>
  <si>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</si>
  <si>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</si>
  <si>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</si>
  <si>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</si>
  <si>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</si>
  <si>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</si>
  <si>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</si>
  <si>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</si>
  <si>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</si>
  <si>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</si>
  <si>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</si>
  <si>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</si>
  <si>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</si>
  <si>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</si>
  <si>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</si>
  <si>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</si>
  <si>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</si>
  <si>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</si>
  <si>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</si>
  <si>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</si>
  <si>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</si>
  <si>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</si>
  <si>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</si>
  <si>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</si>
  <si>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</si>
  <si>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</si>
  <si>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</si>
  <si>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</si>
  <si>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</si>
  <si>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</si>
  <si>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</si>
  <si>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</si>
  <si>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</si>
  <si>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</si>
  <si>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</si>
  <si>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</si>
  <si>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</si>
  <si>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</si>
  <si>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</si>
  <si>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</si>
  <si>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</si>
  <si>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</si>
  <si>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</si>
  <si>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</si>
  <si>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</si>
  <si>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</si>
  <si>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</si>
  <si>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</si>
  <si>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</si>
  <si>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</si>
  <si>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</si>
  <si>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</si>
  <si>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</si>
  <si>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</si>
  <si>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</si>
  <si>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</si>
  <si>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</si>
  <si>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</si>
  <si>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</si>
  <si>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</si>
  <si>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</si>
  <si>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</si>
  <si>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</si>
  <si>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</si>
  <si>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</si>
  <si>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</si>
  <si>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</si>
  <si>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</si>
  <si>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</si>
  <si>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</si>
  <si>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</si>
  <si>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</si>
  <si>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</si>
  <si>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</si>
  <si>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</si>
  <si>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</si>
  <si>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</si>
  <si>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</si>
  <si>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</si>
  <si>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</si>
  <si>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</si>
  <si>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</si>
  <si>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</si>
  <si>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</si>
  <si>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</si>
  <si>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</si>
  <si>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</si>
  <si>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</si>
  <si>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</si>
  <si>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</si>
  <si>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</si>
  <si>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</si>
  <si>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</si>
  <si>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</si>
  <si>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</si>
  <si>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</si>
  <si>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</si>
  <si>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</si>
  <si>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</si>
  <si>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</si>
  <si>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</si>
  <si>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</si>
  <si>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</si>
  <si>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</si>
  <si>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</si>
  <si>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</si>
  <si>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</si>
  <si>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</si>
  <si>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</si>
  <si>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</si>
  <si>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</si>
  <si>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</si>
  <si>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</si>
  <si>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</si>
  <si>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</si>
  <si>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</si>
  <si>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</si>
  <si>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</si>
  <si>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</si>
  <si>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</si>
  <si>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</si>
  <si>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</si>
  <si>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</si>
  <si>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</si>
  <si>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</si>
  <si>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</si>
  <si>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</si>
  <si>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</si>
  <si>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</si>
  <si>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</si>
  <si>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</si>
  <si>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</si>
  <si>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</si>
  <si>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</si>
  <si>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</si>
  <si>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</si>
  <si>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</si>
  <si>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</si>
  <si>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</si>
  <si>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</si>
  <si>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</si>
  <si>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</si>
  <si>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</si>
  <si>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</si>
  <si>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</si>
  <si>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</si>
  <si>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</si>
  <si>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</si>
  <si>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</si>
  <si>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</si>
  <si>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</si>
  <si>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</si>
  <si>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</si>
  <si>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</si>
  <si>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</si>
  <si>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</si>
  <si>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</si>
  <si>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</si>
  <si>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</si>
  <si>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</si>
  <si>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</si>
  <si>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</si>
  <si>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</si>
  <si>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</si>
  <si>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</si>
  <si>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</si>
  <si>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</si>
  <si>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</si>
  <si>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</si>
  <si>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</si>
  <si>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</si>
  <si>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</si>
  <si>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</si>
  <si>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</si>
  <si>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</si>
  <si>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</si>
  <si>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</si>
  <si>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</si>
  <si>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</si>
  <si>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</si>
  <si>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</si>
  <si>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</si>
  <si>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</si>
  <si>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</si>
  <si>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</si>
  <si>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</si>
  <si>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</si>
  <si>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</si>
  <si>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</si>
  <si>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</si>
  <si>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</si>
  <si>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</si>
  <si>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</si>
  <si>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</si>
  <si>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</si>
  <si>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</si>
  <si>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</si>
  <si>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</si>
  <si>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</si>
  <si>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</si>
  <si>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</si>
  <si>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</si>
  <si>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</si>
  <si>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</si>
  <si>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</si>
  <si>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</si>
  <si>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</si>
  <si>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</si>
  <si>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</si>
  <si>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</si>
  <si>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</si>
  <si>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</si>
  <si>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</si>
  <si>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</si>
  <si>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</si>
  <si>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</si>
  <si>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</si>
  <si>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</si>
  <si>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</si>
  <si>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</si>
  <si>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</si>
  <si>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</si>
  <si>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</si>
  <si>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</si>
  <si>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</si>
  <si>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</si>
  <si>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</si>
  <si>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</si>
  <si>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</si>
  <si>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</si>
  <si>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</si>
  <si>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</si>
  <si>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</si>
  <si>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</si>
  <si>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</si>
  <si>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</si>
  <si>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</si>
  <si>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</si>
  <si>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</si>
  <si>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</si>
  <si>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</si>
  <si>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</si>
  <si>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</si>
  <si>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</si>
  <si>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</si>
  <si>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</si>
  <si>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</si>
  <si>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</si>
  <si>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</si>
  <si>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</si>
  <si>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</si>
  <si>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</si>
  <si>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</si>
  <si>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</si>
  <si>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</si>
  <si>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</si>
  <si>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</si>
  <si>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</si>
  <si>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</si>
  <si>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</si>
  <si>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</si>
  <si>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</si>
  <si>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</si>
  <si>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</si>
  <si>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</si>
  <si>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</si>
  <si>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</si>
  <si>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</si>
  <si>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</si>
  <si>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</si>
  <si>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</si>
  <si>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</si>
  <si>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</si>
  <si>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</si>
  <si>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</si>
  <si>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</si>
  <si>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</si>
  <si>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</si>
  <si>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</si>
  <si>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</si>
  <si>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</si>
  <si>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</si>
  <si>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</si>
  <si>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</si>
  <si>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</si>
  <si>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</si>
  <si>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</si>
  <si>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</si>
  <si>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</si>
  <si>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</si>
  <si>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</si>
  <si>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</si>
  <si>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</si>
  <si>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</si>
  <si>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</si>
  <si>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</si>
  <si>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</si>
  <si>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</si>
  <si>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</si>
  <si>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</si>
  <si>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</si>
  <si>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</si>
  <si>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</si>
  <si>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</si>
  <si>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</si>
  <si>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</si>
  <si>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</si>
  <si>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</si>
  <si>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</si>
  <si>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</si>
  <si>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</si>
  <si>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</si>
  <si>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</si>
  <si>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</si>
  <si>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</si>
  <si>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</si>
  <si>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</si>
  <si>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</si>
  <si>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</si>
  <si>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</si>
  <si>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</si>
  <si>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</si>
  <si>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</si>
  <si>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</si>
  <si>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</si>
  <si>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</si>
  <si>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previsão de faixa</t>
  </si>
  <si>
    <t>ZEC-ZFN</t>
  </si>
  <si>
    <t>ZECZFN</t>
  </si>
  <si>
    <t>Deslocamento ZEC-ZFN</t>
  </si>
  <si>
    <t xml:space="preserve">Execução de solda - Condicionado à temperatura ( linha principal </t>
  </si>
  <si>
    <t>Conferir cauda do Y73 11h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</si>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</sst>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89" activePane="topRight" state="frozen"/>
      <selection pane="topRight" activeCell="I203" sqref="I2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 t="s">
        <v>1364</v>
      </c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1365</v>
      </c>
      <c r="M192" s="127" t="s">
        <v>1366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1367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1368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 t="s">
        <v>1369</v>
      </c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1371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1372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1374</v>
      </c>
      <c r="W200" s="104" t="s">
        <v>452</v>
      </c>
      <c r="X200" s="129" t="s">
        <v>455</v>
      </c>
      <c r="Y200" s="104"/>
      <c r="Z200" s="189" t="s">
        <v>1375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>
      <c r="A203" s="45" t="str">
        <f t="shared" si="11"/>
        <v>EXPANSÃO TURMA 146067</v>
      </c>
      <c r="B203" s="102">
        <v>46067</v>
      </c>
      <c r="C203" s="134">
        <f>IF(BS_CONTROLE[[#This Row],[DATA]]="","",WEEKNUM(BS_CONTROLE[[#This Row],[DATA]]))</f>
        <v>7</v>
      </c>
      <c r="D203" s="258" t="s">
        <v>625</v>
      </c>
      <c r="E203" s="126" t="s">
        <v>685</v>
      </c>
      <c r="F203" s="142" t="str">
        <f>IF(D203="","*",VLOOKUP(E203,BS_ATIVIDADE[],3,FALSE))</f>
        <v>EXPANSÃO</v>
      </c>
      <c r="G203" s="106"/>
      <c r="H203" s="106"/>
      <c r="I203" s="105">
        <v>68</v>
      </c>
      <c r="J203" s="105">
        <v>113</v>
      </c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Nº DE SOLDA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EXPANSÃO - SOLDA</v>
      </c>
      <c r="AI203" s="8" t="str">
        <f>IF(BS_CONTROLE[[#This Row],[Atividade]]=0, "-", BS_CONTROLE[[#This Row],[Atividade]])</f>
        <v>EXPANSÃO - SOLDA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>
        <f>IF(BS_CONTROLE[[#This Row],[SUB]]=0, "-", BS_CONTROLE[[#This Row],[SUB]])</f>
        <v>68</v>
      </c>
      <c r="AO203" s="105">
        <f>BS_CONTROLE[[#This Row],[KM - Inicio]]</f>
        <v>113</v>
      </c>
      <c r="AP203" s="105">
        <f>BS_CONTROLE[[#This Row],[KM - Inicio]]</f>
        <v>113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Nº DE SOLDA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e">
        <f t="shared" si="12"/>
        <v>#DIV/0!</v>
      </c>
      <c r="BQ203" s="18" t="e">
        <f>IF(OR(B203="",E203=""),"*",AX203/O203)</f>
        <v>#DIV/0!</v>
      </c>
      <c r="BR203" s="18" t="e">
        <f>IF(OR(B203="",E203=""),"*",AZ203/P203)</f>
        <v>#DIV/0!</v>
      </c>
      <c r="BS203" s="7" t="str">
        <f t="shared" si="10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1378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1380</v>
      </c>
      <c r="C4" s="161" t="s">
        <v>1381</v>
      </c>
      <c r="D4" s="161" t="s">
        <v>1382</v>
      </c>
      <c r="E4" s="161" t="s">
        <v>1383</v>
      </c>
      <c r="F4" s="161" t="s">
        <v>4</v>
      </c>
      <c r="G4" s="161" t="s">
        <v>1384</v>
      </c>
    </row>
    <row r="5" spans="2:7">
      <c r="B5" s="162" t="s">
        <v>1385</v>
      </c>
      <c r="C5" s="162">
        <v>257068</v>
      </c>
      <c r="D5" s="162" t="s">
        <v>1386</v>
      </c>
      <c r="E5" s="162" t="s">
        <v>1387</v>
      </c>
      <c r="F5" s="162" t="s">
        <v>1387</v>
      </c>
      <c r="G5" s="163">
        <v>46296</v>
      </c>
    </row>
    <row r="6" spans="2:7">
      <c r="B6" s="162" t="s">
        <v>1388</v>
      </c>
      <c r="C6" s="162" t="s">
        <v>624</v>
      </c>
      <c r="D6" s="162" t="s">
        <v>624</v>
      </c>
      <c r="E6" s="162" t="s">
        <v>624</v>
      </c>
      <c r="F6" s="162" t="s">
        <v>1389</v>
      </c>
      <c r="G6" s="163" t="s">
        <v>624</v>
      </c>
    </row>
    <row r="7" spans="2:7">
      <c r="B7" s="162" t="s">
        <v>1390</v>
      </c>
      <c r="C7" s="162">
        <v>257472</v>
      </c>
      <c r="D7" s="162" t="s">
        <v>1391</v>
      </c>
      <c r="E7" s="162" t="s">
        <v>1392</v>
      </c>
      <c r="F7" s="162" t="s">
        <v>1392</v>
      </c>
      <c r="G7" s="163">
        <v>45992</v>
      </c>
    </row>
    <row r="8" spans="2:7">
      <c r="B8" s="162" t="s">
        <v>1393</v>
      </c>
      <c r="C8" s="162">
        <v>260307</v>
      </c>
      <c r="D8" s="162" t="s">
        <v>1394</v>
      </c>
      <c r="E8" s="162" t="s">
        <v>1395</v>
      </c>
      <c r="F8" s="162" t="s">
        <v>1392</v>
      </c>
      <c r="G8" s="163">
        <v>46082</v>
      </c>
    </row>
    <row r="9" spans="2:7">
      <c r="B9" s="162" t="s">
        <v>1396</v>
      </c>
      <c r="C9" s="162">
        <v>333033</v>
      </c>
      <c r="D9" s="162" t="s">
        <v>1397</v>
      </c>
      <c r="E9" s="162" t="s">
        <v>1389</v>
      </c>
      <c r="F9" s="162" t="s">
        <v>1398</v>
      </c>
      <c r="G9" s="162" t="s">
        <v>624</v>
      </c>
    </row>
    <row r="10" spans="2:7">
      <c r="B10" s="162" t="s">
        <v>1399</v>
      </c>
      <c r="C10" s="162">
        <v>263576</v>
      </c>
      <c r="D10" s="162" t="s">
        <v>1400</v>
      </c>
      <c r="E10" s="162" t="s">
        <v>1389</v>
      </c>
      <c r="F10" s="162" t="s">
        <v>1389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1401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1402</v>
      </c>
      <c r="E3" s="200" t="s">
        <v>1403</v>
      </c>
      <c r="F3" s="200" t="s">
        <v>1404</v>
      </c>
      <c r="G3" s="200" t="s">
        <v>1405</v>
      </c>
      <c r="H3" s="200" t="s">
        <v>1406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1410</v>
      </c>
      <c r="V1" s="250"/>
      <c r="W1" s="250"/>
    </row>
    <row r="2" spans="1:23" ht="15" customHeight="1">
      <c r="A2" s="87" t="s">
        <v>1411</v>
      </c>
      <c r="B2" s="87" t="s">
        <v>1412</v>
      </c>
      <c r="C2" s="87" t="s">
        <v>442</v>
      </c>
      <c r="D2" s="88" t="s">
        <v>1011</v>
      </c>
      <c r="E2" s="88" t="s">
        <v>4</v>
      </c>
      <c r="F2" s="88" t="s">
        <v>1413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1414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>
        <f>IF(SP_NORTE!B203="","*",SP_NORTE!B203)</f>
        <v>46067</v>
      </c>
      <c r="G200" s="145" t="str">
        <f>IF(SP_NORTE!D203="","*",SP_NORTE!D203)</f>
        <v>EXPANSÃO TURMA 1</v>
      </c>
      <c r="H200" s="145" t="str">
        <f>IF(SP_NORTE!E203="","*",SP_NORTE!E203)</f>
        <v>EXPANSÃO - SOLDA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>
        <f>IF(SP_NORTE!I203="","*",SP_NORTE!I203)</f>
        <v>68</v>
      </c>
      <c r="N200" s="144">
        <f>IF(SP_NORTE!J203="","*",SP_NORTE!J203)</f>
        <v>113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997</v>
      </c>
      <c r="D2" s="76" t="s">
        <v>999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>
        <f>IF(SP_NORTE!B203="","*",SP_NORTE!B203)</f>
        <v>46067</v>
      </c>
      <c r="D183" s="94" t="str">
        <f>IF(SP_NORTE!D203="","*",SP_NORTE!D203)</f>
        <v>EXPANSÃO TURMA 1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1423</v>
      </c>
      <c r="D5" s="252"/>
      <c r="E5" s="252"/>
      <c r="F5" s="252"/>
      <c r="G5" s="252"/>
      <c r="H5" s="252"/>
      <c r="I5" s="252"/>
      <c r="J5" s="253"/>
      <c r="K5" s="254" t="s">
        <v>1424</v>
      </c>
      <c r="L5" s="255"/>
      <c r="M5" s="255"/>
      <c r="N5" s="255"/>
      <c r="O5" s="256" t="s">
        <v>1425</v>
      </c>
      <c r="P5" s="257"/>
    </row>
    <row r="6" spans="1:16" s="74" customFormat="1" ht="15" customHeight="1">
      <c r="A6" s="66" t="s">
        <v>1413</v>
      </c>
      <c r="B6" s="75" t="s">
        <v>1412</v>
      </c>
      <c r="C6" s="76" t="s">
        <v>1011</v>
      </c>
      <c r="D6" s="77" t="s">
        <v>1012</v>
      </c>
      <c r="E6" s="76" t="s">
        <v>1426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1427</v>
      </c>
      <c r="M6" s="80" t="s">
        <v>642</v>
      </c>
      <c r="N6" s="81" t="s">
        <v>1006</v>
      </c>
      <c r="O6" s="158" t="s">
        <v>1049</v>
      </c>
      <c r="P6" s="132" t="s">
        <v>1428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>
        <f>IF(SP_NORTE!B203="","*",SP_NORTE!B203)</f>
        <v>46067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EXPANSÃO TURMA 1</v>
      </c>
      <c r="F155" s="83" t="str">
        <f>IF(SP_NORTE!G203="","*",SP_NORTE!G203)</f>
        <v>*</v>
      </c>
      <c r="G155" s="83" t="str">
        <f>IF(SP_NORTE!L203="","*",SP_NORTE!L203)</f>
        <v>-</v>
      </c>
      <c r="H155" s="116">
        <f>IF(SP_NORTE!J203="","*",SP_NORTE!J203)</f>
        <v>113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113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