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034" documentId="120_S{118792C3-22EF-5104-A093-F22BFE3913F3}" xr6:coauthVersionLast="47" xr6:coauthVersionMax="47" xr10:uidLastSave="{18C966D3-2067-476B-8CAD-7E1F44D596A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Planilha1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14" i="1" l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20" i="1"/>
  <c r="C220" i="1"/>
  <c r="F220" i="1"/>
  <c r="L220" i="1" a="1"/>
  <c r="L220" i="1"/>
  <c r="K216" i="15" s="1"/>
  <c r="M220" i="1" a="1"/>
  <c r="M220" i="1"/>
  <c r="L216" i="15" s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8" i="15" s="1"/>
  <c r="L222" i="1" a="1"/>
  <c r="L222" i="1" s="1"/>
  <c r="K218" i="15" s="1"/>
  <c r="A222" i="1"/>
  <c r="C222" i="1"/>
  <c r="F222" i="1"/>
  <c r="Q222" i="1"/>
  <c r="R218" i="15" s="1"/>
  <c r="R222" i="1" a="1"/>
  <c r="R222" i="1"/>
  <c r="D218" i="15" s="1"/>
  <c r="S222" i="1" a="1"/>
  <c r="S222" i="1"/>
  <c r="E218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19" i="15" s="1"/>
  <c r="M223" i="1" a="1"/>
  <c r="M223" i="1"/>
  <c r="L219" i="15" s="1"/>
  <c r="Q223" i="1"/>
  <c r="R219" i="15" s="1"/>
  <c r="R223" i="1" a="1"/>
  <c r="R223" i="1"/>
  <c r="D219" i="15" s="1"/>
  <c r="S223" i="1" a="1"/>
  <c r="S223" i="1"/>
  <c r="E219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7" i="15" s="1"/>
  <c r="A221" i="1"/>
  <c r="C221" i="1"/>
  <c r="F221" i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1" i="15" s="1"/>
  <c r="L225" i="1" a="1"/>
  <c r="L225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5" i="15" s="1"/>
  <c r="L219" i="1" a="1"/>
  <c r="L219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5" i="15" s="1"/>
  <c r="Q224" i="1"/>
  <c r="R220" i="15" s="1"/>
  <c r="Q225" i="1"/>
  <c r="R221" i="15" s="1"/>
  <c r="Q226" i="1"/>
  <c r="R222" i="15" s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K222" i="15"/>
  <c r="L222" i="15"/>
  <c r="D222" i="15"/>
  <c r="E222" i="15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D223" i="15"/>
  <c r="E223" i="15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<sst xmlns="http://schemas.openxmlformats.org/spreadsheetml/2006/main" count="5865" uniqueCount="1482">
  <si>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</si>
  <si>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</si>
  <si>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</si>
  <si>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</si>
  <si>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</si>
  <si>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</si>
  <si>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</si>
  <si>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</si>
  <si>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</si>
  <si>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</si>
  <si>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</si>
  <si>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</si>
  <si>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</si>
  <si>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</si>
  <si>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</si>
  <si>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</si>
  <si>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</si>
  <si>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</si>
  <si>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</si>
  <si>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</si>
  <si>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</si>
  <si>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</si>
  <si>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</si>
  <si>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</si>
  <si>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</si>
  <si>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</si>
  <si>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</si>
  <si>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</si>
  <si>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</si>
  <si>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</si>
  <si>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</si>
  <si>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</si>
  <si>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</si>
  <si>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</si>
  <si>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</si>
  <si>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</si>
  <si>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</si>
  <si>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</si>
  <si>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</si>
  <si>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</si>
  <si>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</si>
  <si>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</si>
  <si>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</si>
  <si>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</si>
  <si>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</si>
  <si>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</si>
  <si>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</si>
  <si>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</si>
  <si>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</si>
  <si>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</si>
  <si>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</si>
  <si>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</si>
  <si>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</si>
  <si>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</si>
  <si>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</si>
  <si>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</si>
  <si>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</si>
  <si>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</si>
  <si>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</si>
  <si>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</si>
  <si>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</si>
  <si>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</si>
  <si>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</si>
  <si>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</si>
  <si>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</si>
  <si>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</si>
  <si>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</si>
  <si>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</si>
  <si>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</si>
  <si>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</si>
  <si>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</si>
  <si>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</si>
  <si>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</si>
  <si>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</si>
  <si>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</si>
  <si>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</si>
  <si>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</si>
  <si>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</si>
  <si>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</si>
  <si>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</si>
  <si>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</si>
  <si>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</si>
  <si>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</si>
  <si>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</si>
  <si>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</si>
  <si>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</si>
  <si>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</si>
  <si>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</si>
  <si>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</si>
  <si>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</si>
  <si>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</si>
  <si>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</si>
  <si>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</si>
  <si>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</si>
  <si>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</si>
  <si>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</si>
  <si>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</si>
  <si>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</si>
  <si>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</si>
  <si>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</si>
  <si>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</si>
  <si>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</si>
  <si>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</si>
  <si>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</si>
  <si>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</si>
  <si>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</si>
  <si>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</si>
  <si>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</si>
  <si>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</si>
  <si>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</si>
  <si>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</si>
  <si>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</si>
  <si>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</si>
  <si>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</si>
  <si>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</si>
  <si>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</si>
  <si>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</si>
  <si>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</si>
  <si>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</si>
  <si>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</si>
  <si>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</si>
  <si>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</si>
  <si>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</si>
  <si>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</si>
  <si>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</si>
  <si>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</si>
  <si>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</si>
  <si>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</si>
  <si>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</si>
  <si>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</si>
  <si>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</si>
  <si>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</si>
  <si>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</si>
  <si>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</si>
  <si>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</si>
  <si>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</si>
  <si>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</si>
  <si>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</si>
  <si>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</si>
  <si>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</si>
  <si>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</si>
  <si>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</si>
  <si>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</si>
  <si>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</si>
  <si>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</si>
  <si>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</si>
  <si>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</si>
  <si>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</si>
  <si>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</si>
  <si>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</si>
  <si>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</si>
  <si>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</si>
  <si>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</si>
  <si>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</si>
  <si>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</si>
  <si>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</si>
  <si>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</si>
  <si>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</si>
  <si>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</si>
  <si>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</si>
  <si>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</si>
  <si>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</si>
  <si>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</si>
  <si>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</si>
  <si>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</si>
  <si>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</si>
  <si>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</si>
  <si>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</si>
  <si>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</si>
  <si>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</si>
  <si>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</si>
  <si>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</si>
  <si>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</si>
  <si>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</si>
  <si>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</si>
  <si>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</si>
  <si>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</si>
  <si>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</si>
  <si>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</si>
  <si>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</si>
  <si>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</si>
  <si>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</si>
  <si>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</si>
  <si>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</si>
  <si>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</si>
  <si>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</si>
  <si>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</si>
  <si>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</si>
  <si>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</si>
  <si>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</si>
  <si>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</si>
  <si>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</si>
  <si>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</si>
  <si>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</si>
  <si>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</si>
  <si>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</si>
  <si>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</si>
  <si>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</si>
  <si>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</si>
  <si>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</si>
  <si>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</si>
  <si>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</si>
  <si>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</si>
  <si>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</si>
  <si>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</si>
  <si>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</si>
  <si>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</si>
  <si>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</si>
  <si>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</si>
  <si>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</si>
  <si>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</si>
  <si>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</si>
  <si>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</si>
  <si>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</si>
  <si>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</si>
  <si>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</si>
  <si>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</si>
  <si>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</si>
  <si>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</si>
  <si>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</si>
  <si>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</si>
  <si>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</si>
  <si>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</si>
  <si>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</si>
  <si>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</si>
  <si>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</si>
  <si>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</si>
  <si>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</si>
  <si>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</si>
  <si>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</si>
  <si>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</si>
  <si>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</si>
  <si>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</si>
  <si>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</si>
  <si>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</si>
  <si>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</si>
  <si>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</si>
  <si>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</si>
  <si>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</si>
  <si>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</si>
  <si>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</si>
  <si>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</si>
  <si>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</si>
  <si>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</si>
  <si>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</si>
  <si>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</si>
  <si>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</si>
  <si>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</si>
  <si>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</si>
  <si>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</si>
  <si>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</si>
  <si>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</si>
  <si>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</si>
  <si>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</si>
  <si>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</si>
  <si>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</si>
  <si>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</si>
  <si>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</si>
  <si>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</si>
  <si>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</si>
  <si>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</si>
  <si>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</si>
  <si>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</si>
  <si>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</si>
  <si>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</si>
  <si>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</si>
  <si>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</si>
  <si>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</si>
  <si>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</si>
  <si>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</si>
  <si>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</si>
  <si>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</si>
  <si>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</si>
  <si>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</si>
  <si>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</si>
  <si>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</si>
  <si>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</si>
  <si>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</si>
  <si>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</si>
  <si>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</si>
  <si>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</si>
  <si>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</si>
  <si>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</si>
  <si>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</si>
  <si>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</si>
  <si>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</si>
  <si>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</si>
  <si>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</si>
  <si>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</si>
  <si>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</si>
  <si>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</si>
  <si>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</si>
  <si>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</si>
  <si>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</si>
  <si>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</si>
  <si>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</si>
  <si>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</si>
  <si>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</si>
  <si>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</si>
  <si>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</si>
  <si>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</si>
  <si>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</si>
  <si>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</si>
  <si>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</si>
  <si>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</si>
  <si>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</si>
  <si>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</si>
  <si>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</si>
  <si>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</si>
  <si>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</si>
  <si>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</si>
  <si>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</si>
  <si>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</si>
  <si>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</si>
  <si>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</si>
  <si>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</si>
  <si>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</si>
  <si>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</si>
  <si>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</si>
  <si>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</si>
  <si>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</si>
  <si>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</si>
  <si>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</si>
  <si>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</si>
  <si>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</si>
  <si>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</si>
  <si>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</si>
  <si>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</si>
  <si>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</si>
  <si>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</si>
  <si>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</si>
  <si>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</si>
  <si>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</si>
  <si>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</si>
  <si>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</si>
  <si>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</si>
  <si>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</si>
  <si>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</si>
  <si>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</si>
  <si>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</si>
  <si>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</si>
  <si>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</si>
  <si>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</si>
  <si>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</si>
  <si>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</si>
  <si>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</si>
  <si>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</si>
  <si>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</si>
  <si>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</si>
  <si>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</si>
  <si>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</si>
  <si>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</si>
  <si>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</si>
  <si>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</si>
  <si>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</si>
  <si>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</si>
  <si>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</si>
  <si>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</si>
  <si>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</si>
  <si>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</si>
  <si>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</si>
  <si>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</si>
  <si>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</si>
  <si>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</si>
  <si>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</si>
  <si>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</si>
  <si>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</si>
  <si>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</si>
  <si>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</si>
  <si>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</si>
  <si>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</si>
  <si>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</si>
  <si>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</si>
  <si>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</si>
  <si>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</si>
  <si>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</si>
  <si>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</si>
  <si>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</si>
  <si>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</si>
  <si>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</si>
  <si>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</si>
  <si>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</si>
  <si>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</si>
  <si>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</si>
  <si>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</si>
  <si>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</si>
  <si>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</si>
  <si>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</si>
  <si>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</si>
  <si>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</si>
  <si>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</si>
  <si>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</si>
  <si>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</si>
  <si>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</si>
  <si>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</si>
  <si>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</si>
  <si>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</si>
  <si>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</si>
  <si>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</si>
  <si>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</si>
  <si>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</si>
  <si>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</si>
  <si>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</si>
  <si>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</si>
  <si>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</si>
  <si>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</si>
  <si>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</si>
  <si>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</si>
  <si>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</si>
  <si>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</si>
  <si>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</si>
  <si>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</si>
  <si>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</si>
  <si>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</si>
  <si>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</si>
  <si>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</si>
  <si>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</si>
  <si>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</si>
  <si>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</si>
  <si>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</si>
  <si>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</si>
  <si>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</si>
  <si>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</si>
  <si>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</si>
  <si>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</si>
  <si>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</si>
  <si>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</si>
  <si>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</si>
  <si>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</si>
  <si>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</si>
  <si>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</si>
  <si>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</si>
  <si>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</si>
  <si>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</si>
  <si>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</si>
  <si>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</si>
  <si>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</si>
  <si>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</si>
  <si>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</si>
  <si>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</si>
  <si>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</si>
  <si>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</si>
  <si>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</si>
  <si>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</si>
  <si>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</si>
  <si>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</si>
  <si>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</si>
  <si>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</si>
  <si>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</si>
  <si>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</si>
  <si>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</si>
  <si>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</si>
  <si>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</si>
  <si>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</si>
  <si>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</si>
  <si>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</si>
  <si>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</si>
  <si>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</si>
  <si>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</si>
  <si>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</si>
  <si>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</si>
  <si>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</si>
  <si>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</si>
  <si>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</si>
  <si>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</si>
  <si>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</si>
  <si>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</si>
  <si>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</si>
  <si>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</si>
  <si>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</si>
  <si>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</si>
  <si>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</si>
  <si>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</si>
  <si>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</si>
  <si>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</si>
  <si>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</si>
  <si>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</si>
  <si>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</si>
  <si>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</si>
  <si>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</si>
  <si>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</si>
  <si>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</si>
  <si>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</si>
  <si>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</si>
  <si>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</si>
  <si>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</si>
  <si>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</si>
  <si>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</si>
  <si>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</si>
  <si>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</si>
  <si>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</si>
  <si>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</si>
  <si>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</si>
  <si>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</si>
  <si>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</si>
  <si>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</si>
  <si>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</si>
  <si>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</si>
  <si>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</si>
  <si>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</si>
  <si>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</si>
  <si>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</si>
  <si>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</si>
  <si>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</si>
  <si>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</si>
  <si>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</si>
  <si>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</si>
  <si>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</si>
  <si>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</si>
  <si>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</si>
  <si>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</si>
  <si>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</si>
  <si>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</si>
  <si>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</si>
  <si>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</si>
  <si>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</si>
  <si>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</si>
  <si>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</si>
  <si>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</si>
  <si>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</si>
  <si>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</si>
  <si>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</si>
  <si>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</si>
  <si>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</si>
  <si>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</si>
  <si>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</si>
  <si>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</si>
  <si>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</si>
  <si>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</si>
  <si>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</si>
  <si>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</si>
  <si>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</si>
  <si>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</si>
  <si>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</si>
  <si>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</si>
  <si>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</si>
  <si>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</si>
  <si>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</si>
  <si>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</si>
  <si>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</si>
  <si>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</si>
  <si>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</si>
  <si>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</si>
  <si>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</si>
  <si>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</si>
  <si>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</si>
  <si>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</si>
  <si>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</si>
  <si>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</si>
  <si>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</si>
  <si>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</si>
  <si>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</si>
  <si>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</si>
  <si>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</si>
  <si>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</si>
  <si>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</si>
  <si>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</si>
  <si>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</si>
  <si>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</si>
  <si>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</si>
  <si>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</si>
  <si>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</si>
  <si>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</si>
  <si>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</si>
  <si>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</si>
  <si>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</si>
  <si>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</si>
  <si>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</si>
  <si>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</si>
  <si>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</si>
  <si>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</si>
  <si>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</si>
  <si>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</si>
  <si>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</si>
  <si>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</si>
  <si>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</si>
  <si>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</si>
  <si>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</si>
  <si>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</si>
  <si>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</si>
  <si>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</si>
  <si>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</si>
  <si>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</si>
  <si>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</si>
  <si>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</si>
  <si>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</si>
  <si>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</si>
  <si>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</si>
  <si>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</si>
  <si>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</si>
  <si>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</si>
  <si>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</si>
  <si>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</si>
  <si>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</si>
  <si>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</si>
  <si>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</si>
  <si>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</si>
  <si>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</si>
  <si>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</si>
  <si>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</si>
  <si>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</si>
  <si>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</si>
  <si>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</si>
  <si>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</si>
  <si>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</si>
  <si>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</si>
  <si>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</si>
  <si>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</si>
  <si>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</si>
  <si>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</si>
  <si>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</si>
  <si>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</si>
  <si>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</si>
  <si>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</si>
  <si>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</si>
  <si>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</si>
  <si>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</si>
  <si>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</si>
  <si>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</si>
  <si>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</si>
  <si>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</si>
  <si>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</si>
  <si>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</si>
  <si>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</si>
  <si>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</si>
  <si>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</si>
  <si>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</si>
  <si>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</si>
  <si>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</si>
  <si>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</si>
  <si>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</si>
  <si>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</si>
  <si>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</si>
  <si>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</si>
  <si>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</si>
  <si>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</si>
  <si>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</si>
  <si>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</si>
  <si>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</si>
  <si>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</si>
  <si>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</si>
  <si>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</si>
  <si>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</si>
  <si>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</si>
  <si>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</si>
  <si>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</si>
  <si>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</si>
  <si>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</si>
  <si>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</si>
  <si>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</si>
  <si>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</si>
  <si>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</si>
  <si>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</si>
  <si>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</si>
  <si>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</si>
  <si>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</si>
  <si>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</si>
  <si>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</si>
  <si>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</si>
  <si>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</si>
  <si>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</si>
  <si>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</si>
  <si>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</si>
  <si>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</si>
  <si>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</si>
  <si>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</si>
  <si>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</si>
  <si>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</si>
  <si>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</si>
  <si>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</si>
  <si>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</si>
  <si>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</si>
  <si>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</si>
  <si>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</si>
  <si>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</si>
  <si>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</si>
  <si>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</si>
  <si>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</si>
  <si>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</si>
  <si>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</si>
  <si>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</si>
  <si>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</si>
  <si>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</si>
  <si>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</si>
  <si>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</si>
  <si>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</si>
  <si>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</si>
  <si>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</si>
  <si>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</si>
  <si>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</si>
  <si>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</si>
  <si>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</si>
  <si>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</si>
  <si>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</si>
  <si>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</si>
  <si>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</si>
  <si>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</si>
  <si>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</si>
  <si>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</si>
  <si>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</si>
  <si>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</si>
  <si>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</si>
  <si>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</si>
  <si>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</si>
  <si>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</si>
  <si>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</si>
  <si>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</si>
  <si>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</si>
  <si>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</si>
  <si>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</si>
  <si>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</si>
  <si>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</si>
  <si>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</si>
  <si>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</si>
  <si>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</si>
  <si>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</si>
  <si>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</si>
  <si>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</si>
  <si>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</si>
  <si>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</si>
  <si>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</si>
  <si>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</si>
  <si>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</si>
  <si>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</si>
  <si>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</si>
  <si>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</si>
  <si>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</si>
  <si>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</si>
  <si>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</si>
  <si>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</si>
  <si>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</si>
  <si>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</si>
  <si>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</si>
  <si>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</si>
  <si>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</si>
  <si>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</si>
  <si>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</si>
  <si>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</si>
  <si>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</si>
  <si>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</si>
  <si>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</si>
  <si>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</si>
  <si>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</si>
  <si>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</si>
  <si>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</si>
  <si>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</si>
  <si>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</si>
  <si>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</si>
  <si>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</si>
  <si>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</si>
  <si>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</si>
  <si>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</si>
  <si>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</si>
  <si>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</si>
  <si>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</si>
  <si>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</si>
  <si>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</si>
  <si>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</si>
  <si>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</si>
  <si>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</si>
  <si>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</si>
  <si>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</si>
  <si>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</si>
  <si>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</si>
  <si>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</si>
  <si>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</si>
  <si>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</si>
  <si>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</si>
  <si>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</si>
  <si>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</si>
  <si>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</si>
  <si>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</si>
  <si>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</si>
  <si>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</si>
  <si>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</si>
  <si>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</si>
  <si>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</si>
  <si>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</si>
  <si>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</si>
  <si>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</si>
  <si>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</si>
  <si>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</si>
  <si>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</si>
  <si>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</si>
  <si>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</si>
  <si>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</si>
  <si>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</si>
  <si>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</si>
  <si>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</si>
  <si>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</si>
  <si>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</si>
  <si>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</si>
  <si>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</si>
  <si>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</si>
  <si>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</si>
  <si>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</si>
  <si>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</si>
  <si>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</si>
  <si>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</si>
  <si>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</si>
  <si>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</si>
  <si>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</si>
  <si>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</si>
  <si>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</si>
  <si>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</si>
  <si>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</si>
  <si>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</si>
  <si>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</si>
  <si>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</si>
  <si>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</si>
  <si>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</si>
  <si>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</si>
  <si>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</si>
  <si>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</si>
  <si>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</si>
  <si>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</si>
  <si>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</si>
  <si>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</si>
  <si>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</si>
  <si>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</si>
  <si>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</si>
  <si>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</si>
  <si>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</si>
  <si>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</si>
  <si>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</si>
  <si>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</si>
  <si>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</si>
  <si>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</si>
  <si>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</si>
  <si>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</si>
  <si>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</si>
  <si>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</si>
  <si>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</si>
  <si>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</si>
  <si>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</si>
  <si>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</si>
  <si>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</si>
  <si>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</si>
  <si>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</si>
  <si>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</si>
  <si>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</si>
  <si>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</si>
  <si>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</si>
  <si>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</si>
  <si>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</si>
  <si>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</si>
  <si>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</si>
  <si>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</si>
  <si>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</si>
  <si>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</si>
  <si>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</si>
  <si>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</si>
  <si>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</si>
  <si>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</si>
  <si>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</si>
  <si>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</si>
  <si>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</si>
  <si>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</si>
  <si>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</si>
  <si>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</si>
  <si>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</si>
  <si>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</si>
  <si>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</si>
  <si>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</si>
  <si>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</si>
  <si>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</si>
  <si>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</si>
  <si>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</si>
  <si>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</si>
  <si>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</si>
  <si>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</si>
  <si>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</si>
  <si>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</si>
  <si>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</si>
  <si>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</si>
  <si>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</si>
  <si>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</si>
  <si>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</si>
  <si>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</si>
  <si>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</si>
  <si>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</si>
  <si>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</si>
  <si>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</si>
  <si>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</si>
  <si>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</si>
  <si>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</si>
  <si>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</si>
  <si>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</si>
  <si>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</si>
  <si>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</si>
  <si>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</si>
  <si>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</si>
  <si>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</si>
  <si>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</si>
  <si>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</si>
  <si>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</si>
  <si>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</si>
  <si>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</si>
  <si>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</si>
  <si>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</si>
  <si>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</si>
  <si>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</si>
  <si>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</si>
  <si>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</si>
  <si>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</si>
  <si>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</si>
  <si>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</si>
  <si>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</si>
  <si>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</si>
  <si>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</si>
  <si>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</si>
  <si>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</si>
  <si>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</si>
  <si>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</si>
  <si>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</si>
  <si>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</si>
  <si>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</si>
  <si>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</si>
  <si>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</si>
  <si>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</si>
  <si>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</si>
  <si>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</si>
  <si>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</si>
  <si>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</si>
  <si>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</si>
  <si>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</si>
  <si>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</si>
  <si>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</si>
  <si>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</si>
  <si>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</si>
  <si>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</si>
  <si>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</si>
  <si>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</si>
  <si>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</si>
  <si>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</si>
  <si>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</si>
  <si>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</si>
  <si>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</si>
  <si>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</si>
  <si>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</si>
  <si>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</si>
  <si>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</si>
  <si>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</si>
  <si>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</si>
  <si>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</si>
  <si>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</si>
  <si>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</si>
  <si>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</si>
  <si>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</si>
  <si>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</si>
  <si>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</si>
  <si>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</si>
  <si>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</si>
  <si>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</si>
  <si>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</si>
  <si>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</si>
  <si>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</si>
  <si>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</si>
  <si>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</si>
  <si>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</si>
  <si>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</si>
  <si>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</si>
  <si>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</si>
  <si>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</si>
  <si>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</si>
  <si>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</si>
  <si>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</si>
  <si>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</si>
  <si>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</si>
  <si>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</si>
  <si>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</si>
  <si>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</si>
  <si>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</si>
  <si>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</si>
  <si>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</si>
  <si>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</si>
  <si>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</si>
  <si>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</si>
  <si>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</si>
  <si>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</si>
  <si>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</si>
  <si>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</si>
  <si>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</si>
  <si>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</si>
  <si>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</si>
  <si>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</si>
  <si>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</si>
  <si>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</si>
  <si>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</si>
  <si>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</si>
  <si>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</si>
  <si>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</si>
  <si>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</si>
  <si>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</si>
  <si>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</si>
  <si>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</si>
  <si>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</si>
  <si>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</si>
  <si>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</si>
  <si>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</si>
  <si>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</si>
  <si>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</si>
  <si>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</si>
  <si>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</si>
  <si>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</si>
  <si>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</si>
  <si>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</si>
  <si>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</si>
  <si>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</si>
  <si>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</si>
  <si>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</si>
  <si>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</si>
  <si>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</si>
  <si>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</si>
  <si>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</si>
  <si>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</si>
  <si>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</si>
  <si>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</si>
  <si>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</si>
  <si>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</si>
  <si>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</si>
  <si>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</si>
  <si>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</si>
  <si>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</si>
  <si>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</si>
  <si>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</si>
  <si>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</si>
  <si>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</si>
  <si>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</si>
  <si>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</si>
  <si>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</si>
  <si>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</si>
  <si>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</si>
  <si>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</si>
  <si>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</si>
  <si>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</si>
  <si>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</si>
  <si>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</si>
  <si>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</si>
  <si>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</si>
  <si>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</si>
  <si>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</si>
  <si>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</si>
  <si>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</si>
  <si>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</si>
  <si>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</si>
  <si>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</si>
  <si>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</si>
  <si>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</si>
  <si>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</si>
  <si>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</si>
  <si>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</si>
  <si>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</si>
  <si>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</si>
  <si>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</si>
  <si>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</si>
  <si>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</si>
  <si>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</si>
  <si>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</si>
  <si>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</si>
  <si>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</si>
  <si>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</si>
  <si>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</si>
  <si>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</si>
  <si>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</si>
  <si>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</si>
  <si>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</si>
  <si>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</si>
  <si>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</si>
  <si>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</si>
  <si>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- 16/2/2026*
Aba: SP_NORTE
----------------------------
● *Ativo:* V87
   └ Status 1: MC1 08:21, sem oportunidade 
   └ Status 2: MC1 08:21, sem oportunidade 
● *Ativo:* JOSUEL (TP-697)
   └ Status 1: Equipe pronta 10:23, aguarda passagem L84 10:30, em intervalo 10:47
   └ Status 2: -
● *Ativo:* V48
   └ Status 1: MC1 08:15, aguarda oportunidade, previsão de faixa 12h
   └ Status 2: -
● *Ativo:* W54
   └ Status 1: Aguarda mecanica loco 9401 não liga 
   └ Status 2: Locomotiva 9401 avariada, previsão D+1
● *Ativo:* PEDRO (TP-696)
   └ Status 1: Aguarda equipe informar pronto
   └ Status 2: -
● *Ativo:* CARLOS (TP-722)
   └ Status 1: Equipe pronta as 10h, em intervalo 11h, em intervalo 10:54 
   └ Status 2: -
● *Ativo:* V88
   └ Status 1: Aguarda MC1, equipe em descanso
   └ Status 2: Equipe em interjornada
● *Ativo:* MARCEL (TF-03)
   └ Status 1: Equipe pronta 9:44, aguarda oportunidade 
   └ Status 2: -
● *Ativo:* V40
   └ Status 1: MC1 08:09, sem oportunidade 
   └ Status 2: MC1 08:09, sem oportunidade 
● *Ativo:* MAURO TP-868)
   └ Status 1: Equipe no local, aguarda temperatura 
   └ Status 2: -
● *Ativo:* WAGNER (TP-58)
   └ Status 1: Equipe no local, aguarda temperatura 
   └ Status 2: -
● *Ativo:* ANTONIO (TF-681)
   └ Status 1: Aguarda equipe informar pronto
   └ Status 2: -
● *Ativo:* V83
   └ Status 1: MC1 08:27, autorizado 09:53, em deslocamento para intervalo
   └ Status 2: -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</si>
  <si>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</si>
  <si>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</si>
  <si>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</si>
  <si>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</si>
  <si>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</si>
  <si>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</si>
  <si>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</si>
  <si>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</si>
  <si>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</si>
  <si>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</si>
  <si>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</si>
  <si>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</si>
  <si>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</si>
  <si>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</si>
  <si>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</si>
  <si>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</si>
  <si>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</si>
  <si>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</si>
  <si>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</si>
  <si>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</si>
  <si>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</si>
  <si>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</si>
  <si>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</si>
  <si>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</si>
  <si>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</si>
  <si>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</si>
  <si>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</si>
  <si>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</si>
  <si>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</si>
  <si>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</si>
  <si>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</si>
  <si>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</si>
  <si>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</si>
  <si>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</si>
  <si>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</si>
  <si>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</si>
  <si>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</si>
  <si>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</si>
  <si>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</si>
  <si>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</si>
  <si>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</si>
  <si>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</si>
  <si>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</si>
  <si>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</si>
  <si>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</si>
  <si>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</si>
  <si>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</si>
  <si>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</si>
  <si>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</si>
  <si>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</si>
  <si>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</si>
  <si>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</si>
  <si>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</si>
  <si>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</si>
  <si>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</si>
  <si>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</si>
  <si>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</si>
  <si>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</si>
  <si>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</si>
  <si>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</si>
  <si>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</si>
  <si>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</si>
  <si>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</si>
  <si>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</si>
  <si>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</si>
  <si>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</si>
  <si>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</si>
  <si>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</si>
  <si>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</si>
  <si>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</si>
  <si>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</si>
  <si>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</si>
  <si>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</si>
  <si>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</si>
  <si>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</si>
  <si>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</si>
  <si>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</si>
  <si>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</si>
  <si>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</si>
  <si>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</si>
  <si>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</si>
  <si>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</si>
  <si>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</si>
  <si>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</si>
  <si>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</si>
  <si>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</si>
  <si>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</si>
  <si>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</si>
  <si>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</si>
  <si>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</si>
  <si>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</si>
  <si>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</si>
  <si>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</si>
  <si>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</si>
  <si>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</si>
  <si>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</si>
  <si>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</si>
  <si>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</si>
  <si>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</si>
  <si>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</si>
  <si>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</si>
  <si>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</si>
  <si>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</si>
  <si>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</si>
  <si>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</si>
  <si>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</si>
  <si>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</si>
  <si>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</si>
  <si>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</si>
  <si>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</si>
  <si>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</si>
  <si>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</si>
  <si>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</si>
  <si>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</si>
  <si>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</si>
  <si>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</si>
  <si>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</si>
  <si>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</si>
  <si>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</si>
  <si>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</si>
  <si>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</si>
  <si>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</si>
  <si>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</si>
  <si>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</si>
  <si>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</si>
  <si>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</si>
  <si>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</si>
  <si>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</si>
  <si>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</si>
  <si>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</si>
  <si>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</si>
  <si>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</si>
  <si>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</si>
  <si>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</si>
  <si>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</si>
  <si>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</si>
  <si>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</si>
  <si>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</si>
  <si>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</si>
  <si>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</si>
  <si>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</si>
  <si>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</si>
  <si>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</si>
  <si>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</si>
  <si>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</si>
  <si>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</si>
  <si>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</si>
  <si>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</si>
  <si>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</si>
  <si>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</si>
  <si>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</si>
  <si>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</si>
  <si>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</si>
  <si>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</si>
  <si>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</si>
  <si>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</si>
  <si>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</si>
  <si>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</si>
  <si>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</si>
  <si>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</si>
  <si>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</si>
  <si>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</si>
  <si>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</si>
  <si>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</si>
  <si>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</si>
  <si>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</si>
  <si>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</si>
  <si>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</si>
  <si>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</si>
  <si>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</si>
  <si>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</si>
  <si>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</si>
  <si>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</si>
  <si>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</si>
  <si>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</si>
  <si>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</si>
  <si>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</si>
  <si>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</si>
  <si>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</si>
  <si>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</si>
  <si>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</si>
  <si>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</si>
  <si>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</si>
  <si>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</si>
  <si>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</si>
  <si>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</si>
  <si>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</si>
  <si>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</si>
  <si>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</si>
  <si>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</si>
  <si>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</si>
  <si>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</si>
  <si>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</si>
  <si>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</si>
  <si>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</si>
  <si>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</si>
  <si>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</si>
  <si>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</si>
  <si>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</si>
  <si>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</si>
  <si>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</si>
  <si>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</si>
  <si>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</si>
  <si>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</si>
  <si>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</si>
  <si>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</si>
  <si>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</si>
  <si>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</si>
  <si>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</si>
  <si>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</si>
  <si>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</si>
  <si>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</si>
  <si>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</si>
  <si>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</si>
  <si>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</si>
  <si>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</si>
  <si>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</si>
  <si>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</si>
  <si>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</si>
  <si>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</si>
  <si>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</si>
  <si>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</si>
  <si>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</si>
  <si>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</si>
  <si>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</si>
  <si>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</si>
  <si>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</si>
  <si>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</si>
  <si>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</si>
  <si>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</si>
  <si>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</si>
  <si>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</si>
  <si>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</si>
  <si>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</si>
  <si>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</si>
  <si>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</si>
  <si>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</si>
  <si>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</si>
  <si>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</si>
  <si>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</si>
  <si>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</si>
  <si>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</si>
  <si>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</si>
  <si>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</si>
  <si>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</si>
  <si>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</si>
  <si>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</si>
  <si>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</si>
  <si>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</si>
  <si>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</si>
  <si>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</si>
  <si>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</si>
  <si>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</si>
  <si>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</si>
  <si>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</si>
  <si>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</si>
  <si>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</si>
  <si>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</si>
  <si>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</si>
  <si>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</si>
  <si>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</si>
  <si>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</si>
  <si>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</si>
  <si>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</si>
  <si>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</si>
  <si>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</si>
  <si>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</si>
  <si>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</si>
  <si>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</si>
  <si>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</si>
  <si>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</si>
  <si>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</si>
  <si>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</si>
  <si>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</si>
  <si>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</si>
  <si>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</si>
  <si>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</si>
  <si>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</si>
  <si>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</si>
  <si>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</si>
  <si>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</si>
  <si>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</si>
  <si>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</si>
  <si>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</si>
  <si>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</si>
  <si>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</si>
  <si>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</si>
  <si>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</si>
  <si>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</si>
  <si>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</si>
  <si>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</si>
  <si>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</si>
  <si>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</si>
  <si>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</si>
  <si>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</si>
  <si>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</si>
  <si>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</si>
  <si>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</si>
  <si>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</si>
  <si>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</si>
  <si>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</si>
  <si>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</si>
  <si>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</si>
  <si>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</si>
  <si>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</si>
  <si>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</si>
  <si>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</si>
  <si>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</si>
  <si>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</si>
  <si>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</si>
  <si>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</si>
  <si>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</si>
  <si>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</si>
  <si>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</si>
  <si>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</si>
  <si>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</si>
  <si>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</si>
  <si>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</si>
  <si>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</si>
  <si>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</si>
  <si>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</si>
  <si>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</si>
  <si>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</si>
  <si>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</si>
  <si>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</si>
  <si>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</si>
  <si>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</si>
  <si>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</si>
  <si>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</si>
  <si>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</si>
  <si>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</si>
  <si>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</si>
  <si>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</si>
  <si>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</si>
  <si>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</si>
  <si>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</si>
  <si>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</si>
  <si>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</si>
  <si>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</si>
  <si>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</si>
  <si>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sem oportunidade </t>
  </si>
  <si>
    <t>Equipe pronta 10:23, aguarda passagem L84 10:30, em intervalo 10:47</t>
  </si>
  <si>
    <t xml:space="preserve">ZDP </t>
  </si>
  <si>
    <t>ZDP-ZSF</t>
  </si>
  <si>
    <t>ZDPZSF</t>
  </si>
  <si>
    <t>Deslocar de ZDP para ZSF</t>
  </si>
  <si>
    <t>MC1 08:15, aguarda oportunidade, previsão de faixa 12h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</si>
  <si>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</si>
  <si>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</si>
  <si>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</si>
  <si>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</si>
  <si>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</si>
  <si>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>Aguarda MC1, equipe em descanso</t>
  </si>
  <si>
    <t>Equipe em interjornada</t>
  </si>
  <si>
    <t xml:space="preserve">Equipe em internornada </t>
  </si>
  <si>
    <t xml:space="preserve">Equipe pronta 9:44, aguarda oportunidade </t>
  </si>
  <si>
    <t xml:space="preserve">Equipe no local, aguarda temperatura </t>
  </si>
  <si>
    <t>Execução de solda - Condicionado à temperatura (ZMA1)</t>
  </si>
  <si>
    <t>Gabriele</t>
  </si>
  <si>
    <t>MC1 08:27, autorizado 09:53, em deslocamento para intervalo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</si>
  <si>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</si>
  <si>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</si>
  <si>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</si>
  <si>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</si>
  <si>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</si>
  <si>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</si>
  <si>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</si>
  <si>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</si>
  <si>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</si>
  <si>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</si>
  <si>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</si>
  <si>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</si>
  <si>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</si>
  <si>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</si>
  <si>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</si>
  <si>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</si>
  <si>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</si>
  <si>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</si>
  <si>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</si>
  <si>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</si>
  <si>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</si>
  <si>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</si>
  <si>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</si>
  <si>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</si>
  <si>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</si>
  <si>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</si>
  <si>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</si>
  <si>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</si>
  <si>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</si>
  <si>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</si>
  <si>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</si>
  <si>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</si>
  <si>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</si>
  <si>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</si>
  <si>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</si>
  <si>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</si>
  <si>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</si>
  <si>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</si>
  <si>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</si>
  <si>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</si>
  <si>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</si>
  <si>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</si>
  <si>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</si>
  <si>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</si>
  <si>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</si>
  <si>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</si>
  <si>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</si>
  <si>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</si>
  <si>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</si>
  <si>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</si>
  <si>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Copiar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</si>
</sst>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2" fillId="36" borderId="2" xfId="0" applyFont="1" applyFill="1" applyBorder="1" applyAlignment="1">
      <alignment horizontal="left" vertical="top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70</xdr:col>
      <xdr:colOff>247650</xdr:colOff>
      <xdr:row>4</xdr:row>
      <xdr:rowOff>123825</xdr:rowOff>
    </xdr:from>
    <xdr:to>
      <xdr:col>72</xdr:col>
      <xdr:colOff>28575</xdr:colOff>
      <xdr:row>6</xdr:row>
      <xdr:rowOff>47625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561200" y="695325"/>
          <a:ext cx="20193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5" topLeftCell="BR2" activePane="topRight" state="frozen"/>
      <selection pane="topRight" activeCell="BT9" sqref="BT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5" customWidth="1"/>
    <col min="73" max="73" width="5" bestFit="1" customWidth="1"/>
  </cols>
  <sheetData>
    <row r="1" spans="1:122" s="6" customFormat="1" ht="11.25" customHeight="1">
      <c r="A1" s="1"/>
      <c r="B1" s="217" t="s">
        <v>969</v>
      </c>
      <c r="C1" s="218"/>
      <c r="D1" s="218"/>
      <c r="E1" s="217" t="s">
        <v>970</v>
      </c>
      <c r="F1" s="218"/>
      <c r="G1" s="219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20"/>
      <c r="AG1" s="4"/>
      <c r="AH1" s="227" t="s">
        <v>971</v>
      </c>
      <c r="AI1" s="228"/>
      <c r="AJ1" s="228"/>
      <c r="AK1" s="228"/>
      <c r="AL1" s="229"/>
      <c r="AM1" s="230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31"/>
      <c r="BF1" s="4"/>
      <c r="BG1" s="232" t="s">
        <v>972</v>
      </c>
      <c r="BH1" s="233"/>
      <c r="BI1" s="233"/>
      <c r="BJ1" s="234"/>
      <c r="BK1" s="263" t="s">
        <v>973</v>
      </c>
      <c r="BL1" s="224" t="s">
        <v>974</v>
      </c>
      <c r="BM1" s="225"/>
      <c r="BN1" s="225"/>
      <c r="BO1" s="225"/>
      <c r="BP1" s="225"/>
      <c r="BQ1" s="225"/>
      <c r="BR1" s="226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27" t="s">
        <v>975</v>
      </c>
      <c r="AI2" s="228"/>
      <c r="AJ2" s="228"/>
      <c r="AK2" s="228"/>
      <c r="AL2" s="229"/>
      <c r="AM2" s="230"/>
      <c r="AN2" s="228"/>
      <c r="AO2" s="228"/>
      <c r="AP2" s="231"/>
      <c r="AQ2" s="5"/>
      <c r="AR2" s="227" t="s">
        <v>978</v>
      </c>
      <c r="AS2" s="228"/>
      <c r="AT2" s="228"/>
      <c r="AU2" s="228"/>
      <c r="AV2" s="228"/>
      <c r="AW2" s="228"/>
      <c r="AX2" s="231"/>
      <c r="AY2" s="5"/>
      <c r="AZ2" s="221" t="s">
        <v>979</v>
      </c>
      <c r="BA2" s="223"/>
      <c r="BB2" s="227" t="s">
        <v>976</v>
      </c>
      <c r="BC2" s="228"/>
      <c r="BD2" s="228"/>
      <c r="BE2" s="231"/>
      <c r="BF2" s="4"/>
      <c r="BG2" s="235"/>
      <c r="BH2" s="236"/>
      <c r="BI2" s="236"/>
      <c r="BJ2" s="237"/>
      <c r="BK2" s="4"/>
      <c r="BL2" s="238"/>
      <c r="BM2" s="239"/>
      <c r="BN2" s="239"/>
      <c r="BO2" s="239"/>
      <c r="BP2" s="239"/>
      <c r="BQ2" s="239"/>
      <c r="BR2" s="240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21" t="s">
        <v>980</v>
      </c>
      <c r="AI3" s="223"/>
      <c r="AJ3" s="221" t="s">
        <v>981</v>
      </c>
      <c r="AK3" s="222"/>
      <c r="AL3" s="245"/>
      <c r="AM3" s="246"/>
      <c r="AN3" s="222"/>
      <c r="AO3" s="222"/>
      <c r="AP3" s="223"/>
      <c r="AQ3" s="60"/>
      <c r="AR3" s="243" t="s">
        <v>987</v>
      </c>
      <c r="AS3" s="244"/>
      <c r="AT3" s="243" t="s">
        <v>988</v>
      </c>
      <c r="AU3" s="244"/>
      <c r="AV3" s="243" t="s">
        <v>989</v>
      </c>
      <c r="AW3" s="244"/>
      <c r="AX3" s="60" t="s">
        <v>990</v>
      </c>
      <c r="AY3" s="60"/>
      <c r="AZ3" s="241"/>
      <c r="BA3" s="242"/>
      <c r="BB3" s="221" t="s">
        <v>983</v>
      </c>
      <c r="BC3" s="222"/>
      <c r="BD3" s="222"/>
      <c r="BE3" s="223"/>
      <c r="BF3" s="59"/>
      <c r="BG3" s="235"/>
      <c r="BH3" s="236"/>
      <c r="BI3" s="236"/>
      <c r="BJ3" s="237"/>
      <c r="BK3" s="59"/>
      <c r="BL3" s="224" t="s">
        <v>991</v>
      </c>
      <c r="BM3" s="225"/>
      <c r="BN3" s="225"/>
      <c r="BO3" s="226"/>
      <c r="BP3" s="224" t="s">
        <v>773</v>
      </c>
      <c r="BQ3" s="225"/>
      <c r="BR3" s="226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267" t="s">
        <v>1066</v>
      </c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409.6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65" t="str">
        <f t="shared" si="5"/>
        <v>CCOCirculaçãoIntervaloOportunidade</v>
      </c>
      <c r="BT9" s="264" t="s">
        <v>1070</v>
      </c>
      <c r="BU9" s="266"/>
      <c r="BV9" s="7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68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1395</v>
      </c>
      <c r="BJ204" s="16" t="s">
        <v>1396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1397</v>
      </c>
      <c r="BJ205" s="16" t="s">
        <v>1398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1399</v>
      </c>
      <c r="BJ206" s="16" t="s">
        <v>1400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1401</v>
      </c>
      <c r="BJ207" s="16" t="s">
        <v>1402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1403</v>
      </c>
      <c r="BJ208" s="16" t="s">
        <v>1404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1405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1406</v>
      </c>
      <c r="M209" s="127" t="s">
        <v>1407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1408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1409</v>
      </c>
      <c r="BJ209" s="17" t="s">
        <v>1410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</v>
      </c>
      <c r="AS213" s="108">
        <v>0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0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1411</v>
      </c>
      <c r="BJ213" s="16" t="s">
        <v>1411</v>
      </c>
      <c r="BK213" s="15"/>
      <c r="BL213" s="130" t="s">
        <v>471</v>
      </c>
      <c r="BM213" s="130" t="s">
        <v>500</v>
      </c>
      <c r="BN213" s="130" t="s">
        <v>561</v>
      </c>
      <c r="BO213" s="17" t="s">
        <v>624</v>
      </c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210" t="str">
        <f t="shared" si="10"/>
        <v>CCOCirculaçãoIntervaloOportunidade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1</v>
      </c>
      <c r="BH214" s="16"/>
      <c r="BI214" s="16" t="s">
        <v>1412</v>
      </c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/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1413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1414</v>
      </c>
      <c r="M215" s="127" t="s">
        <v>1415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1416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/>
      <c r="AS215" s="108"/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/>
      <c r="BH215" s="16"/>
      <c r="BI215" s="16" t="s">
        <v>1417</v>
      </c>
      <c r="BJ215" s="17"/>
      <c r="BK215" s="15"/>
      <c r="BL215" s="130"/>
      <c r="BM215" s="130"/>
      <c r="BN215" s="130"/>
      <c r="BO215" s="190"/>
      <c r="BP215" s="11" t="str">
        <f>IF(AND(BQ215&lt;1,BR215&lt;1),"Produção e Intervalo",IF(BQ215&lt;1,"Intervalo",IF(BR215&lt;1,"Produção","Aderente")))</f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210" t="str">
        <f t="shared" si="10"/>
        <v/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1418</v>
      </c>
      <c r="BJ216" s="17" t="s">
        <v>1419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1420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/>
      <c r="AR217" s="108"/>
      <c r="AS217" s="108"/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/>
      <c r="BH217" s="16"/>
      <c r="BI217" s="16" t="s">
        <v>1421</v>
      </c>
      <c r="BJ217" s="17"/>
      <c r="BK217" s="15"/>
      <c r="BL217" s="130"/>
      <c r="BM217" s="130"/>
      <c r="BN217" s="130"/>
      <c r="BO217" s="190"/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/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/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1</v>
      </c>
      <c r="BH218" s="16"/>
      <c r="BI218" s="16" t="s">
        <v>1422</v>
      </c>
      <c r="BJ218" s="17"/>
      <c r="BK218" s="15"/>
      <c r="BL218" s="130"/>
      <c r="BM218" s="130"/>
      <c r="BN218" s="130"/>
      <c r="BO218" s="190"/>
      <c r="BP218" s="11" t="str">
        <f>IF(AND(BQ218&lt;1,BR218&lt;1),"Produção e Intervalo",IF(BQ218&lt;1,"Intervalo",IF(BR218&lt;1,"Produção","Aderente")))</f>
        <v>Produção</v>
      </c>
      <c r="BQ218" s="18">
        <f>IF(OR(B218="",E218=""),"*",AX218/O218)</f>
        <v>1.0000000000000009</v>
      </c>
      <c r="BR218" s="18">
        <f>IF(OR(B218="",E218=""),"*",AZ218/P218)</f>
        <v>0</v>
      </c>
      <c r="BS218" s="210" t="str">
        <f t="shared" si="10"/>
        <v/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1423</v>
      </c>
      <c r="BJ219" s="17" t="s">
        <v>1424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1425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/>
      <c r="AS220" s="108"/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/>
      <c r="BH220" s="16"/>
      <c r="BI220" s="16" t="s">
        <v>1426</v>
      </c>
      <c r="BJ220" s="17"/>
      <c r="BK220" s="15"/>
      <c r="BL220" s="130"/>
      <c r="BM220" s="130"/>
      <c r="BN220" s="130"/>
      <c r="BO220" s="190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/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/>
      <c r="AR222" s="108"/>
      <c r="AS222" s="108"/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/>
      <c r="BH222" s="16"/>
      <c r="BI222" s="16" t="s">
        <v>1427</v>
      </c>
      <c r="BJ222" s="17"/>
      <c r="BK222" s="15"/>
      <c r="BL222" s="130"/>
      <c r="BM222" s="130"/>
      <c r="BN222" s="130"/>
      <c r="BO222" s="190"/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/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1428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/>
      <c r="AR223" s="108"/>
      <c r="AS223" s="108"/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/>
      <c r="BH223" s="16"/>
      <c r="BI223" s="16" t="s">
        <v>1427</v>
      </c>
      <c r="BJ223" s="17"/>
      <c r="BK223" s="15"/>
      <c r="BL223" s="130"/>
      <c r="BM223" s="130"/>
      <c r="BN223" s="130"/>
      <c r="BO223" s="190"/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/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1429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/>
      <c r="AR224" s="108"/>
      <c r="AS224" s="108"/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/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/>
      <c r="BH224" s="16"/>
      <c r="BI224" s="16" t="s">
        <v>1421</v>
      </c>
      <c r="BJ224" s="17"/>
      <c r="BK224" s="15"/>
      <c r="BL224" s="130"/>
      <c r="BM224" s="130"/>
      <c r="BN224" s="130"/>
      <c r="BO224" s="17"/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/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8.3333333333333329E-2</v>
      </c>
      <c r="P225" s="105">
        <v>480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/>
      <c r="AS225" s="108"/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0</v>
      </c>
      <c r="AY225" s="153"/>
      <c r="AZ225" s="109"/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/>
      <c r="BH225" s="16"/>
      <c r="BI225" s="16" t="s">
        <v>1430</v>
      </c>
      <c r="BJ225" s="17"/>
      <c r="BK225" s="15"/>
      <c r="BL225" s="130"/>
      <c r="BM225" s="130"/>
      <c r="BN225" s="130"/>
      <c r="BO225" s="17"/>
      <c r="BP225" s="11" t="str">
        <f t="shared" si="12"/>
        <v>Produção e Intervalo</v>
      </c>
      <c r="BQ225" s="18">
        <f>IF(OR(B225="",E225=""),"*",AX225/O225)</f>
        <v>0</v>
      </c>
      <c r="BR225" s="18">
        <f>IF(OR(B225="",E225=""),"*",AZ225/P225)</f>
        <v>0</v>
      </c>
      <c r="BS225" s="210" t="str">
        <f t="shared" si="10"/>
        <v/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6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6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6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210" t="str">
        <f t="shared" si="15"/>
        <v/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6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210" t="str">
        <f t="shared" si="15"/>
        <v/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6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6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6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6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6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6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6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6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6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210" t="str">
        <f t="shared" si="16"/>
        <v/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6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6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6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6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6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6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6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31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17" operator="equal">
      <formula>"NÃO"</formula>
    </cfRule>
    <cfRule type="cellIs" dxfId="187" priority="12018" operator="equal">
      <formula>"SIM"</formula>
    </cfRule>
  </conditionalFormatting>
  <conditionalFormatting sqref="AY6:AY1056">
    <cfRule type="expression" dxfId="186" priority="54473">
      <formula>#REF!=1</formula>
    </cfRule>
  </conditionalFormatting>
  <conditionalFormatting sqref="BD6:BD1056 AX6:AX1056 T6:T1056">
    <cfRule type="cellIs" dxfId="185" priority="54457" operator="equal">
      <formula>"ERRO"</formula>
    </cfRule>
  </conditionalFormatting>
  <conditionalFormatting sqref="BP6:BP1056">
    <cfRule type="cellIs" dxfId="184" priority="54452" operator="equal">
      <formula>"Produção e Intervalo"</formula>
    </cfRule>
    <cfRule type="cellIs" dxfId="183" priority="54453" operator="equal">
      <formula>"Aderente"</formula>
    </cfRule>
    <cfRule type="cellIs" dxfId="182" priority="54454" operator="equal">
      <formula>"Intervalo"</formula>
    </cfRule>
    <cfRule type="cellIs" dxfId="181" priority="54455" operator="equal">
      <formula>"Produção"</formula>
    </cfRule>
    <cfRule type="cellIs" dxfId="180" priority="54456" operator="equal">
      <formula>"ERRO"</formula>
    </cfRule>
  </conditionalFormatting>
  <conditionalFormatting sqref="BQ6:BR1056">
    <cfRule type="cellIs" dxfId="179" priority="54434" operator="equal">
      <formula>"*"</formula>
    </cfRule>
    <cfRule type="cellIs" dxfId="178" priority="54435" operator="greaterThanOrEqual">
      <formula>1</formula>
    </cfRule>
    <cfRule type="cellIs" dxfId="177" priority="54436" operator="lessThan">
      <formula>1</formula>
    </cfRule>
  </conditionalFormatting>
  <conditionalFormatting sqref="BJ23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4" operator="equal">
      <formula>"OPORTUNIDADE"</formula>
    </cfRule>
  </conditionalFormatting>
  <conditionalFormatting sqref="X28:Y29">
    <cfRule type="cellIs" dxfId="175" priority="332" operator="equal">
      <formula>"NÃO"</formula>
    </cfRule>
    <cfRule type="cellIs" dxfId="174" priority="333" operator="equal">
      <formula>"SIM"</formula>
    </cfRule>
  </conditionalFormatting>
  <conditionalFormatting sqref="BJ1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4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10" operator="equal">
      <formula>"OPORTUNIDADE"</formula>
    </cfRule>
  </conditionalFormatting>
  <conditionalFormatting sqref="Y39">
    <cfRule type="cellIs" dxfId="172" priority="308" operator="equal">
      <formula>"NÃO"</formula>
    </cfRule>
    <cfRule type="cellIs" dxfId="171" priority="309" operator="equal">
      <formula>"SIM"</formula>
    </cfRule>
  </conditionalFormatting>
  <conditionalFormatting sqref="X42:X43">
    <cfRule type="cellIs" dxfId="170" priority="307" operator="equal">
      <formula>"OPORTUNIDADE"</formula>
    </cfRule>
  </conditionalFormatting>
  <conditionalFormatting sqref="X42:X43">
    <cfRule type="cellIs" dxfId="169" priority="305" operator="equal">
      <formula>"NÃO"</formula>
    </cfRule>
    <cfRule type="cellIs" dxfId="168" priority="306" operator="equal">
      <formula>"SIM"</formula>
    </cfRule>
  </conditionalFormatting>
  <conditionalFormatting sqref="BJ4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8" operator="equal">
      <formula>"OPORTUNIDADE"</formula>
    </cfRule>
  </conditionalFormatting>
  <conditionalFormatting sqref="X46:Y46 Y47:Y48 X47:X50">
    <cfRule type="cellIs" dxfId="166" priority="276" operator="equal">
      <formula>"NÃO"</formula>
    </cfRule>
    <cfRule type="cellIs" dxfId="165" priority="277" operator="equal">
      <formula>"SIM"</formula>
    </cfRule>
  </conditionalFormatting>
  <conditionalFormatting sqref="BJ3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50" operator="equal">
      <formula>"OPORTUNIDADE"</formula>
    </cfRule>
  </conditionalFormatting>
  <conditionalFormatting sqref="Y57">
    <cfRule type="cellIs" dxfId="163" priority="248" operator="equal">
      <formula>"NÃO"</formula>
    </cfRule>
    <cfRule type="cellIs" dxfId="162" priority="249" operator="equal">
      <formula>"SIM"</formula>
    </cfRule>
  </conditionalFormatting>
  <conditionalFormatting sqref="BJ3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7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7" operator="equal">
      <formula>"OPORTUNIDADE"</formula>
    </cfRule>
  </conditionalFormatting>
  <conditionalFormatting sqref="X52:X61">
    <cfRule type="cellIs" dxfId="160" priority="235" operator="equal">
      <formula>"NÃO"</formula>
    </cfRule>
    <cfRule type="cellIs" dxfId="159" priority="236" operator="equal">
      <formula>"SIM"</formula>
    </cfRule>
  </conditionalFormatting>
  <conditionalFormatting sqref="BJ5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01" operator="equal">
      <formula>"OPORTUNIDADE"</formula>
    </cfRule>
  </conditionalFormatting>
  <conditionalFormatting sqref="Y73">
    <cfRule type="cellIs" dxfId="157" priority="199" operator="equal">
      <formula>"NÃO"</formula>
    </cfRule>
    <cfRule type="cellIs" dxfId="156" priority="200" operator="equal">
      <formula>"SIM"</formula>
    </cfRule>
  </conditionalFormatting>
  <conditionalFormatting sqref="X75">
    <cfRule type="cellIs" dxfId="155" priority="195" operator="equal">
      <formula>"OPORTUNIDADE"</formula>
    </cfRule>
  </conditionalFormatting>
  <conditionalFormatting sqref="X75">
    <cfRule type="cellIs" dxfId="154" priority="193" operator="equal">
      <formula>"NÃO"</formula>
    </cfRule>
    <cfRule type="cellIs" dxfId="153" priority="194" operator="equal">
      <formula>"SIM"</formula>
    </cfRule>
  </conditionalFormatting>
  <conditionalFormatting sqref="BJ6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8" operator="equal">
      <formula>"OPORTUNIDADE"</formula>
    </cfRule>
  </conditionalFormatting>
  <conditionalFormatting sqref="X76:X77">
    <cfRule type="cellIs" dxfId="151" priority="186" operator="equal">
      <formula>"NÃO"</formula>
    </cfRule>
    <cfRule type="cellIs" dxfId="150" priority="187" operator="equal">
      <formula>"SIM"</formula>
    </cfRule>
  </conditionalFormatting>
  <conditionalFormatting sqref="BO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3">
      <iconSet showValue="0">
        <cfvo type="percent" val="0"/>
        <cfvo type="num" val="1"/>
        <cfvo type="num" val="1" gte="0"/>
      </iconSet>
    </cfRule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9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72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14:BJ220 BJ222:BJ1056">
    <cfRule type="iconSet" priority="63198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22">
      <iconSet showValue="0">
        <cfvo type="percent" val="0"/>
        <cfvo type="num" val="1"/>
        <cfvo type="num" val="1" gte="0"/>
      </iconSet>
    </cfRule>
    <cfRule type="iconSet" priority="63223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28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1056">
    <cfRule type="iconSet" priority="63232">
      <iconSet showValue="0">
        <cfvo type="percent" val="0"/>
        <cfvo type="num" val="1"/>
        <cfvo type="num" val="1" gte="0"/>
      </iconSet>
    </cfRule>
  </conditionalFormatting>
  <conditionalFormatting sqref="BJ21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8" sqref="F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7" t="s">
        <v>1431</v>
      </c>
      <c r="C2" s="247"/>
      <c r="D2" s="247"/>
      <c r="E2" s="247"/>
      <c r="F2" s="247"/>
      <c r="G2" s="247"/>
    </row>
    <row r="3" spans="2:7" ht="15" customHeight="1">
      <c r="B3" s="248"/>
      <c r="C3" s="248"/>
      <c r="D3" s="248"/>
      <c r="E3" s="248"/>
      <c r="F3" s="248"/>
      <c r="G3" s="248"/>
    </row>
    <row r="4" spans="2:7">
      <c r="B4" s="159" t="s">
        <v>1432</v>
      </c>
      <c r="C4" s="159" t="s">
        <v>1433</v>
      </c>
      <c r="D4" s="159" t="s">
        <v>1434</v>
      </c>
      <c r="E4" s="159" t="s">
        <v>1435</v>
      </c>
      <c r="F4" s="159" t="s">
        <v>4</v>
      </c>
      <c r="G4" s="159" t="s">
        <v>1436</v>
      </c>
    </row>
    <row r="5" spans="2:7">
      <c r="B5" s="160" t="s">
        <v>1437</v>
      </c>
      <c r="C5" s="160">
        <v>257068</v>
      </c>
      <c r="D5" s="160" t="s">
        <v>1438</v>
      </c>
      <c r="E5" s="160" t="s">
        <v>1439</v>
      </c>
      <c r="F5" s="160" t="s">
        <v>1439</v>
      </c>
      <c r="G5" s="161">
        <v>46296</v>
      </c>
    </row>
    <row r="6" spans="2:7">
      <c r="B6" s="160" t="s">
        <v>1440</v>
      </c>
      <c r="C6" s="160" t="s">
        <v>624</v>
      </c>
      <c r="D6" s="160" t="s">
        <v>624</v>
      </c>
      <c r="E6" s="160" t="s">
        <v>624</v>
      </c>
      <c r="F6" s="160" t="s">
        <v>1441</v>
      </c>
      <c r="G6" s="161" t="s">
        <v>624</v>
      </c>
    </row>
    <row r="7" spans="2:7">
      <c r="B7" s="160" t="s">
        <v>1442</v>
      </c>
      <c r="C7" s="160">
        <v>257472</v>
      </c>
      <c r="D7" s="160" t="s">
        <v>1443</v>
      </c>
      <c r="E7" s="160" t="s">
        <v>1444</v>
      </c>
      <c r="F7" s="160" t="s">
        <v>1444</v>
      </c>
      <c r="G7" s="161">
        <v>45992</v>
      </c>
    </row>
    <row r="8" spans="2:7">
      <c r="B8" s="160" t="s">
        <v>1445</v>
      </c>
      <c r="C8" s="160">
        <v>260307</v>
      </c>
      <c r="D8" s="160" t="s">
        <v>1446</v>
      </c>
      <c r="E8" s="160" t="s">
        <v>1447</v>
      </c>
      <c r="F8" s="160" t="s">
        <v>1444</v>
      </c>
      <c r="G8" s="161">
        <v>46082</v>
      </c>
    </row>
    <row r="9" spans="2:7">
      <c r="B9" s="160" t="s">
        <v>1448</v>
      </c>
      <c r="C9" s="160">
        <v>333033</v>
      </c>
      <c r="D9" s="160" t="s">
        <v>1449</v>
      </c>
      <c r="E9" s="160" t="s">
        <v>1441</v>
      </c>
      <c r="F9" s="160" t="s">
        <v>1450</v>
      </c>
      <c r="G9" s="160" t="s">
        <v>624</v>
      </c>
    </row>
    <row r="10" spans="2:7">
      <c r="B10" s="160" t="s">
        <v>1451</v>
      </c>
      <c r="C10" s="160">
        <v>263576</v>
      </c>
      <c r="D10" s="160" t="s">
        <v>1452</v>
      </c>
      <c r="E10" s="160" t="s">
        <v>1441</v>
      </c>
      <c r="F10" s="160" t="s">
        <v>1441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9" t="s">
        <v>1453</v>
      </c>
      <c r="D1" s="249"/>
      <c r="E1" s="249"/>
      <c r="F1" s="249"/>
      <c r="G1" s="249"/>
      <c r="H1" s="249"/>
    </row>
    <row r="2" spans="3:8" ht="15" customHeight="1">
      <c r="C2" s="249"/>
      <c r="D2" s="249"/>
      <c r="E2" s="249"/>
      <c r="F2" s="249"/>
      <c r="G2" s="249"/>
      <c r="H2" s="249"/>
    </row>
    <row r="3" spans="3:8" ht="15" customHeight="1">
      <c r="C3" s="198" t="s">
        <v>717</v>
      </c>
      <c r="D3" s="198" t="s">
        <v>1454</v>
      </c>
      <c r="E3" s="198" t="s">
        <v>1455</v>
      </c>
      <c r="F3" s="198" t="s">
        <v>1456</v>
      </c>
      <c r="G3" s="198" t="s">
        <v>1457</v>
      </c>
      <c r="H3" s="198" t="s">
        <v>1458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1459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1460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1461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B1" workbookViewId="0">
      <selection activeCell="A215" sqref="A215:XFD215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0"/>
      <c r="B1" s="251"/>
      <c r="C1" s="25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53" t="s">
        <v>1060</v>
      </c>
      <c r="Q1" s="254"/>
      <c r="R1" s="111"/>
      <c r="S1" s="84"/>
      <c r="T1" s="86"/>
      <c r="U1" s="255" t="s">
        <v>1462</v>
      </c>
      <c r="V1" s="255"/>
      <c r="W1" s="255"/>
    </row>
    <row r="2" spans="1:23" ht="15" customHeight="1">
      <c r="A2" s="87" t="s">
        <v>1463</v>
      </c>
      <c r="B2" s="87" t="s">
        <v>1464</v>
      </c>
      <c r="C2" s="87" t="s">
        <v>442</v>
      </c>
      <c r="D2" s="88" t="s">
        <v>1012</v>
      </c>
      <c r="E2" s="88" t="s">
        <v>4</v>
      </c>
      <c r="F2" s="88" t="s">
        <v>1465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1466</v>
      </c>
      <c r="T2" s="91" t="s">
        <v>1015</v>
      </c>
      <c r="U2" s="137">
        <f ca="1">TODAY()-1</f>
        <v>46068</v>
      </c>
      <c r="V2" s="137">
        <f ca="1">U2-1</f>
        <v>46067</v>
      </c>
      <c r="W2" s="137">
        <f ca="1">V2-1</f>
        <v>46066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680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1400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800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966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680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1400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800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966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680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1400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1070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800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966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680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1400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1070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800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680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1400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1070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800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680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1400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1070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1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800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680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1400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1070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800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680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1400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1070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800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680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1400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1070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800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680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1400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1070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800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680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1400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1070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800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680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1400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1070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800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680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1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1400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1070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800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966</v>
      </c>
      <c r="V186" s="136">
        <f ca="1">_xlfn.XLOOKUP(G186&amp;$V$2,BS_CONTROLE[CHAVE],BS_CONTROLE[Quantidade_11],"-")</f>
        <v>0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680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1400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1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1070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800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966</v>
      </c>
      <c r="V201" s="136">
        <f ca="1">_xlfn.XLOOKUP(G201&amp;$V$2,BS_CONTROLE[CHAVE],BS_CONTROLE[Quantidade_11],"-")</f>
        <v>0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680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1400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1070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800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1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680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1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>
      <c r="A215" s="146" t="str">
        <f>IF(SP_NORTE!X219="","*",SP_NORTE!X219)</f>
        <v>OPORTUNIDADE</v>
      </c>
      <c r="B215" s="146" t="str">
        <f>IF(SP_NORTE!W219="","*",SP_NORTE!W219)</f>
        <v>Oportunidade</v>
      </c>
      <c r="C215" s="146" t="str">
        <f>IF(SP_NORTE!Y219="","*",SP_NORTE!Y219)</f>
        <v>*</v>
      </c>
      <c r="D215" s="138" t="str">
        <f>IF(SP_NORTE!R219="","*",SP_NORTE!R219)</f>
        <v>SP NORTE</v>
      </c>
      <c r="E215" s="138" t="str">
        <f>IF(SP_NORTE!S219="","*",SP_NORTE!S219)</f>
        <v>ZEB-ZCZ</v>
      </c>
      <c r="F215" s="145">
        <f>IF(SP_NORTE!B219="","*",SP_NORTE!B219)</f>
        <v>46069</v>
      </c>
      <c r="G215" s="145" t="str">
        <f>IF(SP_NORTE!D219="","*",SP_NORTE!D219)</f>
        <v>V88</v>
      </c>
      <c r="H215" s="145" t="str">
        <f>IF(SP_NORTE!E219="","*",SP_NORTE!E219)</f>
        <v>MECANIZAÇÃO - SOCADORA</v>
      </c>
      <c r="I215" s="145" t="str">
        <f>IF(SP_NORTE!G219="","*",SP_NORTE!G219)</f>
        <v>ZPN2</v>
      </c>
      <c r="J215" s="145" t="str">
        <f>IF(SP_NORTE!H219="","*",SP_NORTE!H219)</f>
        <v>ZPN2</v>
      </c>
      <c r="K215" s="138" t="str">
        <f>IF(SP_NORTE!L219="","*",SP_NORTE!L219)</f>
        <v>ZCV-ZCT</v>
      </c>
      <c r="L215" s="138" t="str">
        <f>IF(SP_NORTE!M219="","*",SP_NORTE!M219)</f>
        <v>152ZCT</v>
      </c>
      <c r="M215" s="139">
        <f>IF(SP_NORTE!I219="","*",SP_NORTE!I219)</f>
        <v>73</v>
      </c>
      <c r="N215" s="144">
        <f>IF(SP_NORTE!J219="","*",SP_NORTE!J219)</f>
        <v>153.80000000000001</v>
      </c>
      <c r="O215" s="144">
        <f>IF(SP_NORTE!K219="","*",SP_NORTE!K219)</f>
        <v>151</v>
      </c>
      <c r="P215" s="143">
        <f>IF(SP_NORTE!N219="","*",SP_NORTE!N219)</f>
        <v>0.375</v>
      </c>
      <c r="Q215" s="143">
        <f>IF(SP_NORTE!O219="","*",SP_NORTE!O219)</f>
        <v>8.3333333333333329E-2</v>
      </c>
      <c r="R215" s="145" t="str">
        <f>IF(SP_NORTE!P219="","*",CONCATENATE(SP_NORTE!P219," ",SP_NORTE!Q219))</f>
        <v>510 M</v>
      </c>
      <c r="S215" s="145" t="str">
        <f>IF(SP_NORTE!U219="","*",SP_NORTE!U219)</f>
        <v>Antonioni</v>
      </c>
      <c r="T215" s="145" t="str">
        <f>IF(SP_NORTE!V219="","*",SP_NORTE!V219)</f>
        <v>Socaria mecanizada</v>
      </c>
      <c r="U215" s="136">
        <f ca="1">_xlfn.XLOOKUP(G215&amp;$U$2,BS_CONTROLE[CHAVE],BS_CONTROLE[Quantidade_11],"-")</f>
        <v>1400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IF(SP_NORTE!X220="","*",SP_NORTE!X220)</f>
        <v>OPORTUNIDADE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ZEB-ZCZ</v>
      </c>
      <c r="F216" s="145">
        <f>IF(SP_NORTE!B220="","*",SP_NORTE!B220)</f>
        <v>46069</v>
      </c>
      <c r="G216" s="145" t="str">
        <f>IF(SP_NORTE!D220="","*",SP_NORTE!D220)</f>
        <v>MARCEL (TF-03)</v>
      </c>
      <c r="H216" s="145" t="str">
        <f>IF(SP_NORTE!E220="","*",SP_NORTE!E220)</f>
        <v>PDM - SOLDA</v>
      </c>
      <c r="I216" s="145" t="str">
        <f>IF(SP_NORTE!G220="","*",SP_NORTE!G220)</f>
        <v>101ZZF</v>
      </c>
      <c r="J216" s="145" t="str">
        <f>IF(SP_NORTE!H220="","*",SP_NORTE!H220)</f>
        <v>-</v>
      </c>
      <c r="K216" s="138" t="str">
        <f>IF(SP_NORTE!L220="","*",SP_NORTE!L220)</f>
        <v>ZCZ-ZZF</v>
      </c>
      <c r="L216" s="138" t="str">
        <f>IF(SP_NORTE!M220="","*",SP_NORTE!M220)</f>
        <v>101ZZF</v>
      </c>
      <c r="M216" s="139">
        <f>IF(SP_NORTE!I220="","*",SP_NORTE!I220)</f>
        <v>73</v>
      </c>
      <c r="N216" s="144">
        <f>IF(SP_NORTE!J220="","*",SP_NORTE!J220)</f>
        <v>102.4</v>
      </c>
      <c r="O216" s="144" t="str">
        <f>IF(SP_NORTE!K220="","*",SP_NORTE!K220)</f>
        <v>-</v>
      </c>
      <c r="P216" s="143">
        <f>IF(SP_NORTE!N220="","*",SP_NORTE!N220)</f>
        <v>0.375</v>
      </c>
      <c r="Q216" s="143">
        <f>IF(SP_NORTE!O220="","*",SP_NORTE!O220)</f>
        <v>6.25E-2</v>
      </c>
      <c r="R216" s="145" t="str">
        <f>IF(SP_NORTE!P220="","*",CONCATENATE(SP_NORTE!P220," ",SP_NORTE!Q220))</f>
        <v>1 Nº DE SOLDA</v>
      </c>
      <c r="S216" s="145" t="str">
        <f>IF(SP_NORTE!U220="","*",SP_NORTE!U220)</f>
        <v>Nelson</v>
      </c>
      <c r="T216" s="145" t="str">
        <f>IF(SP_NORTE!V220="","*",SP_NORTE!V220)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IF(SP_NORTE!X221="","*",SP_NORTE!X221)</f>
        <v>OPORTUNIDADE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V40</v>
      </c>
      <c r="H217" s="145" t="str">
        <f>IF(SP_NORTE!E221="","*",SP_NORTE!E221)</f>
        <v>MODERNIZAÇÃO - SOCADORA</v>
      </c>
      <c r="I217" s="145" t="str">
        <f>IF(SP_NORTE!G221="","*",SP_NORTE!G221)</f>
        <v>K58K592</v>
      </c>
      <c r="J217" s="145" t="str">
        <f>IF(SP_NORTE!H221="","*",SP_NORTE!H221)</f>
        <v>K58K592</v>
      </c>
      <c r="K217" s="138" t="str">
        <f>IF(SP_NORTE!L221="","*",SP_NORTE!L221)</f>
        <v>ZDG-ZTN</v>
      </c>
      <c r="L217" s="138" t="str">
        <f>IF(SP_NORTE!M221="","*",SP_NORTE!M221)</f>
        <v>ZDG2/ZDGPAT2</v>
      </c>
      <c r="M217" s="139">
        <f>IF(SP_NORTE!I221="","*",SP_NORTE!I221)</f>
        <v>73</v>
      </c>
      <c r="N217" s="144">
        <f>IF(SP_NORTE!J221="","*",SP_NORTE!J221)</f>
        <v>54.8</v>
      </c>
      <c r="O217" s="144">
        <f>IF(SP_NORTE!K221="","*",SP_NORTE!K221)</f>
        <v>52</v>
      </c>
      <c r="P217" s="143">
        <f>IF(SP_NORTE!N221="","*",SP_NORTE!N221)</f>
        <v>0.33333333333333331</v>
      </c>
      <c r="Q217" s="143">
        <f>IF(SP_NORTE!O221="","*",SP_NORTE!O221)</f>
        <v>6.9444444444444447E-4</v>
      </c>
      <c r="R217" s="145" t="str">
        <f>IF(SP_NORTE!P221="","*",CONCATENATE(SP_NORTE!P221," ",SP_NORTE!Q221))</f>
        <v>1792 M</v>
      </c>
      <c r="S217" s="145" t="str">
        <f>IF(SP_NORTE!U221="","*",SP_NORTE!U221)</f>
        <v>Luiz Granado</v>
      </c>
      <c r="T217" s="145" t="str">
        <f>IF(SP_NORTE!V221="","*",SP_NORTE!V221)</f>
        <v>Socaria mecanizada</v>
      </c>
      <c r="U217" s="136">
        <f ca="1">_xlfn.XLOOKUP(G217&amp;$U$2,BS_CONTROLE[CHAVE],BS_CONTROLE[Quantidade_11],"-")</f>
        <v>1070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IF(SP_NORTE!X222="","*",SP_NORTE!X222)</f>
        <v>OPORTUNIDADE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MAURO TP-868)</v>
      </c>
      <c r="H218" s="145" t="str">
        <f>IF(SP_NORTE!E222="","*",SP_NORTE!E222)</f>
        <v>MODERNIZAÇÃO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ZMA-ZDG</v>
      </c>
      <c r="L218" s="138" t="str">
        <f>IF(SP_NORTE!M222="","*",SP_NORTE!M222)</f>
        <v>ZMAK47</v>
      </c>
      <c r="M218" s="139">
        <f>IF(SP_NORTE!I222="","*",SP_NORTE!I222)</f>
        <v>73</v>
      </c>
      <c r="N218" s="144">
        <f>IF(SP_NORTE!J222="","*",SP_NORTE!J222)</f>
        <v>46.7</v>
      </c>
      <c r="O218" s="144" t="str">
        <f>IF(SP_NORTE!K222="","*",SP_NORTE!K222)</f>
        <v>-</v>
      </c>
      <c r="P218" s="143">
        <f>IF(SP_NORTE!N222="","*",SP_NORTE!N222)</f>
        <v>0.33333333333333331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Luiz Granado</v>
      </c>
      <c r="T218" s="145" t="str">
        <f>IF(SP_NORTE!V222="","*",SP_NORTE!V222)</f>
        <v>Execução de solda - Condicionado à temperatura</v>
      </c>
      <c r="U218" s="136" t="str">
        <f ca="1">_xlfn.XLOOKUP(G218&amp;$U$2,BS_CONTROLE[CHAVE],BS_CONTROLE[Quantidade_11],"-")</f>
        <v>-</v>
      </c>
      <c r="V218" s="136">
        <f ca="1">_xlfn.XLOOKUP(G218&amp;$V$2,BS_CONTROLE[CHAVE],BS_CONTROLE[Quantidade_11],"-")</f>
        <v>0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OPORTUNIDADE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ZCZ-ZTI</v>
      </c>
      <c r="F219" s="145">
        <f>IF(SP_NORTE!B223="","*",SP_NORTE!B223)</f>
        <v>46069</v>
      </c>
      <c r="G219" s="145" t="str">
        <f>IF(SP_NORTE!D223="","*",SP_NORTE!D223)</f>
        <v>WAGNER (TP-58)</v>
      </c>
      <c r="H219" s="145" t="str">
        <f>IF(SP_NORTE!E223="","*",SP_NORTE!E223)</f>
        <v>MODERNIZAÇÃO - SOLDA</v>
      </c>
      <c r="I219" s="145" t="str">
        <f>IF(SP_NORTE!G223="","*",SP_NORTE!G223)</f>
        <v>-</v>
      </c>
      <c r="J219" s="145" t="str">
        <f>IF(SP_NORTE!H223="","*",SP_NORTE!H223)</f>
        <v>-</v>
      </c>
      <c r="K219" s="138" t="str">
        <f>IF(SP_NORTE!L223="","*",SP_NORTE!L223)</f>
        <v>ZMA</v>
      </c>
      <c r="L219" s="138" t="str">
        <f>IF(SP_NORTE!M223="","*",SP_NORTE!M223)</f>
        <v>ZMA1</v>
      </c>
      <c r="M219" s="139">
        <f>IF(SP_NORTE!I223="","*",SP_NORTE!I223)</f>
        <v>73</v>
      </c>
      <c r="N219" s="144">
        <f>IF(SP_NORTE!J223="","*",SP_NORTE!J223)</f>
        <v>41.9</v>
      </c>
      <c r="O219" s="144" t="str">
        <f>IF(SP_NORTE!K223="","*",SP_NORTE!K223)</f>
        <v>-</v>
      </c>
      <c r="P219" s="143">
        <f>IF(SP_NORTE!N223="","*",SP_NORTE!N223)</f>
        <v>0.33333333333333331</v>
      </c>
      <c r="Q219" s="143">
        <f>IF(SP_NORTE!O223="","*",SP_NORTE!O223)</f>
        <v>6.25E-2</v>
      </c>
      <c r="R219" s="145" t="str">
        <f>IF(SP_NORTE!P223="","*",CONCATENATE(SP_NORTE!P223," ",SP_NORTE!Q223))</f>
        <v>1 Nº DE SOLDA</v>
      </c>
      <c r="S219" s="145" t="str">
        <f>IF(SP_NORTE!U223="","*",SP_NORTE!U223)</f>
        <v>Luiz Granado</v>
      </c>
      <c r="T219" s="145" t="str">
        <f>IF(SP_NORTE!V223="","*",SP_NORTE!V223)</f>
        <v>Execução de solda - Condicionado à temperatura (ZMA1)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IF(SP_NORTE!X224="","*",SP_NORTE!X224)</f>
        <v>OPORTUNIDADE</v>
      </c>
      <c r="B220" s="146" t="str">
        <f>IF(SP_NORTE!W224="","*",SP_NORTE!W224)</f>
        <v>Oportunidade</v>
      </c>
      <c r="C220" s="146" t="str">
        <f>IF(SP_NORTE!Y224="","*",SP_NORTE!Y224)</f>
        <v>*</v>
      </c>
      <c r="D220" s="138" t="str">
        <f>IF(SP_NORTE!R224="","*",SP_NORTE!R224)</f>
        <v>SP NORTE</v>
      </c>
      <c r="E220" s="138" t="str">
        <f>IF(SP_NORTE!S224="","*",SP_NORTE!S224)</f>
        <v>ZCZ-ZTI</v>
      </c>
      <c r="F220" s="145">
        <f>IF(SP_NORTE!B224="","*",SP_NORTE!B224)</f>
        <v>46069</v>
      </c>
      <c r="G220" s="145" t="str">
        <f>IF(SP_NORTE!D224="","*",SP_NORTE!D224)</f>
        <v>ANTONIO (TF-681)</v>
      </c>
      <c r="H220" s="145" t="str">
        <f>IF(SP_NORTE!E224="","*",SP_NORTE!E224)</f>
        <v>PDM - SOLDA</v>
      </c>
      <c r="I220" s="145" t="str">
        <f>IF(SP_NORTE!G224="","*",SP_NORTE!G224)</f>
        <v>-</v>
      </c>
      <c r="J220" s="145" t="str">
        <f>IF(SP_NORTE!H224="","*",SP_NORTE!H224)</f>
        <v>-</v>
      </c>
      <c r="K220" s="138" t="str">
        <f>IF(SP_NORTE!L224="","*",SP_NORTE!L224)</f>
        <v>ZZR-ZDZ</v>
      </c>
      <c r="L220" s="138" t="str">
        <f>IF(SP_NORTE!M224="","*",SP_NORTE!M224)</f>
        <v>K10K14</v>
      </c>
      <c r="M220" s="139">
        <f>IF(SP_NORTE!I224="","*",SP_NORTE!I224)</f>
        <v>73</v>
      </c>
      <c r="N220" s="144">
        <f>IF(SP_NORTE!J224="","*",SP_NORTE!J224)</f>
        <v>11.2</v>
      </c>
      <c r="O220" s="144" t="str">
        <f>IF(SP_NORTE!K224="","*",SP_NORTE!K224)</f>
        <v>-</v>
      </c>
      <c r="P220" s="143">
        <f>IF(SP_NORTE!N224="","*",SP_NORTE!N224)</f>
        <v>0.375</v>
      </c>
      <c r="Q220" s="143">
        <f>IF(SP_NORTE!O224="","*",SP_NORTE!O224)</f>
        <v>6.25E-2</v>
      </c>
      <c r="R220" s="145" t="str">
        <f>IF(SP_NORTE!P224="","*",CONCATENATE(SP_NORTE!P224," ",SP_NORTE!Q224))</f>
        <v>1 Nº DE SOLDA</v>
      </c>
      <c r="S220" s="145" t="str">
        <f>IF(SP_NORTE!U224="","*",SP_NORTE!U224)</f>
        <v>Gabriele</v>
      </c>
      <c r="T220" s="145" t="str">
        <f>IF(SP_NORTE!V224="","*",SP_NORTE!V224)</f>
        <v>Execução de solda - Condicionado à temperatura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IF(SP_NORTE!X225="","*",SP_NORTE!X225)</f>
        <v>OPORTUNIDADE</v>
      </c>
      <c r="B221" s="146" t="str">
        <f>IF(SP_NORTE!W225="","*",SP_NORTE!W225)</f>
        <v>Oportunidade</v>
      </c>
      <c r="C221" s="146" t="str">
        <f>IF(SP_NORTE!Y225="","*",SP_NORTE!Y225)</f>
        <v>*</v>
      </c>
      <c r="D221" s="138" t="str">
        <f>IF(SP_NORTE!R225="","*",SP_NORTE!R225)</f>
        <v>SP NORTE</v>
      </c>
      <c r="E221" s="138" t="str">
        <f>IF(SP_NORTE!S225="","*",SP_NORTE!S225)</f>
        <v>ZRX-ZTI</v>
      </c>
      <c r="F221" s="145">
        <f>IF(SP_NORTE!B225="","*",SP_NORTE!B225)</f>
        <v>46069</v>
      </c>
      <c r="G221" s="145" t="str">
        <f>IF(SP_NORTE!D225="","*",SP_NORTE!D225)</f>
        <v>V83</v>
      </c>
      <c r="H221" s="145" t="str">
        <f>IF(SP_NORTE!E225="","*",SP_NORTE!E225)</f>
        <v>MECANIZAÇÃO - SOCADORA</v>
      </c>
      <c r="I221" s="145" t="str">
        <f>IF(SP_NORTE!G225="","*",SP_NORTE!G225)</f>
        <v>ZIQ2</v>
      </c>
      <c r="J221" s="145" t="str">
        <f>IF(SP_NORTE!H225="","*",SP_NORTE!H225)</f>
        <v>ZIQ2</v>
      </c>
      <c r="K221" s="138" t="str">
        <f>IF(SP_NORTE!L225="","*",SP_NORTE!L225)</f>
        <v>ZRQ-ZQX</v>
      </c>
      <c r="L221" s="138" t="str">
        <f>IF(SP_NORTE!M225="","*",SP_NORTE!M225)</f>
        <v>139ZQX1</v>
      </c>
      <c r="M221" s="139">
        <f>IF(SP_NORTE!I225="","*",SP_NORTE!I225)</f>
        <v>70</v>
      </c>
      <c r="N221" s="144">
        <f>IF(SP_NORTE!J225="","*",SP_NORTE!J225)</f>
        <v>139.19999999999999</v>
      </c>
      <c r="O221" s="144">
        <f>IF(SP_NORTE!K225="","*",SP_NORTE!K225)</f>
        <v>135</v>
      </c>
      <c r="P221" s="143">
        <f>IF(SP_NORTE!N225="","*",SP_NORTE!N225)</f>
        <v>0.33333333333333331</v>
      </c>
      <c r="Q221" s="143">
        <f>IF(SP_NORTE!O225="","*",SP_NORTE!O225)</f>
        <v>8.3333333333333329E-2</v>
      </c>
      <c r="R221" s="145" t="str">
        <f>IF(SP_NORTE!P225="","*",CONCATENATE(SP_NORTE!P225," ",SP_NORTE!Q225))</f>
        <v>480 M</v>
      </c>
      <c r="S221" s="145" t="str">
        <f>IF(SP_NORTE!U225="","*",SP_NORTE!U225)</f>
        <v>Antonioni</v>
      </c>
      <c r="T221" s="145" t="str">
        <f>IF(SP_NORTE!V225="","*",SP_NORTE!V225)</f>
        <v>Socaria mecanizada</v>
      </c>
      <c r="U221" s="136">
        <f ca="1">_xlfn.XLOOKUP(G221&amp;$U$2,BS_CONTROLE[CHAVE],BS_CONTROLE[Quantidade_11],"-")</f>
        <v>800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*</v>
      </c>
      <c r="L222" s="138" t="str">
        <f>IF(SP_NORTE!M226="","*",SP_NORTE!M226)</f>
        <v>*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1467</v>
      </c>
      <c r="C2" s="121" t="s">
        <v>998</v>
      </c>
      <c r="D2" s="76" t="s">
        <v>1000</v>
      </c>
      <c r="E2" s="76" t="s">
        <v>1468</v>
      </c>
      <c r="F2" s="99" t="s">
        <v>1469</v>
      </c>
      <c r="G2" s="76" t="s">
        <v>1470</v>
      </c>
      <c r="H2" s="76" t="s">
        <v>1471</v>
      </c>
      <c r="I2" s="76" t="s">
        <v>1472</v>
      </c>
      <c r="J2" s="76" t="s">
        <v>1473</v>
      </c>
      <c r="K2" s="78" t="s">
        <v>1474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*</v>
      </c>
      <c r="C200" s="95" t="str">
        <f>IF(SP_NORTE!B227="","*",SP_NORTE!B227)</f>
        <v>*</v>
      </c>
      <c r="D200" s="94" t="str">
        <f>IF(SP_NORTE!D227="","*",SP_NORTE!D227)</f>
        <v>*</v>
      </c>
      <c r="E200" s="94" t="str">
        <f>IF(SP_NORTE!G227="","*",SP_NORTE!G227)</f>
        <v>*</v>
      </c>
      <c r="F200" s="100" t="str">
        <f>IF(SP_NORTE!L227="","*",SP_NORTE!L227)</f>
        <v>-</v>
      </c>
      <c r="G200" s="95" t="str">
        <f>IF(SP_NORTE!H227="","*",SP_NORTE!H227)</f>
        <v>*</v>
      </c>
      <c r="H200" s="95" t="str">
        <f>IF(SP_NORTE!AA227="","*",SP_NORTE!AA227)</f>
        <v>*</v>
      </c>
      <c r="I200" s="95" t="str">
        <f>IF(SP_NORTE!AB227="","*",SP_NORTE!AB227)</f>
        <v>*</v>
      </c>
      <c r="J200" s="96" t="str">
        <f>IF(SP_NORTE!Z227="","*",SP_NORTE!Z227)</f>
        <v>*</v>
      </c>
      <c r="K200" s="97" t="str">
        <f>IF(SP_NORTE!AC227="","*",SP_NORTE!AC227)</f>
        <v>*</v>
      </c>
    </row>
    <row r="201" spans="2:11" hidden="1">
      <c r="B201" s="94" t="str">
        <f>IF(SP_NORTE!X228="","*",SP_NORTE!X228)</f>
        <v>*</v>
      </c>
      <c r="C201" s="95" t="str">
        <f>IF(SP_NORTE!B228="","*",SP_NORTE!B228)</f>
        <v>*</v>
      </c>
      <c r="D201" s="94" t="str">
        <f>IF(SP_NORTE!D228="","*",SP_NORTE!D228)</f>
        <v>*</v>
      </c>
      <c r="E201" s="94" t="str">
        <f>IF(SP_NORTE!G228="","*",SP_NORTE!G228)</f>
        <v>*</v>
      </c>
      <c r="F201" s="100" t="str">
        <f>IF(SP_NORTE!L228="","*",SP_NORTE!L228)</f>
        <v>-</v>
      </c>
      <c r="G201" s="95" t="str">
        <f>IF(SP_NORTE!H228="","*",SP_NORTE!H228)</f>
        <v>*</v>
      </c>
      <c r="H201" s="95" t="str">
        <f>IF(SP_NORTE!AA228="","*",SP_NORTE!AA228)</f>
        <v>*</v>
      </c>
      <c r="I201" s="95" t="str">
        <f>IF(SP_NORTE!AB228="","*",SP_NORTE!AB228)</f>
        <v>*</v>
      </c>
      <c r="J201" s="96" t="str">
        <f>IF(SP_NORTE!Z228="","*",SP_NORTE!Z228)</f>
        <v>*</v>
      </c>
      <c r="K201" s="97" t="str">
        <f>IF(SP_NORTE!AC228="","*",SP_NORTE!AC228)</f>
        <v>*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*</v>
      </c>
      <c r="C203" s="95" t="str">
        <f>IF(SP_NORTE!B230="","*",SP_NORTE!B230)</f>
        <v>*</v>
      </c>
      <c r="D203" s="94" t="str">
        <f>IF(SP_NORTE!D230="","*",SP_NORTE!D230)</f>
        <v>*</v>
      </c>
      <c r="E203" s="94" t="str">
        <f>IF(SP_NORTE!G230="","*",SP_NORTE!G230)</f>
        <v>*</v>
      </c>
      <c r="F203" s="100" t="str">
        <f>IF(SP_NORTE!L230="","*",SP_NORTE!L230)</f>
        <v>-</v>
      </c>
      <c r="G203" s="95" t="str">
        <f>IF(SP_NORTE!H230="","*",SP_NORTE!H230)</f>
        <v>*</v>
      </c>
      <c r="H203" s="95" t="str">
        <f>IF(SP_NORTE!AA230="","*",SP_NORTE!AA230)</f>
        <v>*</v>
      </c>
      <c r="I203" s="95" t="str">
        <f>IF(SP_NORTE!AB230="","*",SP_NORTE!AB230)</f>
        <v>*</v>
      </c>
      <c r="J203" s="96" t="str">
        <f>IF(SP_NORTE!Z230="","*",SP_NORTE!Z230)</f>
        <v>*</v>
      </c>
      <c r="K203" s="97" t="str">
        <f>IF(SP_NORTE!AC230="","*",SP_NORTE!AC230)</f>
        <v>*</v>
      </c>
    </row>
    <row r="204" spans="2:11" hidden="1">
      <c r="B204" s="94" t="str">
        <f>IF(SP_NORTE!X231="","*",SP_NORTE!X231)</f>
        <v>*</v>
      </c>
      <c r="C204" s="95" t="str">
        <f>IF(SP_NORTE!B231="","*",SP_NORTE!B231)</f>
        <v>*</v>
      </c>
      <c r="D204" s="94" t="str">
        <f>IF(SP_NORTE!D231="","*",SP_NORTE!D231)</f>
        <v>*</v>
      </c>
      <c r="E204" s="94" t="str">
        <f>IF(SP_NORTE!G231="","*",SP_NORTE!G231)</f>
        <v>*</v>
      </c>
      <c r="F204" s="100" t="str">
        <f>IF(SP_NORTE!L231="","*",SP_NORTE!L231)</f>
        <v>-</v>
      </c>
      <c r="G204" s="95" t="str">
        <f>IF(SP_NORTE!H231="","*",SP_NORTE!H231)</f>
        <v>*</v>
      </c>
      <c r="H204" s="95" t="str">
        <f>IF(SP_NORTE!AA231="","*",SP_NORTE!AA231)</f>
        <v>*</v>
      </c>
      <c r="I204" s="95" t="str">
        <f>IF(SP_NORTE!AB231="","*",SP_NORTE!AB231)</f>
        <v>*</v>
      </c>
      <c r="J204" s="96" t="str">
        <f>IF(SP_NORTE!Z231="","*",SP_NORTE!Z231)</f>
        <v>*</v>
      </c>
      <c r="K204" s="97" t="str">
        <f>IF(SP_NORTE!AC231="","*",SP_NORTE!AC231)</f>
        <v>*</v>
      </c>
    </row>
    <row r="205" spans="2:11" hidden="1">
      <c r="B205" s="94" t="str">
        <f>IF(SP_NORTE!X232="","*",SP_NORTE!X232)</f>
        <v>*</v>
      </c>
      <c r="C205" s="95" t="str">
        <f>IF(SP_NORTE!B232="","*",SP_NORTE!B232)</f>
        <v>*</v>
      </c>
      <c r="D205" s="94" t="str">
        <f>IF(SP_NORTE!D232="","*",SP_NORTE!D232)</f>
        <v>*</v>
      </c>
      <c r="E205" s="94" t="str">
        <f>IF(SP_NORTE!G232="","*",SP_NORTE!G232)</f>
        <v>*</v>
      </c>
      <c r="F205" s="100" t="str">
        <f>IF(SP_NORTE!L232="","*",SP_NORTE!L232)</f>
        <v>-</v>
      </c>
      <c r="G205" s="95" t="str">
        <f>IF(SP_NORTE!H232="","*",SP_NORTE!H232)</f>
        <v>*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*</v>
      </c>
      <c r="K205" s="97" t="str">
        <f>IF(SP_NORTE!AC232="","*",SP_NORTE!AC232)</f>
        <v>*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*</v>
      </c>
      <c r="C208" s="95" t="str">
        <f>IF(SP_NORTE!B235="","*",SP_NORTE!B235)</f>
        <v>*</v>
      </c>
      <c r="D208" s="94" t="str">
        <f>IF(SP_NORTE!D235="","*",SP_NORTE!D235)</f>
        <v>*</v>
      </c>
      <c r="E208" s="94" t="str">
        <f>IF(SP_NORTE!G235="","*",SP_NORTE!G235)</f>
        <v>*</v>
      </c>
      <c r="F208" s="100" t="str">
        <f>IF(SP_NORTE!L235="","*",SP_NORTE!L235)</f>
        <v>-</v>
      </c>
      <c r="G208" s="95" t="str">
        <f>IF(SP_NORTE!H235="","*",SP_NORTE!H235)</f>
        <v>*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*</v>
      </c>
      <c r="K208" s="97" t="str">
        <f>IF(SP_NORTE!AC235="","*",SP_NORTE!AC235)</f>
        <v>*</v>
      </c>
    </row>
    <row r="209" spans="2:11" hidden="1">
      <c r="B209" s="94" t="str">
        <f>IF(SP_NORTE!X236="","*",SP_NORTE!X236)</f>
        <v>*</v>
      </c>
      <c r="C209" s="95" t="str">
        <f>IF(SP_NORTE!B236="","*",SP_NORTE!B236)</f>
        <v>*</v>
      </c>
      <c r="D209" s="94" t="str">
        <f>IF(SP_NORTE!D236="","*",SP_NORTE!D236)</f>
        <v>*</v>
      </c>
      <c r="E209" s="94" t="str">
        <f>IF(SP_NORTE!G236="","*",SP_NORTE!G236)</f>
        <v>*</v>
      </c>
      <c r="F209" s="100" t="str">
        <f>IF(SP_NORTE!L236="","*",SP_NORTE!L236)</f>
        <v>-</v>
      </c>
      <c r="G209" s="95" t="str">
        <f>IF(SP_NORTE!H236="","*",SP_NORTE!H236)</f>
        <v>*</v>
      </c>
      <c r="H209" s="95" t="str">
        <f>IF(SP_NORTE!AA236="","*",SP_NORTE!AA236)</f>
        <v>*</v>
      </c>
      <c r="I209" s="95" t="str">
        <f>IF(SP_NORTE!AB236="","*",SP_NORTE!AB236)</f>
        <v>*</v>
      </c>
      <c r="J209" s="96" t="str">
        <f>IF(SP_NORTE!Z236="","*",SP_NORTE!Z236)</f>
        <v>*</v>
      </c>
      <c r="K209" s="97" t="str">
        <f>IF(SP_NORTE!AC236="","*",SP_NORTE!AC236)</f>
        <v>*</v>
      </c>
    </row>
    <row r="210" spans="2:11" hidden="1">
      <c r="B210" s="94" t="str">
        <f>IF(SP_NORTE!X237="","*",SP_NORTE!X237)</f>
        <v>*</v>
      </c>
      <c r="C210" s="95" t="str">
        <f>IF(SP_NORTE!B237="","*",SP_NORTE!B237)</f>
        <v>*</v>
      </c>
      <c r="D210" s="94" t="str">
        <f>IF(SP_NORTE!D237="","*",SP_NORTE!D237)</f>
        <v>*</v>
      </c>
      <c r="E210" s="94" t="str">
        <f>IF(SP_NORTE!G237="","*",SP_NORTE!G237)</f>
        <v>*</v>
      </c>
      <c r="F210" s="100" t="str">
        <f>IF(SP_NORTE!L237="","*",SP_NORTE!L237)</f>
        <v>-</v>
      </c>
      <c r="G210" s="95" t="str">
        <f>IF(SP_NORTE!H237="","*",SP_NORTE!H237)</f>
        <v>*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*</v>
      </c>
      <c r="K210" s="97" t="str">
        <f>IF(SP_NORTE!AC237="","*",SP_NORTE!AC237)</f>
        <v>*</v>
      </c>
    </row>
    <row r="211" spans="2:11" hidden="1">
      <c r="B211" s="94" t="str">
        <f>IF(SP_NORTE!X238="","*",SP_NORTE!X238)</f>
        <v>*</v>
      </c>
      <c r="C211" s="95" t="str">
        <f>IF(SP_NORTE!B238="","*",SP_NORTE!B238)</f>
        <v>*</v>
      </c>
      <c r="D211" s="94" t="str">
        <f>IF(SP_NORTE!D238="","*",SP_NORTE!D238)</f>
        <v>*</v>
      </c>
      <c r="E211" s="94" t="str">
        <f>IF(SP_NORTE!G238="","*",SP_NORTE!G238)</f>
        <v>*</v>
      </c>
      <c r="F211" s="100" t="str">
        <f>IF(SP_NORTE!L238="","*",SP_NORTE!L238)</f>
        <v>-</v>
      </c>
      <c r="G211" s="95" t="str">
        <f>IF(SP_NORTE!H238="","*",SP_NORTE!H238)</f>
        <v>*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*</v>
      </c>
      <c r="K211" s="97" t="str">
        <f>IF(SP_NORTE!AC238="","*",SP_NORTE!AC238)</f>
        <v>*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*</v>
      </c>
      <c r="C214" s="95" t="str">
        <f>IF(SP_NORTE!B241="","*",SP_NORTE!B241)</f>
        <v>*</v>
      </c>
      <c r="D214" s="94" t="str">
        <f>IF(SP_NORTE!D241="","*",SP_NORTE!D241)</f>
        <v>*</v>
      </c>
      <c r="E214" s="94" t="str">
        <f>IF(SP_NORTE!G241="","*",SP_NORTE!G241)</f>
        <v>*</v>
      </c>
      <c r="F214" s="100" t="str">
        <f>IF(SP_NORTE!L241="","*",SP_NORTE!L241)</f>
        <v>-</v>
      </c>
      <c r="G214" s="95" t="str">
        <f>IF(SP_NORTE!H241="","*",SP_NORTE!H241)</f>
        <v>*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*</v>
      </c>
      <c r="K214" s="97" t="str">
        <f>IF(SP_NORTE!AC241="","*",SP_NORTE!AC241)</f>
        <v>*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*</v>
      </c>
      <c r="C217" s="95" t="str">
        <f>IF(SP_NORTE!B244="","*",SP_NORTE!B244)</f>
        <v>*</v>
      </c>
      <c r="D217" s="94" t="str">
        <f>IF(SP_NORTE!D244="","*",SP_NORTE!D244)</f>
        <v>*</v>
      </c>
      <c r="E217" s="94" t="str">
        <f>IF(SP_NORTE!G244="","*",SP_NORTE!G244)</f>
        <v>*</v>
      </c>
      <c r="F217" s="100" t="str">
        <f>IF(SP_NORTE!L244="","*",SP_NORTE!L244)</f>
        <v>-</v>
      </c>
      <c r="G217" s="95" t="str">
        <f>IF(SP_NORTE!H244="","*",SP_NORTE!H244)</f>
        <v>*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*</v>
      </c>
      <c r="K217" s="97" t="str">
        <f>IF(SP_NORTE!AC244="","*",SP_NORTE!AC244)</f>
        <v>*</v>
      </c>
    </row>
    <row r="218" spans="2:11" hidden="1">
      <c r="B218" s="94" t="str">
        <f>IF(SP_NORTE!X245="","*",SP_NORTE!X245)</f>
        <v>*</v>
      </c>
      <c r="C218" s="95" t="str">
        <f>IF(SP_NORTE!B245="","*",SP_NORTE!B245)</f>
        <v>*</v>
      </c>
      <c r="D218" s="94" t="str">
        <f>IF(SP_NORTE!D245="","*",SP_NORTE!D245)</f>
        <v>*</v>
      </c>
      <c r="E218" s="94" t="str">
        <f>IF(SP_NORTE!G245="","*",SP_NORTE!G245)</f>
        <v>*</v>
      </c>
      <c r="F218" s="100" t="str">
        <f>IF(SP_NORTE!L245="","*",SP_NORTE!L245)</f>
        <v>-</v>
      </c>
      <c r="G218" s="95" t="str">
        <f>IF(SP_NORTE!H245="","*",SP_NORTE!H245)</f>
        <v>*</v>
      </c>
      <c r="H218" s="95" t="str">
        <f>IF(SP_NORTE!AA245="","*",SP_NORTE!AA245)</f>
        <v>*</v>
      </c>
      <c r="I218" s="95" t="str">
        <f>IF(SP_NORTE!AB245="","*",SP_NORTE!AB245)</f>
        <v>*</v>
      </c>
      <c r="J218" s="96" t="str">
        <f>IF(SP_NORTE!Z245="","*",SP_NORTE!Z245)</f>
        <v>*</v>
      </c>
      <c r="K218" s="97" t="str">
        <f>IF(SP_NORTE!AC245="","*",SP_NORTE!AC245)</f>
        <v>*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6" t="s">
        <v>1475</v>
      </c>
      <c r="D5" s="257"/>
      <c r="E5" s="257"/>
      <c r="F5" s="257"/>
      <c r="G5" s="257"/>
      <c r="H5" s="257"/>
      <c r="I5" s="257"/>
      <c r="J5" s="258"/>
      <c r="K5" s="259" t="s">
        <v>1476</v>
      </c>
      <c r="L5" s="260"/>
      <c r="M5" s="260"/>
      <c r="N5" s="260"/>
      <c r="O5" s="261" t="s">
        <v>1477</v>
      </c>
      <c r="P5" s="262"/>
    </row>
    <row r="6" spans="1:16" s="74" customFormat="1" ht="15" customHeight="1">
      <c r="A6" s="66" t="s">
        <v>1465</v>
      </c>
      <c r="B6" s="75" t="s">
        <v>1464</v>
      </c>
      <c r="C6" s="76" t="s">
        <v>1012</v>
      </c>
      <c r="D6" s="77" t="s">
        <v>1013</v>
      </c>
      <c r="E6" s="76" t="s">
        <v>1478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1479</v>
      </c>
      <c r="M6" s="80" t="s">
        <v>642</v>
      </c>
      <c r="N6" s="81" t="s">
        <v>1007</v>
      </c>
      <c r="O6" s="156" t="s">
        <v>1050</v>
      </c>
      <c r="P6" s="132" t="s">
        <v>1480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sem oportunidade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1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 t="str">
        <f>IF(SP_NORTE!BG224="","*",SP_NORTE!BG224)</f>
        <v>*</v>
      </c>
      <c r="P169" s="147" t="str">
        <f>IF($A$2=1,IF(SP_NORTE!BI224="","*",SP_NORTE!BI224),IF(SP_NORTE!BJ224="","*",SP_NORTE!BJ224))</f>
        <v>*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8.3333333333333329E-2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 t="str">
        <f>IF(SP_NORTE!BG225="","*",SP_NORTE!BG225)</f>
        <v>*</v>
      </c>
      <c r="P170" s="147" t="str">
        <f>IF($A$2=1,IF(SP_NORTE!BI225="","*",SP_NORTE!BI225),IF(SP_NORTE!BJ225="","*",SP_NORTE!BJ225))</f>
        <v>*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 t="str">
        <f>IF(SP_NORTE!B227="","*",SP_NORTE!B227)</f>
        <v>*</v>
      </c>
      <c r="B172" s="83" t="str">
        <f>IF(SP_NORTE!W227="","*",SP_NORTE!W227)</f>
        <v>*</v>
      </c>
      <c r="C172" s="83" t="str">
        <f>IF(SP_NORTE!R227="","*",SP_NORTE!R227)</f>
        <v>-</v>
      </c>
      <c r="D172" s="83" t="str">
        <f>IF(SP_NORTE!S227="","*",SP_NORTE!S227)</f>
        <v>-</v>
      </c>
      <c r="E172" s="83" t="str">
        <f>IF(SP_NORTE!D227="","*",SP_NORTE!D227)</f>
        <v>*</v>
      </c>
      <c r="F172" s="83" t="str">
        <f>IF(SP_NORTE!G227="","*",SP_NORTE!G227)</f>
        <v>*</v>
      </c>
      <c r="G172" s="83" t="str">
        <f>IF(SP_NORTE!L227="","*",SP_NORTE!L227)</f>
        <v>-</v>
      </c>
      <c r="H172" s="116" t="str">
        <f>IF(SP_NORTE!J227="","*",SP_NORTE!J227)</f>
        <v>*</v>
      </c>
      <c r="I172" s="113" t="str">
        <f>IF(SP_NORTE!N227="","*",SP_NORTE!N227)</f>
        <v>*</v>
      </c>
      <c r="J172" s="113" t="str">
        <f>IF(SP_NORTE!O227="","*",SP_NORTE!O227)</f>
        <v>*</v>
      </c>
      <c r="K172" s="83">
        <f>IF(SP_NORTE!AJ227="","*",SP_NORTE!AJ227)</f>
        <v>0</v>
      </c>
      <c r="L172" s="83" t="str">
        <f>IF(SP_NORTE!AL227="","*",SP_NORTE!AL227)</f>
        <v>-</v>
      </c>
      <c r="M172" s="83">
        <f>IF(SP_NORTE!AO227="","*",SP_NORTE!AO227)</f>
        <v>0</v>
      </c>
      <c r="N172" s="83" t="str">
        <f>IF(SP_NORTE!AL227="","*",SP_NORTE!AL227)</f>
        <v>-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 t="str">
        <f>IF(SP_NORTE!B228="","*",SP_NORTE!B228)</f>
        <v>*</v>
      </c>
      <c r="B173" s="83" t="str">
        <f>IF(SP_NORTE!W228="","*",SP_NORTE!W228)</f>
        <v>*</v>
      </c>
      <c r="C173" s="83" t="str">
        <f>IF(SP_NORTE!R228="","*",SP_NORTE!R228)</f>
        <v>-</v>
      </c>
      <c r="D173" s="83" t="str">
        <f>IF(SP_NORTE!S228="","*",SP_NORTE!S228)</f>
        <v>-</v>
      </c>
      <c r="E173" s="83" t="str">
        <f>IF(SP_NORTE!D228="","*",SP_NORTE!D228)</f>
        <v>*</v>
      </c>
      <c r="F173" s="83" t="str">
        <f>IF(SP_NORTE!G228="","*",SP_NORTE!G228)</f>
        <v>*</v>
      </c>
      <c r="G173" s="83" t="str">
        <f>IF(SP_NORTE!L228="","*",SP_NORTE!L228)</f>
        <v>-</v>
      </c>
      <c r="H173" s="116" t="str">
        <f>IF(SP_NORTE!J228="","*",SP_NORTE!J228)</f>
        <v>*</v>
      </c>
      <c r="I173" s="113" t="str">
        <f>IF(SP_NORTE!N228="","*",SP_NORTE!N228)</f>
        <v>*</v>
      </c>
      <c r="J173" s="113" t="str">
        <f>IF(SP_NORTE!O228="","*",SP_NORTE!O228)</f>
        <v>*</v>
      </c>
      <c r="K173" s="83">
        <f>IF(SP_NORTE!AJ228="","*",SP_NORTE!AJ228)</f>
        <v>0</v>
      </c>
      <c r="L173" s="83" t="str">
        <f>IF(SP_NORTE!AL228="","*",SP_NORTE!AL228)</f>
        <v>-</v>
      </c>
      <c r="M173" s="83">
        <f>IF(SP_NORTE!AO228="","*",SP_NORTE!AO228)</f>
        <v>0</v>
      </c>
      <c r="N173" s="83" t="str">
        <f>IF(SP_NORTE!AL228="","*",SP_NORTE!AL228)</f>
        <v>-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 t="str">
        <f>IF(SP_NORTE!B230="","*",SP_NORTE!B230)</f>
        <v>*</v>
      </c>
      <c r="B175" s="83" t="str">
        <f>IF(SP_NORTE!W230="","*",SP_NORTE!W230)</f>
        <v>*</v>
      </c>
      <c r="C175" s="83" t="str">
        <f>IF(SP_NORTE!R230="","*",SP_NORTE!R230)</f>
        <v>-</v>
      </c>
      <c r="D175" s="83" t="str">
        <f>IF(SP_NORTE!S230="","*",SP_NORTE!S230)</f>
        <v>-</v>
      </c>
      <c r="E175" s="83" t="str">
        <f>IF(SP_NORTE!D230="","*",SP_NORTE!D230)</f>
        <v>*</v>
      </c>
      <c r="F175" s="83" t="str">
        <f>IF(SP_NORTE!G230="","*",SP_NORTE!G230)</f>
        <v>*</v>
      </c>
      <c r="G175" s="83" t="str">
        <f>IF(SP_NORTE!L230="","*",SP_NORTE!L230)</f>
        <v>-</v>
      </c>
      <c r="H175" s="116" t="str">
        <f>IF(SP_NORTE!J230="","*",SP_NORTE!J230)</f>
        <v>*</v>
      </c>
      <c r="I175" s="113" t="str">
        <f>IF(SP_NORTE!N230="","*",SP_NORTE!N230)</f>
        <v>*</v>
      </c>
      <c r="J175" s="113" t="str">
        <f>IF(SP_NORTE!O230="","*",SP_NORTE!O230)</f>
        <v>*</v>
      </c>
      <c r="K175" s="83">
        <f>IF(SP_NORTE!AJ230="","*",SP_NORTE!AJ230)</f>
        <v>0</v>
      </c>
      <c r="L175" s="83" t="str">
        <f>IF(SP_NORTE!AL230="","*",SP_NORTE!AL230)</f>
        <v>-</v>
      </c>
      <c r="M175" s="83">
        <f>IF(SP_NORTE!AO230="","*",SP_NORTE!AO230)</f>
        <v>0</v>
      </c>
      <c r="N175" s="83" t="str">
        <f>IF(SP_NORTE!AL230="","*",SP_NORTE!AL230)</f>
        <v>-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 t="str">
        <f>IF(SP_NORTE!B231="","*",SP_NORTE!B231)</f>
        <v>*</v>
      </c>
      <c r="B176" s="83" t="str">
        <f>IF(SP_NORTE!W231="","*",SP_NORTE!W231)</f>
        <v>*</v>
      </c>
      <c r="C176" s="83" t="str">
        <f>IF(SP_NORTE!R231="","*",SP_NORTE!R231)</f>
        <v>-</v>
      </c>
      <c r="D176" s="83" t="str">
        <f>IF(SP_NORTE!S231="","*",SP_NORTE!S231)</f>
        <v>-</v>
      </c>
      <c r="E176" s="83" t="str">
        <f>IF(SP_NORTE!D231="","*",SP_NORTE!D231)</f>
        <v>*</v>
      </c>
      <c r="F176" s="83" t="str">
        <f>IF(SP_NORTE!G231="","*",SP_NORTE!G231)</f>
        <v>*</v>
      </c>
      <c r="G176" s="83" t="str">
        <f>IF(SP_NORTE!L231="","*",SP_NORTE!L231)</f>
        <v>-</v>
      </c>
      <c r="H176" s="116" t="str">
        <f>IF(SP_NORTE!J231="","*",SP_NORTE!J231)</f>
        <v>*</v>
      </c>
      <c r="I176" s="113" t="str">
        <f>IF(SP_NORTE!N231="","*",SP_NORTE!N231)</f>
        <v>*</v>
      </c>
      <c r="J176" s="113" t="str">
        <f>IF(SP_NORTE!O231="","*",SP_NORTE!O231)</f>
        <v>*</v>
      </c>
      <c r="K176" s="83">
        <f>IF(SP_NORTE!AJ231="","*",SP_NORTE!AJ231)</f>
        <v>0</v>
      </c>
      <c r="L176" s="83" t="str">
        <f>IF(SP_NORTE!AL231="","*",SP_NORTE!AL231)</f>
        <v>-</v>
      </c>
      <c r="M176" s="83">
        <f>IF(SP_NORTE!AO231="","*",SP_NORTE!AO231)</f>
        <v>0</v>
      </c>
      <c r="N176" s="83" t="str">
        <f>IF(SP_NORTE!AL231="","*",SP_NORTE!AL231)</f>
        <v>-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 t="str">
        <f>IF(SP_NORTE!B232="","*",SP_NORTE!B232)</f>
        <v>*</v>
      </c>
      <c r="B177" s="83" t="str">
        <f>IF(SP_NORTE!W232="","*",SP_NORTE!W232)</f>
        <v>*</v>
      </c>
      <c r="C177" s="83" t="str">
        <f>IF(SP_NORTE!R232="","*",SP_NORTE!R232)</f>
        <v>-</v>
      </c>
      <c r="D177" s="83" t="str">
        <f>IF(SP_NORTE!S232="","*",SP_NORTE!S232)</f>
        <v>-</v>
      </c>
      <c r="E177" s="83" t="str">
        <f>IF(SP_NORTE!D232="","*",SP_NORTE!D232)</f>
        <v>*</v>
      </c>
      <c r="F177" s="83" t="str">
        <f>IF(SP_NORTE!G232="","*",SP_NORTE!G232)</f>
        <v>*</v>
      </c>
      <c r="G177" s="83" t="str">
        <f>IF(SP_NORTE!L232="","*",SP_NORTE!L232)</f>
        <v>-</v>
      </c>
      <c r="H177" s="116" t="str">
        <f>IF(SP_NORTE!J232="","*",SP_NORTE!J232)</f>
        <v>*</v>
      </c>
      <c r="I177" s="113" t="str">
        <f>IF(SP_NORTE!N232="","*",SP_NORTE!N232)</f>
        <v>*</v>
      </c>
      <c r="J177" s="113" t="str">
        <f>IF(SP_NORTE!O232="","*",SP_NORTE!O232)</f>
        <v>*</v>
      </c>
      <c r="K177" s="83">
        <f>IF(SP_NORTE!AJ232="","*",SP_NORTE!AJ232)</f>
        <v>0</v>
      </c>
      <c r="L177" s="83" t="str">
        <f>IF(SP_NORTE!AL232="","*",SP_NORTE!AL232)</f>
        <v>-</v>
      </c>
      <c r="M177" s="83">
        <f>IF(SP_NORTE!AO232="","*",SP_NORTE!AO232)</f>
        <v>0</v>
      </c>
      <c r="N177" s="83" t="str">
        <f>IF(SP_NORTE!AL232="","*",SP_NORTE!AL232)</f>
        <v>-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 t="str">
        <f>IF(SP_NORTE!B235="","*",SP_NORTE!B235)</f>
        <v>*</v>
      </c>
      <c r="B180" s="83" t="str">
        <f>IF(SP_NORTE!W235="","*",SP_NORTE!W235)</f>
        <v>*</v>
      </c>
      <c r="C180" s="83" t="str">
        <f>IF(SP_NORTE!R235="","*",SP_NORTE!R235)</f>
        <v>-</v>
      </c>
      <c r="D180" s="83" t="str">
        <f>IF(SP_NORTE!S235="","*",SP_NORTE!S235)</f>
        <v>-</v>
      </c>
      <c r="E180" s="83" t="str">
        <f>IF(SP_NORTE!D235="","*",SP_NORTE!D235)</f>
        <v>*</v>
      </c>
      <c r="F180" s="83" t="str">
        <f>IF(SP_NORTE!G235="","*",SP_NORTE!G235)</f>
        <v>*</v>
      </c>
      <c r="G180" s="83" t="str">
        <f>IF(SP_NORTE!L235="","*",SP_NORTE!L235)</f>
        <v>-</v>
      </c>
      <c r="H180" s="116" t="str">
        <f>IF(SP_NORTE!J235="","*",SP_NORTE!J235)</f>
        <v>*</v>
      </c>
      <c r="I180" s="113" t="str">
        <f>IF(SP_NORTE!N235="","*",SP_NORTE!N235)</f>
        <v>*</v>
      </c>
      <c r="J180" s="113" t="str">
        <f>IF(SP_NORTE!O235="","*",SP_NORTE!O235)</f>
        <v>*</v>
      </c>
      <c r="K180" s="83">
        <f>IF(SP_NORTE!AJ235="","*",SP_NORTE!AJ235)</f>
        <v>0</v>
      </c>
      <c r="L180" s="83" t="str">
        <f>IF(SP_NORTE!AL235="","*",SP_NORTE!AL235)</f>
        <v>-</v>
      </c>
      <c r="M180" s="83">
        <f>IF(SP_NORTE!AO235="","*",SP_NORTE!AO235)</f>
        <v>0</v>
      </c>
      <c r="N180" s="83" t="str">
        <f>IF(SP_NORTE!AL235="","*",SP_NORTE!AL235)</f>
        <v>-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 t="str">
        <f>IF(SP_NORTE!B236="","*",SP_NORTE!B236)</f>
        <v>*</v>
      </c>
      <c r="B181" s="83" t="str">
        <f>IF(SP_NORTE!W236="","*",SP_NORTE!W236)</f>
        <v>*</v>
      </c>
      <c r="C181" s="83" t="str">
        <f>IF(SP_NORTE!R236="","*",SP_NORTE!R236)</f>
        <v>-</v>
      </c>
      <c r="D181" s="83" t="str">
        <f>IF(SP_NORTE!S236="","*",SP_NORTE!S236)</f>
        <v>-</v>
      </c>
      <c r="E181" s="83" t="str">
        <f>IF(SP_NORTE!D236="","*",SP_NORTE!D236)</f>
        <v>*</v>
      </c>
      <c r="F181" s="83" t="str">
        <f>IF(SP_NORTE!G236="","*",SP_NORTE!G236)</f>
        <v>*</v>
      </c>
      <c r="G181" s="83" t="str">
        <f>IF(SP_NORTE!L236="","*",SP_NORTE!L236)</f>
        <v>-</v>
      </c>
      <c r="H181" s="116" t="str">
        <f>IF(SP_NORTE!J236="","*",SP_NORTE!J236)</f>
        <v>*</v>
      </c>
      <c r="I181" s="113" t="str">
        <f>IF(SP_NORTE!N236="","*",SP_NORTE!N236)</f>
        <v>*</v>
      </c>
      <c r="J181" s="113" t="str">
        <f>IF(SP_NORTE!O236="","*",SP_NORTE!O236)</f>
        <v>*</v>
      </c>
      <c r="K181" s="83">
        <f>IF(SP_NORTE!AJ236="","*",SP_NORTE!AJ236)</f>
        <v>0</v>
      </c>
      <c r="L181" s="83" t="str">
        <f>IF(SP_NORTE!AL236="","*",SP_NORTE!AL236)</f>
        <v>-</v>
      </c>
      <c r="M181" s="83">
        <f>IF(SP_NORTE!AO236="","*",SP_NORTE!AO236)</f>
        <v>0</v>
      </c>
      <c r="N181" s="83" t="str">
        <f>IF(SP_NORTE!AL236="","*",SP_NORTE!AL236)</f>
        <v>-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 t="str">
        <f>IF(SP_NORTE!B237="","*",SP_NORTE!B237)</f>
        <v>*</v>
      </c>
      <c r="B182" s="83" t="str">
        <f>IF(SP_NORTE!W237="","*",SP_NORTE!W237)</f>
        <v>*</v>
      </c>
      <c r="C182" s="83" t="str">
        <f>IF(SP_NORTE!R237="","*",SP_NORTE!R237)</f>
        <v>-</v>
      </c>
      <c r="D182" s="83" t="str">
        <f>IF(SP_NORTE!S237="","*",SP_NORTE!S237)</f>
        <v>-</v>
      </c>
      <c r="E182" s="83" t="str">
        <f>IF(SP_NORTE!D237="","*",SP_NORTE!D237)</f>
        <v>*</v>
      </c>
      <c r="F182" s="83" t="str">
        <f>IF(SP_NORTE!G237="","*",SP_NORTE!G237)</f>
        <v>*</v>
      </c>
      <c r="G182" s="83" t="str">
        <f>IF(SP_NORTE!L237="","*",SP_NORTE!L237)</f>
        <v>-</v>
      </c>
      <c r="H182" s="116" t="str">
        <f>IF(SP_NORTE!J237="","*",SP_NORTE!J237)</f>
        <v>*</v>
      </c>
      <c r="I182" s="113" t="str">
        <f>IF(SP_NORTE!N237="","*",SP_NORTE!N237)</f>
        <v>*</v>
      </c>
      <c r="J182" s="113" t="str">
        <f>IF(SP_NORTE!O237="","*",SP_NORTE!O237)</f>
        <v>*</v>
      </c>
      <c r="K182" s="83">
        <f>IF(SP_NORTE!AJ237="","*",SP_NORTE!AJ237)</f>
        <v>0</v>
      </c>
      <c r="L182" s="83" t="str">
        <f>IF(SP_NORTE!AL237="","*",SP_NORTE!AL237)</f>
        <v>-</v>
      </c>
      <c r="M182" s="83">
        <f>IF(SP_NORTE!AO237="","*",SP_NORTE!AO237)</f>
        <v>0</v>
      </c>
      <c r="N182" s="83" t="str">
        <f>IF(SP_NORTE!AL237="","*",SP_NORTE!AL237)</f>
        <v>-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 t="str">
        <f>IF(SP_NORTE!B238="","*",SP_NORTE!B238)</f>
        <v>*</v>
      </c>
      <c r="B183" s="83" t="str">
        <f>IF(SP_NORTE!W238="","*",SP_NORTE!W238)</f>
        <v>*</v>
      </c>
      <c r="C183" s="83" t="str">
        <f>IF(SP_NORTE!R238="","*",SP_NORTE!R238)</f>
        <v>-</v>
      </c>
      <c r="D183" s="83" t="str">
        <f>IF(SP_NORTE!S238="","*",SP_NORTE!S238)</f>
        <v>-</v>
      </c>
      <c r="E183" s="83" t="str">
        <f>IF(SP_NORTE!D238="","*",SP_NORTE!D238)</f>
        <v>*</v>
      </c>
      <c r="F183" s="83" t="str">
        <f>IF(SP_NORTE!G238="","*",SP_NORTE!G238)</f>
        <v>*</v>
      </c>
      <c r="G183" s="83" t="str">
        <f>IF(SP_NORTE!L238="","*",SP_NORTE!L238)</f>
        <v>-</v>
      </c>
      <c r="H183" s="116" t="str">
        <f>IF(SP_NORTE!J238="","*",SP_NORTE!J238)</f>
        <v>*</v>
      </c>
      <c r="I183" s="113" t="str">
        <f>IF(SP_NORTE!N238="","*",SP_NORTE!N238)</f>
        <v>*</v>
      </c>
      <c r="J183" s="113" t="str">
        <f>IF(SP_NORTE!O238="","*",SP_NORTE!O238)</f>
        <v>*</v>
      </c>
      <c r="K183" s="83">
        <f>IF(SP_NORTE!AJ238="","*",SP_NORTE!AJ238)</f>
        <v>0</v>
      </c>
      <c r="L183" s="83" t="str">
        <f>IF(SP_NORTE!AL238="","*",SP_NORTE!AL238)</f>
        <v>-</v>
      </c>
      <c r="M183" s="83">
        <f>IF(SP_NORTE!AO238="","*",SP_NORTE!AO238)</f>
        <v>0</v>
      </c>
      <c r="N183" s="83" t="str">
        <f>IF(SP_NORTE!AL238="","*",SP_NORTE!AL238)</f>
        <v>-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 t="str">
        <f>IF(SP_NORTE!B241="","*",SP_NORTE!B241)</f>
        <v>*</v>
      </c>
      <c r="B186" s="83" t="str">
        <f>IF(SP_NORTE!W241="","*",SP_NORTE!W241)</f>
        <v>*</v>
      </c>
      <c r="C186" s="83" t="str">
        <f>IF(SP_NORTE!R241="","*",SP_NORTE!R241)</f>
        <v>-</v>
      </c>
      <c r="D186" s="83" t="str">
        <f>IF(SP_NORTE!S241="","*",SP_NORTE!S241)</f>
        <v>-</v>
      </c>
      <c r="E186" s="83" t="str">
        <f>IF(SP_NORTE!D241="","*",SP_NORTE!D241)</f>
        <v>*</v>
      </c>
      <c r="F186" s="83" t="str">
        <f>IF(SP_NORTE!G241="","*",SP_NORTE!G241)</f>
        <v>*</v>
      </c>
      <c r="G186" s="83" t="str">
        <f>IF(SP_NORTE!L241="","*",SP_NORTE!L241)</f>
        <v>-</v>
      </c>
      <c r="H186" s="116" t="str">
        <f>IF(SP_NORTE!J241="","*",SP_NORTE!J241)</f>
        <v>*</v>
      </c>
      <c r="I186" s="113" t="str">
        <f>IF(SP_NORTE!N241="","*",SP_NORTE!N241)</f>
        <v>*</v>
      </c>
      <c r="J186" s="113" t="str">
        <f>IF(SP_NORTE!O241="","*",SP_NORTE!O241)</f>
        <v>*</v>
      </c>
      <c r="K186" s="83">
        <f>IF(SP_NORTE!AJ241="","*",SP_NORTE!AJ241)</f>
        <v>0</v>
      </c>
      <c r="L186" s="83" t="str">
        <f>IF(SP_NORTE!AL241="","*",SP_NORTE!AL241)</f>
        <v>-</v>
      </c>
      <c r="M186" s="83">
        <f>IF(SP_NORTE!AO241="","*",SP_NORTE!AO241)</f>
        <v>0</v>
      </c>
      <c r="N186" s="83" t="str">
        <f>IF(SP_NORTE!AL241="","*",SP_NORTE!AL241)</f>
        <v>-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 t="str">
        <f>IF(SP_NORTE!B244="","*",SP_NORTE!B244)</f>
        <v>*</v>
      </c>
      <c r="B189" s="83" t="str">
        <f>IF(SP_NORTE!W244="","*",SP_NORTE!W244)</f>
        <v>*</v>
      </c>
      <c r="C189" s="83" t="str">
        <f>IF(SP_NORTE!R244="","*",SP_NORTE!R244)</f>
        <v>-</v>
      </c>
      <c r="D189" s="83" t="str">
        <f>IF(SP_NORTE!S244="","*",SP_NORTE!S244)</f>
        <v>-</v>
      </c>
      <c r="E189" s="83" t="str">
        <f>IF(SP_NORTE!D244="","*",SP_NORTE!D244)</f>
        <v>*</v>
      </c>
      <c r="F189" s="83" t="str">
        <f>IF(SP_NORTE!G244="","*",SP_NORTE!G244)</f>
        <v>*</v>
      </c>
      <c r="G189" s="83" t="str">
        <f>IF(SP_NORTE!L244="","*",SP_NORTE!L244)</f>
        <v>-</v>
      </c>
      <c r="H189" s="116" t="str">
        <f>IF(SP_NORTE!J244="","*",SP_NORTE!J244)</f>
        <v>*</v>
      </c>
      <c r="I189" s="113" t="str">
        <f>IF(SP_NORTE!N244="","*",SP_NORTE!N244)</f>
        <v>*</v>
      </c>
      <c r="J189" s="113" t="str">
        <f>IF(SP_NORTE!O244="","*",SP_NORTE!O244)</f>
        <v>*</v>
      </c>
      <c r="K189" s="83">
        <f>IF(SP_NORTE!AJ244="","*",SP_NORTE!AJ244)</f>
        <v>0</v>
      </c>
      <c r="L189" s="83" t="str">
        <f>IF(SP_NORTE!AL244="","*",SP_NORTE!AL244)</f>
        <v>-</v>
      </c>
      <c r="M189" s="83">
        <f>IF(SP_NORTE!AO244="","*",SP_NORTE!AO244)</f>
        <v>0</v>
      </c>
      <c r="N189" s="83" t="str">
        <f>IF(SP_NORTE!AL244="","*",SP_NORTE!AL244)</f>
        <v>-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 t="str">
        <f>IF(SP_NORTE!B245="","*",SP_NORTE!B245)</f>
        <v>*</v>
      </c>
      <c r="B190" s="83" t="str">
        <f>IF(SP_NORTE!W245="","*",SP_NORTE!W245)</f>
        <v>*</v>
      </c>
      <c r="C190" s="83" t="str">
        <f>IF(SP_NORTE!R245="","*",SP_NORTE!R245)</f>
        <v>-</v>
      </c>
      <c r="D190" s="83" t="str">
        <f>IF(SP_NORTE!S245="","*",SP_NORTE!S245)</f>
        <v>-</v>
      </c>
      <c r="E190" s="83" t="str">
        <f>IF(SP_NORTE!D245="","*",SP_NORTE!D245)</f>
        <v>*</v>
      </c>
      <c r="F190" s="83" t="str">
        <f>IF(SP_NORTE!G245="","*",SP_NORTE!G245)</f>
        <v>*</v>
      </c>
      <c r="G190" s="83" t="str">
        <f>IF(SP_NORTE!L245="","*",SP_NORTE!L245)</f>
        <v>-</v>
      </c>
      <c r="H190" s="116" t="str">
        <f>IF(SP_NORTE!J245="","*",SP_NORTE!J245)</f>
        <v>*</v>
      </c>
      <c r="I190" s="113" t="str">
        <f>IF(SP_NORTE!N245="","*",SP_NORTE!N245)</f>
        <v>*</v>
      </c>
      <c r="J190" s="113" t="str">
        <f>IF(SP_NORTE!O245="","*",SP_NORTE!O245)</f>
        <v>*</v>
      </c>
      <c r="K190" s="83">
        <f>IF(SP_NORTE!AJ245="","*",SP_NORTE!AJ245)</f>
        <v>0</v>
      </c>
      <c r="L190" s="83" t="str">
        <f>IF(SP_NORTE!AL245="","*",SP_NORTE!AL245)</f>
        <v>-</v>
      </c>
      <c r="M190" s="83">
        <f>IF(SP_NORTE!AO245="","*",SP_NORTE!AO245)</f>
        <v>0</v>
      </c>
      <c r="N190" s="83" t="str">
        <f>IF(SP_NORTE!AL245="","*",SP_NORTE!AL245)</f>
        <v>-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C17"/>
  <sheetViews>
    <sheetView workbookViewId="0"/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3">
      <c r="B1" s="215"/>
    </row>
    <row r="2" spans="1:3">
      <c r="A2" s="213"/>
      <c r="C2" s="214"/>
    </row>
    <row r="3" spans="1:3" ht="21">
      <c r="B3" s="216" t="s">
        <v>1481</v>
      </c>
    </row>
    <row r="17" spans="1:1">
      <c r="A17" s="21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2026-02-16T14:03:40Z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