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38" documentId="8_{B6337239-1A00-434D-AAD0-422EA1FEB5AE}" xr6:coauthVersionLast="47" xr6:coauthVersionMax="47" xr10:uidLastSave="{1BF75FE9-B601-4339-A0FC-34FEB6FF2B7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5" i="1" l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<sst xmlns="http://schemas.openxmlformats.org/spreadsheetml/2006/main" count="7005" uniqueCount="1367">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</sst>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41" activePane="bottomRight" state="frozen"/>
      <selection pane="bottomRight" activeCell="H246" sqref="H246:K2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(TP-869)46001</v>
      </c>
      <c r="B229" s="171">
        <v>46001</v>
      </c>
      <c r="C229" s="8">
        <f>IF(BS_CONTROLE[[#This Row],[DATA]]="","",WEEKNUM(BS_CONTROLE[[#This Row],[DATA]]))</f>
        <v>50</v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Produção e Intervalo</v>
      </c>
      <c r="BR229" s="19">
        <f t="shared" si="27"/>
        <v>0</v>
      </c>
      <c r="BS229" s="19">
        <f t="shared" si="28"/>
        <v>0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(TP-809)46001</v>
      </c>
      <c r="B230" s="171">
        <v>46001</v>
      </c>
      <c r="C230" s="8">
        <f>IF(BS_CONTROLE[[#This Row],[DATA]]="","",WEEKNUM(BS_CONTROLE[[#This Row],[DATA]]))</f>
        <v>50</v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Produção e Intervalo</v>
      </c>
      <c r="BR230" s="19">
        <f t="shared" si="27"/>
        <v>0</v>
      </c>
      <c r="BS230" s="19">
        <f t="shared" si="28"/>
        <v>0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(TP-810)46001</v>
      </c>
      <c r="B231" s="171">
        <v>46001</v>
      </c>
      <c r="C231" s="8">
        <f>IF(BS_CONTROLE[[#This Row],[DATA]]="","",WEEKNUM(BS_CONTROLE[[#This Row],[DATA]]))</f>
        <v>50</v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Produção e Intervalo</v>
      </c>
      <c r="BR231" s="19">
        <f t="shared" si="27"/>
        <v>0</v>
      </c>
      <c r="BS231" s="19">
        <f t="shared" si="28"/>
        <v>0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/>
      <c r="W243" s="324" t="s">
        <v>1298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/>
      <c r="W244" s="324" t="s">
        <v>1299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/>
      <c r="W245" s="324" t="s">
        <v>1300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/>
      <c r="P246" s="173"/>
      <c r="Q246" s="84"/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e">
        <f t="shared" si="26"/>
        <v>#DIV/0!</v>
      </c>
      <c r="BR246" s="19" t="e">
        <f t="shared" si="27"/>
        <v>#DIV/0!</v>
      </c>
      <c r="BS246" s="19" t="e">
        <f t="shared" si="28"/>
        <v>#DIV/0!</v>
      </c>
      <c r="BT246" s="225"/>
    </row>
    <row r="247" spans="1:72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e">
        <f t="shared" si="26"/>
        <v>#DIV/0!</v>
      </c>
      <c r="BR247" s="19" t="e">
        <f t="shared" si="27"/>
        <v>#DIV/0!</v>
      </c>
      <c r="BS247" s="19" t="e">
        <f t="shared" si="28"/>
        <v>#DIV/0!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43:Y450 V222:Y226 X227:Y227 X234:Y242 V242:W242 V228:Y233 V234:W237 V240:W240 W238:W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1302</v>
      </c>
      <c r="C4" s="331" t="s">
        <v>1303</v>
      </c>
      <c r="D4" s="331" t="s">
        <v>1304</v>
      </c>
      <c r="E4" s="331" t="s">
        <v>1305</v>
      </c>
      <c r="F4" s="331" t="s">
        <v>8</v>
      </c>
      <c r="G4" s="331" t="s">
        <v>1306</v>
      </c>
    </row>
    <row r="5" spans="2:8">
      <c r="B5" s="334" t="s">
        <v>1147</v>
      </c>
      <c r="C5" s="334">
        <v>314978</v>
      </c>
      <c r="D5" s="334" t="s">
        <v>1307</v>
      </c>
      <c r="E5" s="334" t="s">
        <v>537</v>
      </c>
      <c r="F5" s="334" t="s">
        <v>101</v>
      </c>
      <c r="G5" s="335">
        <v>46143</v>
      </c>
    </row>
    <row r="6" spans="2:8">
      <c r="B6" s="334" t="s">
        <v>1308</v>
      </c>
      <c r="C6" s="334">
        <v>256790</v>
      </c>
      <c r="D6" s="334" t="s">
        <v>1309</v>
      </c>
      <c r="E6" s="334" t="s">
        <v>537</v>
      </c>
      <c r="F6" s="334" t="s">
        <v>1310</v>
      </c>
      <c r="G6" s="335">
        <v>45992</v>
      </c>
    </row>
    <row r="7" spans="2:8">
      <c r="B7" s="334" t="s">
        <v>1311</v>
      </c>
      <c r="C7" s="334">
        <v>265193</v>
      </c>
      <c r="D7" s="334" t="s">
        <v>1312</v>
      </c>
      <c r="E7" s="334" t="s">
        <v>538</v>
      </c>
      <c r="F7" s="334" t="s">
        <v>1313</v>
      </c>
      <c r="G7" s="334" t="s">
        <v>1314</v>
      </c>
    </row>
    <row r="8" spans="2:8">
      <c r="B8" s="334" t="s">
        <v>1315</v>
      </c>
      <c r="C8" s="334">
        <v>293716</v>
      </c>
      <c r="D8" s="334" t="s">
        <v>1316</v>
      </c>
      <c r="E8" s="334" t="s">
        <v>538</v>
      </c>
      <c r="F8" s="334" t="s">
        <v>1313</v>
      </c>
      <c r="G8" s="335">
        <v>46204</v>
      </c>
    </row>
    <row r="9" spans="2:8">
      <c r="B9" s="334" t="s">
        <v>1317</v>
      </c>
      <c r="C9" s="334">
        <v>257258</v>
      </c>
      <c r="D9" s="334" t="s">
        <v>1318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1319</v>
      </c>
      <c r="C10" s="334">
        <v>371147</v>
      </c>
      <c r="D10" s="334" t="s">
        <v>1320</v>
      </c>
      <c r="E10" s="334" t="s">
        <v>539</v>
      </c>
      <c r="F10" s="334" t="s">
        <v>144</v>
      </c>
      <c r="G10" s="334" t="s">
        <v>1314</v>
      </c>
    </row>
    <row r="11" spans="2:8">
      <c r="B11" s="334" t="s">
        <v>1321</v>
      </c>
      <c r="C11" s="334">
        <v>259230</v>
      </c>
      <c r="D11" s="334" t="s">
        <v>1322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1323</v>
      </c>
      <c r="C12" s="334">
        <v>370705</v>
      </c>
      <c r="D12" s="334"/>
      <c r="E12" s="334" t="s">
        <v>539</v>
      </c>
      <c r="F12" s="334" t="s">
        <v>144</v>
      </c>
      <c r="G12" s="334" t="s">
        <v>1314</v>
      </c>
    </row>
    <row r="13" spans="2:8">
      <c r="B13" s="334" t="s">
        <v>1324</v>
      </c>
      <c r="C13" s="334">
        <v>258542</v>
      </c>
      <c r="D13" s="334" t="s">
        <v>1325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1326</v>
      </c>
      <c r="C14" s="334">
        <v>257050</v>
      </c>
      <c r="D14" s="334" t="s">
        <v>1327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1329</v>
      </c>
      <c r="E3" s="326" t="s">
        <v>1330</v>
      </c>
      <c r="F3" s="326" t="s">
        <v>1331</v>
      </c>
      <c r="G3" s="331" t="s">
        <v>1332</v>
      </c>
      <c r="H3" s="326" t="s">
        <v>1333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1334</v>
      </c>
      <c r="H4" s="329"/>
    </row>
    <row r="5" spans="3:8" ht="29.25">
      <c r="C5" s="327" t="s">
        <v>537</v>
      </c>
      <c r="D5" s="327" t="s">
        <v>1335</v>
      </c>
      <c r="E5" s="328">
        <v>46000</v>
      </c>
      <c r="F5" s="327">
        <v>9000</v>
      </c>
      <c r="G5" s="332" t="s">
        <v>1336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1338</v>
      </c>
      <c r="G7" s="333" t="s">
        <v>1339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1340</v>
      </c>
      <c r="H8" s="327"/>
    </row>
    <row r="9" spans="3:8">
      <c r="C9" s="327" t="s">
        <v>464</v>
      </c>
      <c r="D9" s="327" t="s">
        <v>1341</v>
      </c>
      <c r="E9" s="328">
        <v>45993</v>
      </c>
      <c r="F9" s="327">
        <v>12000</v>
      </c>
      <c r="G9" s="332" t="s">
        <v>1342</v>
      </c>
      <c r="H9" s="327"/>
    </row>
    <row r="10" spans="3:8" ht="29.25">
      <c r="C10" s="327" t="s">
        <v>464</v>
      </c>
      <c r="D10" s="327" t="s">
        <v>1343</v>
      </c>
      <c r="E10" s="328">
        <v>45993</v>
      </c>
      <c r="F10" s="327">
        <v>9000</v>
      </c>
      <c r="G10" s="332" t="s">
        <v>1344</v>
      </c>
      <c r="H10" s="327"/>
    </row>
    <row r="11" spans="3:8" ht="29.25">
      <c r="C11" s="327" t="s">
        <v>464</v>
      </c>
      <c r="D11" s="327" t="s">
        <v>1345</v>
      </c>
      <c r="E11" s="328">
        <v>45993</v>
      </c>
      <c r="F11" s="327">
        <v>10000</v>
      </c>
      <c r="G11" s="332" t="s">
        <v>1344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1347</v>
      </c>
      <c r="W1" s="396"/>
      <c r="X1" s="396"/>
      <c r="Y1" s="104"/>
    </row>
    <row r="2" spans="1:25" s="101" customFormat="1" ht="11.25" customHeight="1">
      <c r="A2" s="105" t="s">
        <v>1348</v>
      </c>
      <c r="B2" s="105" t="s">
        <v>1349</v>
      </c>
      <c r="C2" s="105" t="s">
        <v>313</v>
      </c>
      <c r="D2" s="106" t="s">
        <v>869</v>
      </c>
      <c r="E2" s="106" t="s">
        <v>870</v>
      </c>
      <c r="F2" s="106" t="s">
        <v>1350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1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59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>
        <f>IF(SP_SUL!B229="","*",SP_SUL!B229)</f>
        <v>46001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>
        <f>IF(SP_SUL!B230="","*",SP_SUL!B230)</f>
        <v>46001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>
        <f>IF(SP_SUL!B231="","*",SP_SUL!B231)</f>
        <v>46001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*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*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*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1353</v>
      </c>
      <c r="D5" s="398"/>
      <c r="E5" s="398"/>
      <c r="F5" s="398"/>
      <c r="G5" s="398"/>
      <c r="H5" s="398"/>
      <c r="I5" s="398"/>
      <c r="J5" s="399"/>
      <c r="K5" s="400" t="s">
        <v>1354</v>
      </c>
      <c r="L5" s="401"/>
      <c r="M5" s="401"/>
      <c r="N5" s="401"/>
      <c r="O5" s="402" t="s">
        <v>1355</v>
      </c>
      <c r="P5" s="403"/>
      <c r="Q5" s="404"/>
    </row>
    <row r="6" spans="1:17" s="94" customFormat="1" ht="15.75" customHeight="1">
      <c r="A6" s="88" t="s">
        <v>1350</v>
      </c>
      <c r="B6" s="95" t="s">
        <v>1349</v>
      </c>
      <c r="C6" s="96" t="s">
        <v>869</v>
      </c>
      <c r="D6" s="97" t="s">
        <v>870</v>
      </c>
      <c r="E6" s="96" t="s">
        <v>1356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1357</v>
      </c>
      <c r="M6" s="139" t="s">
        <v>335</v>
      </c>
      <c r="N6" s="140" t="s">
        <v>864</v>
      </c>
      <c r="O6" s="246" t="s">
        <v>907</v>
      </c>
      <c r="P6" s="157"/>
      <c r="Q6" s="193" t="s">
        <v>1358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>
        <f>IF(SP_SUL!B229="","*",SP_SUL!B229)</f>
        <v>46001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>
        <f>IF(SP_SUL!B230="","*",SP_SUL!B230)</f>
        <v>46001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>
        <f>IF(SP_SUL!B231="","*",SP_SUL!B231)</f>
        <v>46001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1359</v>
      </c>
      <c r="C2" s="96" t="s">
        <v>854</v>
      </c>
      <c r="D2" s="96" t="s">
        <v>856</v>
      </c>
      <c r="E2" s="96" t="s">
        <v>1360</v>
      </c>
      <c r="F2" s="96" t="s">
        <v>1361</v>
      </c>
      <c r="G2" s="96" t="s">
        <v>1362</v>
      </c>
      <c r="H2" s="96" t="s">
        <v>1363</v>
      </c>
      <c r="I2" s="96" t="s">
        <v>1364</v>
      </c>
      <c r="J2" s="96" t="s">
        <v>1365</v>
      </c>
      <c r="K2" s="131" t="s">
        <v>1366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>
        <f>IF(SP_SUL!B229="","*",SP_SUL!B229)</f>
        <v>46001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>
        <f>IF(SP_SUL!B230="","*",SP_SUL!B230)</f>
        <v>46001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>
        <f>IF(SP_SUL!B231="","*",SP_SUL!B231)</f>
        <v>46001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2025-12-10T02:49:39Z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