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389" documentId="8_{B6337239-1A00-434D-AAD0-422EA1FEB5AE}" xr6:coauthVersionLast="47" xr6:coauthVersionMax="47" xr10:uidLastSave="{65CD2E3C-9AAD-4ABE-9CB0-F7472B94F8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1" i="13" l="1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18" i="1" a="1"/>
  <c r="M218" i="1"/>
  <c r="M219" i="1" a="1"/>
  <c r="M219" i="1"/>
  <c r="M220" i="1" a="1"/>
  <c r="M220" i="1"/>
  <c r="M221" i="1" a="1"/>
  <c r="M221" i="1"/>
  <c r="M222" i="1" a="1"/>
  <c r="M222" i="1"/>
  <c r="M223" i="1" a="1"/>
  <c r="M223" i="1"/>
  <c r="M224" i="1" a="1"/>
  <c r="M224" i="1"/>
  <c r="M225" i="1" a="1"/>
  <c r="M225" i="1"/>
  <c r="M226" i="1" a="1"/>
  <c r="M226" i="1"/>
  <c r="N208" i="1" a="1"/>
  <c r="N208" i="1"/>
  <c r="N216" i="1" a="1"/>
  <c r="N216" i="1"/>
  <c r="N217" i="1" a="1"/>
  <c r="N217" i="1"/>
  <c r="N218" i="1" a="1"/>
  <c r="N218" i="1"/>
  <c r="N219" i="1" a="1"/>
  <c r="N219" i="1"/>
  <c r="N220" i="1" a="1"/>
  <c r="N220" i="1"/>
  <c r="N221" i="1" a="1"/>
  <c r="N221" i="1"/>
  <c r="N222" i="1" a="1"/>
  <c r="N222" i="1"/>
  <c r="N223" i="1" a="1"/>
  <c r="N223" i="1"/>
  <c r="N224" i="1" a="1"/>
  <c r="N224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K334" i="11" s="1"/>
  <c r="AL339" i="1"/>
  <c r="AM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AM219" i="1"/>
  <c r="AN219" i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AM220" i="1"/>
  <c r="AN220" i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AM221" i="1"/>
  <c r="AN221" i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AM222" i="1"/>
  <c r="AN222" i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AM223" i="1"/>
  <c r="AN223" i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AM224" i="1"/>
  <c r="AN224" i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AM225" i="1"/>
  <c r="AN225" i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AM226" i="1"/>
  <c r="AN226" i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7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30" i="12"/>
  <c r="L324" i="12"/>
  <c r="L321" i="12"/>
  <c r="K319" i="12"/>
  <c r="L318" i="12"/>
  <c r="K316" i="12"/>
  <c r="K314" i="12"/>
  <c r="L312" i="12"/>
  <c r="K312" i="12"/>
  <c r="L307" i="12"/>
  <c r="K326" i="12"/>
  <c r="L302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69" i="12"/>
  <c r="E368" i="12"/>
  <c r="D368" i="12"/>
  <c r="D366" i="12"/>
  <c r="D364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E341" i="12"/>
  <c r="D341" i="12"/>
  <c r="E340" i="12"/>
  <c r="E339" i="12"/>
  <c r="D339" i="12"/>
  <c r="D338" i="12"/>
  <c r="E337" i="12"/>
  <c r="D336" i="12"/>
  <c r="D335" i="12"/>
  <c r="E333" i="12"/>
  <c r="D333" i="12"/>
  <c r="E332" i="12"/>
  <c r="E330" i="12"/>
  <c r="D330" i="12"/>
  <c r="D329" i="12"/>
  <c r="D328" i="12"/>
  <c r="E327" i="12"/>
  <c r="D327" i="12"/>
  <c r="E324" i="12"/>
  <c r="D324" i="12"/>
  <c r="E323" i="12"/>
  <c r="D323" i="12"/>
  <c r="E322" i="12"/>
  <c r="E321" i="12"/>
  <c r="D321" i="12"/>
  <c r="D320" i="12"/>
  <c r="E319" i="12"/>
  <c r="D319" i="12"/>
  <c r="E318" i="12"/>
  <c r="D318" i="12"/>
  <c r="D317" i="12"/>
  <c r="E316" i="12"/>
  <c r="E315" i="12"/>
  <c r="D315" i="12"/>
  <c r="E314" i="12"/>
  <c r="D314" i="12"/>
  <c r="E313" i="12"/>
  <c r="D313" i="12"/>
  <c r="E312" i="12"/>
  <c r="D312" i="12"/>
  <c r="D311" i="12"/>
  <c r="E310" i="12"/>
  <c r="D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75" i="12"/>
  <c r="L364" i="12"/>
  <c r="L363" i="12"/>
  <c r="L339" i="12"/>
  <c r="L338" i="12"/>
  <c r="L304" i="12"/>
  <c r="L7" i="12"/>
  <c r="K296" i="11"/>
  <c r="K297" i="11"/>
  <c r="M297" i="11"/>
  <c r="K299" i="11"/>
  <c r="K300" i="11"/>
  <c r="M301" i="11"/>
  <c r="K302" i="11"/>
  <c r="M303" i="11"/>
  <c r="M304" i="11"/>
  <c r="K306" i="11"/>
  <c r="M306" i="11"/>
  <c r="K308" i="11"/>
  <c r="K309" i="11"/>
  <c r="M310" i="11"/>
  <c r="K311" i="11"/>
  <c r="M312" i="11"/>
  <c r="M313" i="11"/>
  <c r="K315" i="11"/>
  <c r="M315" i="11"/>
  <c r="K317" i="11"/>
  <c r="K318" i="11"/>
  <c r="M319" i="11"/>
  <c r="K320" i="11"/>
  <c r="M321" i="11"/>
  <c r="K322" i="11"/>
  <c r="M322" i="11"/>
  <c r="K323" i="11"/>
  <c r="M324" i="11"/>
  <c r="M325" i="11"/>
  <c r="M327" i="11"/>
  <c r="K328" i="11"/>
  <c r="M328" i="11"/>
  <c r="K330" i="11"/>
  <c r="K333" i="11"/>
  <c r="M333" i="11"/>
  <c r="M336" i="11"/>
  <c r="K337" i="11"/>
  <c r="M337" i="11"/>
  <c r="K338" i="11"/>
  <c r="M338" i="11"/>
  <c r="M340" i="11"/>
  <c r="K342" i="11"/>
  <c r="K344" i="11"/>
  <c r="M344" i="11"/>
  <c r="K346" i="11"/>
  <c r="M347" i="11"/>
  <c r="K348" i="11"/>
  <c r="M349" i="11"/>
  <c r="K353" i="11"/>
  <c r="M355" i="11"/>
  <c r="K361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4" i="12"/>
  <c r="S105" i="12"/>
  <c r="S108" i="12"/>
  <c r="S298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99" i="1" l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<sst xmlns="http://schemas.openxmlformats.org/spreadsheetml/2006/main" count="6600" uniqueCount="1338">
  <si>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</si>
  <si>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</si>
  <si>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</si>
  <si>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</si>
  <si>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</si>
  <si>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</si>
  <si>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</si>
  <si>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</si>
  <si>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</si>
  <si>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</si>
  <si>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</si>
  <si>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</si>
  <si>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</si>
  <si>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</si>
  <si>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</si>
  <si>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</si>
  <si>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</si>
  <si>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</si>
  <si>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</si>
  <si>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</si>
  <si>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</si>
  <si>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</si>
  <si>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</si>
  <si>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</si>
  <si>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</si>
  <si>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</si>
  <si>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</si>
  <si>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</si>
  <si>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</si>
  <si>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</si>
  <si>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</si>
  <si>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</si>
  <si>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</si>
  <si>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</si>
  <si>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</si>
  <si>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</si>
  <si>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</si>
  <si>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</si>
  <si>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</si>
  <si>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</si>
  <si>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</si>
  <si>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</si>
  <si>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</si>
  <si>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</si>
  <si>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</si>
  <si>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</si>
  <si>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</si>
  <si>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</si>
  <si>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</si>
  <si>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</si>
  <si>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</si>
  <si>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</si>
  <si>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</si>
  <si>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</si>
  <si>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</si>
  <si>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</si>
  <si>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</si>
  <si>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</si>
  <si>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</si>
  <si>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</si>
  <si>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</si>
  <si>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</si>
  <si>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</si>
  <si>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</si>
  <si>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</si>
  <si>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</si>
  <si>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</si>
  <si>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</si>
  <si>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</si>
  <si>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</si>
  <si>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</si>
  <si>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</si>
  <si>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</si>
  <si>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</si>
  <si>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</si>
  <si>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</si>
  <si>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</si>
  <si>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</si>
  <si>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</si>
  <si>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</si>
  <si>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</si>
  <si>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</si>
  <si>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</si>
  <si>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</si>
  <si>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</si>
  <si>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</si>
  <si>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</si>
  <si>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</si>
  <si>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</si>
  <si>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</si>
  <si>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</si>
  <si>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</si>
  <si>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</si>
  <si>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</si>
  <si>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</si>
  <si>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</si>
  <si>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</si>
  <si>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</si>
  <si>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</si>
  <si>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</si>
  <si>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</si>
  <si>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</si>
  <si>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</si>
  <si>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</si>
  <si>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</si>
  <si>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</si>
  <si>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</si>
  <si>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</si>
  <si>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</si>
  <si>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</si>
  <si>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</si>
  <si>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</si>
  <si>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</si>
  <si>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</si>
  <si>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</si>
  <si>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</si>
  <si>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</si>
  <si>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</si>
  <si>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</si>
  <si>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</si>
  <si>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</si>
  <si>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</si>
  <si>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</si>
  <si>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</si>
  <si>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</si>
  <si>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</si>
  <si>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</si>
  <si>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</si>
  <si>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</si>
  <si>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</si>
  <si>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</si>
  <si>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</si>
  <si>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</si>
  <si>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</si>
  <si>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</si>
  <si>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</si>
  <si>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</si>
  <si>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</si>
  <si>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</si>
  <si>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</si>
  <si>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</si>
  <si>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</si>
  <si>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</si>
  <si>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</si>
  <si>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</si>
  <si>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</si>
  <si>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</si>
  <si>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</si>
  <si>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</si>
  <si>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</si>
  <si>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</si>
  <si>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</si>
  <si>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</si>
  <si>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</si>
  <si>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</si>
  <si>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</si>
  <si>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</si>
  <si>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</si>
  <si>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</si>
  <si>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</si>
  <si>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</si>
  <si>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</si>
  <si>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</si>
  <si>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</si>
  <si>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</si>
  <si>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</si>
  <si>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</si>
  <si>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</si>
  <si>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</si>
  <si>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</si>
  <si>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</si>
  <si>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</si>
  <si>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</si>
  <si>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</si>
  <si>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</si>
  <si>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</si>
  <si>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</si>
  <si>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</si>
  <si>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</si>
  <si>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</si>
  <si>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</si>
  <si>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</si>
  <si>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</si>
  <si>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</si>
  <si>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</si>
  <si>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</si>
  <si>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</si>
  <si>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</si>
  <si>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</si>
  <si>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</si>
  <si>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</si>
  <si>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</si>
  <si>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</si>
  <si>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</si>
  <si>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</si>
  <si>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</si>
  <si>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</si>
  <si>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</si>
  <si>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</si>
  <si>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</si>
  <si>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</si>
  <si>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</si>
  <si>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</si>
  <si>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</si>
  <si>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</si>
  <si>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</si>
  <si>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</si>
  <si>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</si>
  <si>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</si>
  <si>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</si>
  <si>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</si>
  <si>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</si>
  <si>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</si>
  <si>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</si>
  <si>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</si>
  <si>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</si>
  <si>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</si>
  <si>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</si>
  <si>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</si>
  <si>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</si>
  <si>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</si>
  <si>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</si>
  <si>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</si>
  <si>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</si>
  <si>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</si>
  <si>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</si>
  <si>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</si>
  <si>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</si>
  <si>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</si>
  <si>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</si>
  <si>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</si>
  <si>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</si>
  <si>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</si>
  <si>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</si>
  <si>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</si>
  <si>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</si>
  <si>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</si>
  <si>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</si>
  <si>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</si>
  <si>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</si>
  <si>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</si>
  <si>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</si>
  <si>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</si>
  <si>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</si>
  <si>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</si>
  <si>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</si>
  <si>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</si>
  <si>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</si>
  <si>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</si>
  <si>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</si>
  <si>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</si>
  <si>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</si>
  <si>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</si>
  <si>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</si>
  <si>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</si>
  <si>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</si>
  <si>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</si>
  <si>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</si>
  <si>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</si>
  <si>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</si>
  <si>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</si>
  <si>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</si>
  <si>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</si>
  <si>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</si>
  <si>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</si>
  <si>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</si>
  <si>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</si>
  <si>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</si>
  <si>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</si>
  <si>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</si>
  <si>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</si>
  <si>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</si>
  <si>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</si>
  <si>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</si>
  <si>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</si>
  <si>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</si>
  <si>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</si>
  <si>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</si>
  <si>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</si>
  <si>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</si>
  <si>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</si>
  <si>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</si>
  <si>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</si>
  <si>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</si>
  <si>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</si>
  <si>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</si>
  <si>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</si>
  <si>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</si>
  <si>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</si>
  <si>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</si>
  <si>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</si>
  <si>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</si>
  <si>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</si>
  <si>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</si>
  <si>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</si>
  <si>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</si>
  <si>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</si>
  <si>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</si>
  <si>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</si>
  <si>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</si>
  <si>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</si>
  <si>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</si>
  <si>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</si>
  <si>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</si>
  <si>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</si>
  <si>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</si>
  <si>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</si>
  <si>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</si>
  <si>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</si>
  <si>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</si>
  <si>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</si>
  <si>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</si>
  <si>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</si>
  <si>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</si>
  <si>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</si>
  <si>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</si>
  <si>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</si>
  <si>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</si>
  <si>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</si>
  <si>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</si>
  <si>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</si>
  <si>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</si>
  <si>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</si>
  <si>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</si>
  <si>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</si>
  <si>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</si>
  <si>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</si>
  <si>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</si>
  <si>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</si>
  <si>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</si>
  <si>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</si>
  <si>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</si>
  <si>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</si>
  <si>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</si>
  <si>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</si>
  <si>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</si>
  <si>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</si>
  <si>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</si>
  <si>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</si>
  <si>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</si>
  <si>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</si>
  <si>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</si>
  <si>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</si>
  <si>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</si>
  <si>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</si>
  <si>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</si>
  <si>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</si>
  <si>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</si>
  <si>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</si>
  <si>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</si>
  <si>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</si>
  <si>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</si>
  <si>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</si>
  <si>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</si>
  <si>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</si>
  <si>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</si>
  <si>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</si>
  <si>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</si>
  <si>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</si>
  <si>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</si>
  <si>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</si>
  <si>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</si>
  <si>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</si>
  <si>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</si>
  <si>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</si>
  <si>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</si>
  <si>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</si>
  <si>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</si>
  <si>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</si>
  <si>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</si>
  <si>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</si>
  <si>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</si>
  <si>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</si>
  <si>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</si>
  <si>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</si>
  <si>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</si>
  <si>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</si>
  <si>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</si>
  <si>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</si>
  <si>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</si>
  <si>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</si>
  <si>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</si>
  <si>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</si>
  <si>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</si>
  <si>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</si>
  <si>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</si>
  <si>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</si>
  <si>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</si>
  <si>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</si>
  <si>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</si>
  <si>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</si>
  <si>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</si>
  <si>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</si>
  <si>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</si>
  <si>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</si>
  <si>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</si>
  <si>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</si>
  <si>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</si>
  <si>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</si>
  <si>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</si>
  <si>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</si>
  <si>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</si>
  <si>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</si>
  <si>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</si>
  <si>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</si>
  <si>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</si>
  <si>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</si>
  <si>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</si>
  <si>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</si>
  <si>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</si>
  <si>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</si>
  <si>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</si>
  <si>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</si>
  <si>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</si>
  <si>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</si>
  <si>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</si>
  <si>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</si>
  <si>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</si>
  <si>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</si>
  <si>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</si>
  <si>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</si>
  <si>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</si>
  <si>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</si>
  <si>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</si>
  <si>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</si>
  <si>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</si>
  <si>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</si>
  <si>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</si>
  <si>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</si>
  <si>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</si>
  <si>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</si>
  <si>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</si>
  <si>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</si>
  <si>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</si>
  <si>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</si>
  <si>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</si>
  <si>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</si>
  <si>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</si>
  <si>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</si>
  <si>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</si>
  <si>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</si>
  <si>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</si>
  <si>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</si>
  <si>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</si>
  <si>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</si>
  <si>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</si>
  <si>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</si>
  <si>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</si>
  <si>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</si>
  <si>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</si>
  <si>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</si>
  <si>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</si>
  <si>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</si>
  <si>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</si>
  <si>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</si>
  <si>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</si>
  <si>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</si>
  <si>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</si>
  <si>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</si>
  <si>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</si>
  <si>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</si>
  <si>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</si>
  <si>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</si>
  <si>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</si>
  <si>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</si>
  <si>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</si>
  <si>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</si>
  <si>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</si>
  <si>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</si>
  <si>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</si>
  <si>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</si>
  <si>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</si>
  <si>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</si>
  <si>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</si>
  <si>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</si>
  <si>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</si>
  <si>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</si>
  <si>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</si>
  <si>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</si>
  <si>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</si>
  <si>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</si>
  <si>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</si>
  <si>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</si>
  <si>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</si>
  <si>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</si>
  <si>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</si>
  <si>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</si>
  <si>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</si>
  <si>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</si>
  <si>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</si>
  <si>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</si>
  <si>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</si>
  <si>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</si>
  <si>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</si>
  <si>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</si>
  <si>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</si>
  <si>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</si>
  <si>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</si>
  <si>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</si>
  <si>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</si>
  <si>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</si>
  <si>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</si>
  <si>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</si>
  <si>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</si>
  <si>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</si>
  <si>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</si>
  <si>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</si>
  <si>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</si>
  <si>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</si>
  <si>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</si>
  <si>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</si>
  <si>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</si>
  <si>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</si>
  <si>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</si>
  <si>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</si>
  <si>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</si>
  <si>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</si>
  <si>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</si>
  <si>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</si>
  <si>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</si>
  <si>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</si>
  <si>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</si>
  <si>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</si>
  <si>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</si>
  <si>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</si>
  <si>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</si>
  <si>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</si>
  <si>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</si>
  <si>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</si>
  <si>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</si>
  <si>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</si>
  <si>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</si>
  <si>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</si>
  <si>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</si>
  <si>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</si>
  <si>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</si>
  <si>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</si>
  <si>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</si>
  <si>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</si>
  <si>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</si>
  <si>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</si>
  <si>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</si>
  <si>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</si>
  <si>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</si>
  <si>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</si>
  <si>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</si>
  <si>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</si>
  <si>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</si>
  <si>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</si>
  <si>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</si>
  <si>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</si>
  <si>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</si>
  <si>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</si>
  <si>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</si>
  <si>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</si>
  <si>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</si>
  <si>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</si>
  <si>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</si>
  <si>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</si>
  <si>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</si>
  <si>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</si>
  <si>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</si>
  <si>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</si>
  <si>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</si>
  <si>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</si>
  <si>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</si>
  <si>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</si>
  <si>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</si>
  <si>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</si>
  <si>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</si>
  <si>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</si>
  <si>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</si>
  <si>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</si>
  <si>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</si>
  <si>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</si>
  <si>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</si>
  <si>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</si>
  <si>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</si>
  <si>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</si>
  <si>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</si>
  <si>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</si>
  <si>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</si>
  <si>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</si>
  <si>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</si>
  <si>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</si>
  <si>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</si>
  <si>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</si>
  <si>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</si>
  <si>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</si>
  <si>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</si>
  <si>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</si>
  <si>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</si>
  <si>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</si>
  <si>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</si>
  <si>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</si>
  <si>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</si>
  <si>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</si>
  <si>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</si>
  <si>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</si>
  <si>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</si>
  <si>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</si>
  <si>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</si>
  <si>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</si>
  <si>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</si>
  <si>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</si>
  <si>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</si>
  <si>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</si>
  <si>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</si>
  <si>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</si>
  <si>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</si>
  <si>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</si>
  <si>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</si>
  <si>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</si>
  <si>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</si>
  <si>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</si>
  <si>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</si>
  <si>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</si>
  <si>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</si>
  <si>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</si>
  <si>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</si>
  <si>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</si>
  <si>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</si>
  <si>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</si>
  <si>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</si>
  <si>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</si>
  <si>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</si>
  <si>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</si>
  <si>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</si>
  <si>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</si>
  <si>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</si>
  <si>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</si>
  <si>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</si>
  <si>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</si>
  <si>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</si>
  <si>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</si>
  <si>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</si>
  <si>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</si>
  <si>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</si>
  <si>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</si>
  <si>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</si>
  <si>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</si>
  <si>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</si>
  <si>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</si>
  <si>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</si>
  <si>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</si>
  <si>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</si>
  <si>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</si>
  <si>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</si>
  <si>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</si>
  <si>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</si>
  <si>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</si>
  <si>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</si>
  <si>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</si>
  <si>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</si>
  <si>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</si>
  <si>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</si>
  <si>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</si>
  <si>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</si>
  <si>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</si>
  <si>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</si>
  <si>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</si>
  <si>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</si>
  <si>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</si>
  <si>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</si>
  <si>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</si>
  <si>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</si>
  <si>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</si>
  <si>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</si>
  <si>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</si>
  <si>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</si>
  <si>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</si>
  <si>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</si>
  <si>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</si>
  <si>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</si>
  <si>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</si>
  <si>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</si>
  <si>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</si>
  <si>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</si>
  <si>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</si>
  <si>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</si>
  <si>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</si>
  <si>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</si>
  <si>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</si>
  <si>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</si>
  <si>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</si>
  <si>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</si>
  <si>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</si>
  <si>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</si>
  <si>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</si>
  <si>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</si>
  <si>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</si>
  <si>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</si>
  <si>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</si>
  <si>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</si>
  <si>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</si>
  <si>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</si>
  <si>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</si>
  <si>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</si>
  <si>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</si>
  <si>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</si>
  <si>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</si>
  <si>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</si>
  <si>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</si>
  <si>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</si>
  <si>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</si>
  <si>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</si>
  <si>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</si>
  <si>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</si>
  <si>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</si>
  <si>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</si>
  <si>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</si>
  <si>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</si>
  <si>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</si>
  <si>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</si>
  <si>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</si>
  <si>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</si>
  <si>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</si>
  <si>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</si>
  <si>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</si>
  <si>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</si>
  <si>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</si>
  <si>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</si>
  <si>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</si>
  <si>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</si>
  <si>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</si>
  <si>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</si>
  <si>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</si>
  <si>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</si>
  <si>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</si>
  <si>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</si>
  <si>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</si>
  <si>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</si>
  <si>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</si>
  <si>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</si>
  <si>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</si>
  <si>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</si>
  <si>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</si>
  <si>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</si>
  <si>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</si>
  <si>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</si>
  <si>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</si>
  <si>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</si>
  <si>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</si>
  <si>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</si>
  <si>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</si>
  <si>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</si>
  <si>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</si>
  <si>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</si>
  <si>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</si>
  <si>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</si>
  <si>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</si>
  <si>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</si>
  <si>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</si>
  <si>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</si>
  <si>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</si>
  <si>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</si>
  <si>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</si>
  <si>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</si>
  <si>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</si>
  <si>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</si>
  <si>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</si>
  <si>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</si>
  <si>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</si>
  <si>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</si>
  <si>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</si>
  <si>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</si>
  <si>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</si>
  <si>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</si>
  <si>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</si>
  <si>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</si>
  <si>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</si>
  <si>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</si>
  <si>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</si>
  <si>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</si>
  <si>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</si>
  <si>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</si>
  <si>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</si>
  <si>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</si>
  <si>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</si>
  <si>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</si>
  <si>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</si>
  <si>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</si>
  <si>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</si>
  <si>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</si>
  <si>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</si>
  <si>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</si>
  <si>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</si>
  <si>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</si>
  <si>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</si>
  <si>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</si>
  <si>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</si>
  <si>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</si>
  <si>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</si>
  <si>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</si>
  <si>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</si>
  <si>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</si>
  <si>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</si>
  <si>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</si>
  <si>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</si>
  <si>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</si>
  <si>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</si>
  <si>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</si>
  <si>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</si>
  <si>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</si>
  <si>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</si>
  <si>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</si>
  <si>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</si>
  <si>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</si>
  <si>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</si>
  <si>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</si>
  <si>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</si>
  <si>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</si>
  <si>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</si>
  <si>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</si>
  <si>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</si>
  <si>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</si>
  <si>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</si>
  <si>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</si>
  <si>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</si>
  <si>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</si>
  <si>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</si>
  <si>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</si>
  <si>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</si>
  <si>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</si>
  <si>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</si>
  <si>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</si>
  <si>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</si>
  <si>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</si>
  <si>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</si>
  <si>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</si>
  <si>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</si>
  <si>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</si>
  <si>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</si>
  <si>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</si>
  <si>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</si>
  <si>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</si>
  <si>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</si>
  <si>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</si>
  <si>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</si>
  <si>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</si>
  <si>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</si>
  <si>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</si>
  <si>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</si>
  <si>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</si>
  <si>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</si>
  <si>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</si>
  <si>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</si>
  <si>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</si>
  <si>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</si>
  <si>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</si>
  <si>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</si>
  <si>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</si>
  <si>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</si>
  <si>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</si>
  <si>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</si>
  <si>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</si>
  <si>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</si>
  <si>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</si>
  <si>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</si>
  <si>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</si>
  <si>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</si>
  <si>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</si>
  <si>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</si>
  <si>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</si>
  <si>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</si>
  <si>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</si>
  <si>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</si>
  <si>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</si>
  <si>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</si>
  <si>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</si>
  <si>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</si>
  <si>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</si>
  <si>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</si>
  <si>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</si>
  <si>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</si>
  <si>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</si>
  <si>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</si>
  <si>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</si>
  <si>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</si>
  <si>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</si>
  <si>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</si>
  <si>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</si>
  <si>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</si>
  <si>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</si>
  <si>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</si>
  <si>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</si>
  <si>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</si>
  <si>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</si>
  <si>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</si>
  <si>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</si>
  <si>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</si>
  <si>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</si>
  <si>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</si>
  <si>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</si>
  <si>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</si>
  <si>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</si>
  <si>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</si>
  <si>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</si>
  <si>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</si>
  <si>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</si>
  <si>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</si>
  <si>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</si>
  <si>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</si>
  <si>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</si>
  <si>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</si>
  <si>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</si>
  <si>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</si>
  <si>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</si>
  <si>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</si>
  <si>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</si>
  <si>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</si>
  <si>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</si>
  <si>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</si>
  <si>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</si>
  <si>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</si>
  <si>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</si>
  <si>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</si>
  <si>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</si>
  <si>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</si>
  <si>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</si>
  <si>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</si>
  <si>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</si>
  <si>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</si>
  <si>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</si>
  <si>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</si>
  <si>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</si>
  <si>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</si>
  <si>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</si>
  <si>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</si>
  <si>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</si>
  <si>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</si>
  <si>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</si>
  <si>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</si>
  <si>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</si>
  <si>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</si>
  <si>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</si>
  <si>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</si>
  <si>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</si>
  <si>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</si>
  <si>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</si>
  <si>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</si>
  <si>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</si>
  <si>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</si>
  <si>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</si>
  <si>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</si>
  <si>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</si>
  <si>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</si>
  <si>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</si>
  <si>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</si>
  <si>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</si>
  <si>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</si>
  <si>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</si>
  <si>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</si>
  <si>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</si>
  <si>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</si>
  <si>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</si>
  <si>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</si>
  <si>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</si>
  <si>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</si>
  <si>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</si>
  <si>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</si>
  <si>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</si>
  <si>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</si>
  <si>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</si>
  <si>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</si>
  <si>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</si>
  <si>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</si>
  <si>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</si>
  <si>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</si>
  <si>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</si>
  <si>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</si>
  <si>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</si>
  <si>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</si>
  <si>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</si>
  <si>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</si>
  <si>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</si>
  <si>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</si>
  <si>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</si>
  <si>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</si>
  <si>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</si>
  <si>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</si>
  <si>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</si>
  <si>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</si>
  <si>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</si>
  <si>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</si>
  <si>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</si>
  <si>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</si>
  <si>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</si>
  <si>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</si>
  <si>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</si>
  <si>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</si>
  <si>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</si>
  <si>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</si>
  <si>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</si>
  <si>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</si>
  <si>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</si>
  <si>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</si>
  <si>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</si>
  <si>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</si>
  <si>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</si>
  <si>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</si>
  <si>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</si>
  <si>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</si>
  <si>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</si>
  <si>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</si>
  <si>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</si>
  <si>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</si>
  <si>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</si>
  <si>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</si>
  <si>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</si>
  <si>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</si>
  <si>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</si>
  <si>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</si>
  <si>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</si>
  <si>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</si>
  <si>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</si>
  <si>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</si>
  <si>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</si>
  <si>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</si>
  <si>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</si>
  <si>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</si>
  <si>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</si>
  <si>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</si>
  <si>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</si>
  <si>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</si>
  <si>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</si>
  <si>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</si>
  <si>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</si>
  <si>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</si>
  <si>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</si>
  <si>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</si>
  <si>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</si>
  <si>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</si>
  <si>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</si>
  <si>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</si>
  <si>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</si>
  <si>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</si>
  <si>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</si>
  <si>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</si>
  <si>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</si>
  <si>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</si>
  <si>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</si>
  <si>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</si>
  <si>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</si>
  <si>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</si>
  <si>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</si>
  <si>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</si>
  <si>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</si>
  <si>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</si>
  <si>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</si>
  <si>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</si>
  <si>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</si>
  <si>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</si>
  <si>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</si>
  <si>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</si>
  <si>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</si>
  <si>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</si>
  <si>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</si>
  <si>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</si>
  <si>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</si>
  <si>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</si>
  <si>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</si>
  <si>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</si>
  <si>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</si>
  <si>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</si>
  <si>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</si>
  <si>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</si>
  <si>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</si>
  <si>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</si>
  <si>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</si>
  <si>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</si>
  <si>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</si>
  <si>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</si>
  <si>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</si>
  <si>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</si>
  <si>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</si>
  <si>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</si>
  <si>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</si>
  <si>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</si>
  <si>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</si>
  <si>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</si>
  <si>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</si>
  <si>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</si>
  <si>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</si>
  <si>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</si>
  <si>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</si>
  <si>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</si>
  <si>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</si>
  <si>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</si>
  <si>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</si>
  <si>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</si>
  <si>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</si>
  <si>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</si>
  <si>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</si>
  <si>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</si>
  <si>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</si>
  <si>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</si>
  <si>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</si>
  <si>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</si>
  <si>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</si>
  <si>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</si>
  <si>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</si>
  <si>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</si>
  <si>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</si>
  <si>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</si>
  <si>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</si>
  <si>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</si>
  <si>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</si>
  <si>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</si>
  <si>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</si>
  <si>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</si>
  <si>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</si>
  <si>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</si>
  <si>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</si>
  <si>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</si>
  <si>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</si>
  <si>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</si>
  <si>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</si>
  <si>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</si>
  <si>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</si>
  <si>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</si>
  <si>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</si>
  <si>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</si>
  <si>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</si>
  <si>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</si>
  <si>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</si>
  <si>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</si>
  <si>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</si>
  <si>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</si>
  <si>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</si>
  <si>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</si>
  <si>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</si>
  <si>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</si>
  <si>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</si>
  <si>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</si>
  <si>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</si>
  <si>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</si>
  <si>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</si>
  <si>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</si>
  <si>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</si>
  <si>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</si>
  <si>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</si>
  <si>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</si>
  <si>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</si>
  <si>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</si>
  <si>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</si>
  <si>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</si>
  <si>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</si>
  <si>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</si>
  <si>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</si>
  <si>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</si>
  <si>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</si>
  <si>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</si>
  <si>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</si>
  <si>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</si>
  <si>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</si>
  <si>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</si>
  <si>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</si>
  <si>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</si>
  <si>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</si>
  <si>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</si>
  <si>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</si>
  <si>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</si>
  <si>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</si>
  <si>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</si>
  <si>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</si>
  <si>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</si>
  <si>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</si>
  <si>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</si>
  <si>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</si>
  <si>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</si>
  <si>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</si>
  <si>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</si>
  <si>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</si>
  <si>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</si>
  <si>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</si>
  <si>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</si>
  <si>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</si>
  <si>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</si>
  <si>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</si>
  <si>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</si>
  <si>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</si>
  <si>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</si>
  <si>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</si>
  <si>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</si>
  <si>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</si>
  <si>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</si>
  <si>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</si>
  <si>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</si>
  <si>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</si>
  <si>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</si>
  <si>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</si>
  <si>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</si>
  <si>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</si>
  <si>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</si>
  <si>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</si>
  <si>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</si>
  <si>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</si>
  <si>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</si>
  <si>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</si>
  <si>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</si>
  <si>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</si>
  <si>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</si>
  <si>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</si>
  <si>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</si>
  <si>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</si>
  <si>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</si>
  <si>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</si>
  <si>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</si>
  <si>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</si>
  <si>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</si>
  <si>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</si>
  <si>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</si>
  <si>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</si>
  <si>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</si>
  <si>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</si>
  <si>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</si>
  <si>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</si>
  <si>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</si>
  <si>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</si>
  <si>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</si>
  <si>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</si>
  <si>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</si>
  <si>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</si>
  <si>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</si>
  <si>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</si>
  <si>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</si>
  <si>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</si>
  <si>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</si>
  <si>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</si>
  <si>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</si>
  <si>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</si>
  <si>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</si>
  <si>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</si>
  <si>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</si>
  <si>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</si>
  <si>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</si>
  <si>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</si>
  <si>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</si>
  <si>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</si>
  <si>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</si>
  <si>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</si>
  <si>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</si>
  <si>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</si>
  <si>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</si>
  <si>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</si>
  <si>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</si>
  <si>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</si>
  <si>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</si>
  <si>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</t>
  </si>
  <si>
    <t>NIVALDO</t>
  </si>
  <si>
    <t>00:&gt;00</t>
  </si>
  <si>
    <t>TP informou que não solicita intervalo. finalizou o trabalho no km programado.</t>
  </si>
  <si>
    <t>TP informou que não solicita intervalo.TP informou que não solicita intervalo. finalizou o trabalho no km programado.</t>
  </si>
  <si>
    <t>TP pronto 09h01 / previsão de faixa após Y48.</t>
  </si>
  <si>
    <t>Chuva no local / aguardando condições climáticas.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</si>
  <si>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</si>
  <si>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</si>
  <si>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 Sem oportunidade de faixa</t>
  </si>
  <si>
    <t>Deslocamento e recolhimento das TP's na serra + acompanhamento da V97 - W61 realiza o giro de ZXW e retorna</t>
  </si>
  <si>
    <t>MC1 08h02 / autorizado entrada na via 08h35 / Em deslocamento</t>
  </si>
  <si>
    <t>TP em preparação / aguardando condições climáticas.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</si>
  <si>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</si>
  <si>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</si>
  <si>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</si>
  <si>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</si>
  <si>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Sem previsão de faixa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</si>
  <si>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</si>
  <si>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</t>
  </si>
  <si>
    <t>MC1 07h10 / informou pronto 08h44 / previsão de faixa após M87</t>
  </si>
  <si>
    <t>Preparação para substituição de barra</t>
  </si>
  <si>
    <t>MC1 08h11 / aguardando previsão de faixa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</si>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</sst>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AQ189" activePane="bottomRight" state="frozen"/>
      <selection pane="bottomRight" activeCell="BJ212" sqref="BJ21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 t="str">
        <f>IF(D6="","*",IFERROR(IF(ISODD(COUNT(AS6:AX600)),"ERRO",SUM((AT6-AS6),(AV6-AU6),(AX6-AW6))),"ERRO"))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 t="str">
        <f>IF(D7="","*",IFERROR(IF(ISODD(COUNT(AS7:AX601)),"ERRO",SUM((AT7-AS7),(AV7-AU7),(AX7-AW7))),"ERRO"))</f>
        <v>ERRO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e">
        <f t="shared" ref="BQ7:BQ70" si="2">IF(AND(BR7&lt;1,BS7&lt;1),"Produção e Intervalo",IF(BR7&lt;1,"Intervalo",IF(BS7&lt;1,"Produção","Aderente")))</f>
        <v>#VALUE!</v>
      </c>
      <c r="BR7" s="19" t="e">
        <f t="shared" ref="BR7:BR70" si="3">IF(OR(B7="",F7=""),"*",AY7/P7)</f>
        <v>#VALUE!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 t="str">
        <f>IF(D8="","*",IFERROR(IF(ISODD(COUNT(AS8:AX602)),"ERRO",SUM((AT8-AS8),(AV8-AU8),(AX8-AW8))),"ERRO"))</f>
        <v>ERRO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e">
        <f t="shared" si="2"/>
        <v>#VALUE!</v>
      </c>
      <c r="BR8" s="19" t="e">
        <f t="shared" si="3"/>
        <v>#VALUE!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 t="str">
        <f>IF(D9="","*",IFERROR(IF(ISODD(COUNT(AS9:AX603)),"ERRO",SUM((AT9-AS9),(AV9-AU9),(AX9-AW9))),"ERRO"))</f>
        <v>ERRO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e">
        <f t="shared" si="2"/>
        <v>#VALUE!</v>
      </c>
      <c r="BR9" s="19" t="e">
        <f t="shared" si="3"/>
        <v>#VALUE!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 t="str">
        <f>IF(D10="","*",IFERROR(IF(ISODD(COUNT(AS10:AX604)),"ERRO",SUM((AT10-AS10),(AV10-AU10),(AX10-AW10))),"ERRO"))</f>
        <v>ERRO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e">
        <f t="shared" si="2"/>
        <v>#VALUE!</v>
      </c>
      <c r="BR10" s="19" t="e">
        <f t="shared" si="3"/>
        <v>#VALUE!</v>
      </c>
      <c r="BS10" s="19">
        <f t="shared" si="4"/>
        <v>0</v>
      </c>
      <c r="BT10" s="225" t="str">
        <f t="shared" si="5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 t="str">
        <f>IF(D13="","*",IFERROR(IF(ISODD(COUNT(AS13:AX607)),"ERRO",SUM((AT13-AS13),(AV13-AU13),(AX13-AW13))),"ERRO"))</f>
        <v>ERRO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e">
        <f t="shared" si="2"/>
        <v>#VALUE!</v>
      </c>
      <c r="BR13" s="19" t="e">
        <f t="shared" si="3"/>
        <v>#VALUE!</v>
      </c>
      <c r="BS13" s="19">
        <f t="shared" si="4"/>
        <v>0</v>
      </c>
      <c r="BT13" s="225" t="str">
        <f t="shared" si="5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 t="str">
        <f>IF(D14="","*",IFERROR(IF(ISODD(COUNT(AS14:AX608)),"ERRO",SUM((AT14-AS14),(AV14-AU14),(AX14-AW14))),"ERRO"))</f>
        <v>ERRO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e">
        <f t="shared" si="2"/>
        <v>#VALUE!</v>
      </c>
      <c r="BR14" s="19" t="e">
        <f t="shared" si="3"/>
        <v>#VALUE!</v>
      </c>
      <c r="BS14" s="19">
        <f t="shared" si="4"/>
        <v>1</v>
      </c>
      <c r="BT14" s="225" t="str">
        <f t="shared" si="5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 t="str">
        <f>IF(D15="","*",IFERROR(IF(ISODD(COUNT(AS15:AX609)),"ERRO",SUM((AT15-AS15),(AV15-AU15),(AX15-AW15))),"ERRO"))</f>
        <v>ERRO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e">
        <f t="shared" si="2"/>
        <v>#VALUE!</v>
      </c>
      <c r="BR15" s="19" t="e">
        <f t="shared" si="3"/>
        <v>#VALUE!</v>
      </c>
      <c r="BS15" s="19">
        <f t="shared" si="4"/>
        <v>1</v>
      </c>
      <c r="BT15" s="225" t="str">
        <f t="shared" si="5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 t="str">
        <f>IF(D16="","*",IFERROR(IF(ISODD(COUNT(AS16:AX610)),"ERRO",SUM((AT16-AS16),(AV16-AU16),(AX16-AW16))),"ERRO"))</f>
        <v>ERRO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e">
        <f t="shared" si="2"/>
        <v>#VALUE!</v>
      </c>
      <c r="BR16" s="19" t="e">
        <f t="shared" si="3"/>
        <v>#VALUE!</v>
      </c>
      <c r="BS16" s="19">
        <f t="shared" si="4"/>
        <v>1</v>
      </c>
      <c r="BT16" s="225" t="str">
        <f t="shared" si="5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 t="str">
        <f>IF(D17="","*",IFERROR(IF(ISODD(COUNT(AS17:AX611)),"ERRO",SUM((AT17-AS17),(AV17-AU17),(AX17-AW17))),"ERRO"))</f>
        <v>ERRO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e">
        <f t="shared" si="2"/>
        <v>#VALUE!</v>
      </c>
      <c r="BR17" s="19" t="e">
        <f t="shared" si="3"/>
        <v>#VALUE!</v>
      </c>
      <c r="BS17" s="19">
        <f t="shared" si="4"/>
        <v>2</v>
      </c>
      <c r="BT17" s="225" t="str">
        <f t="shared" si="5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 t="str">
        <f>IF(D18="","*",IFERROR(IF(ISODD(COUNT(AS18:AX612)),"ERRO",SUM((AT18-AS18),(AV18-AU18),(AX18-AW18))),"ERRO"))</f>
        <v>ERRO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e">
        <f t="shared" si="2"/>
        <v>#VALUE!</v>
      </c>
      <c r="BR18" s="19" t="e">
        <f t="shared" si="3"/>
        <v>#VALUE!</v>
      </c>
      <c r="BS18" s="19">
        <f t="shared" si="4"/>
        <v>1</v>
      </c>
      <c r="BT18" s="225" t="str">
        <f t="shared" si="5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 t="str">
        <f>IF(D19="","*",IFERROR(IF(ISODD(COUNT(AS19:AX613)),"ERRO",SUM((AT19-AS19),(AV19-AU19),(AX19-AW19))),"ERRO"))</f>
        <v>ERRO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e">
        <f t="shared" si="2"/>
        <v>#VALUE!</v>
      </c>
      <c r="BR19" s="19" t="e">
        <f t="shared" si="3"/>
        <v>#VALUE!</v>
      </c>
      <c r="BS19" s="19">
        <f t="shared" si="4"/>
        <v>1</v>
      </c>
      <c r="BT19" s="225" t="str">
        <f t="shared" si="5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 t="str">
        <f>IF(D20="","*",IFERROR(IF(ISODD(COUNT(AS20:AX614)),"ERRO",SUM((AT20-AS20),(AV20-AU20),(AX20-AW20))),"ERRO"))</f>
        <v>ERRO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e">
        <f t="shared" si="2"/>
        <v>#VALUE!</v>
      </c>
      <c r="BR20" s="19" t="e">
        <f t="shared" si="3"/>
        <v>#VALUE!</v>
      </c>
      <c r="BS20" s="19">
        <f t="shared" si="4"/>
        <v>1</v>
      </c>
      <c r="BT20" s="225" t="str">
        <f t="shared" si="5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 t="str">
        <f>IF(D21="","*",IFERROR(IF(ISODD(COUNT(AS21:AX615)),"ERRO",SUM((AT21-AS21),(AV21-AU21),(AX21-AW21))),"ERRO"))</f>
        <v>ERRO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e">
        <f t="shared" si="2"/>
        <v>#VALUE!</v>
      </c>
      <c r="BR21" s="19" t="e">
        <f t="shared" si="3"/>
        <v>#VALUE!</v>
      </c>
      <c r="BS21" s="19">
        <f t="shared" si="4"/>
        <v>0</v>
      </c>
      <c r="BT21" s="225" t="str">
        <f t="shared" si="5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 t="str">
        <f>IF(D22="","*",IFERROR(IF(ISODD(COUNT(AS22:AX616)),"ERRO",SUM((AT22-AS22),(AV22-AU22),(AX22-AW22))),"ERRO"))</f>
        <v>ERRO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e">
        <f t="shared" si="2"/>
        <v>#VALUE!</v>
      </c>
      <c r="BR22" s="19" t="e">
        <f t="shared" si="3"/>
        <v>#VALUE!</v>
      </c>
      <c r="BS22" s="19">
        <f t="shared" si="4"/>
        <v>1.04</v>
      </c>
      <c r="BT22" s="225" t="str">
        <f t="shared" si="5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 t="str">
        <f>IF(D23="","*",IFERROR(IF(ISODD(COUNT(AS23:AX617)),"ERRO",SUM((AT23-AS23),(AV23-AU23),(AX23-AW23))),"ERRO"))</f>
        <v>ERRO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e">
        <f t="shared" si="2"/>
        <v>#VALUE!</v>
      </c>
      <c r="BR23" s="19" t="e">
        <f t="shared" si="3"/>
        <v>#VALUE!</v>
      </c>
      <c r="BS23" s="19">
        <f t="shared" si="4"/>
        <v>1</v>
      </c>
      <c r="BT23" s="225" t="str">
        <f t="shared" si="5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 t="str">
        <f>IF(D24="","*",IFERROR(IF(ISODD(COUNT(AS24:AX618)),"ERRO",SUM((AT24-AS24),(AV24-AU24),(AX24-AW24))),"ERRO"))</f>
        <v>ERRO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e">
        <f t="shared" si="2"/>
        <v>#VALUE!</v>
      </c>
      <c r="BR24" s="19" t="e">
        <f t="shared" si="3"/>
        <v>#VALUE!</v>
      </c>
      <c r="BS24" s="19">
        <f t="shared" si="4"/>
        <v>1</v>
      </c>
      <c r="BT24" s="225" t="str">
        <f t="shared" si="5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 t="str">
        <f>IF(D25="","*",IFERROR(IF(ISODD(COUNT(AS25:AX619)),"ERRO",SUM((AT25-AS25),(AV25-AU25),(AX25-AW25))),"ERRO"))</f>
        <v>ERRO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e">
        <f t="shared" si="2"/>
        <v>#VALUE!</v>
      </c>
      <c r="BR25" s="19" t="e">
        <f t="shared" si="3"/>
        <v>#VALUE!</v>
      </c>
      <c r="BS25" s="19">
        <f t="shared" si="4"/>
        <v>1</v>
      </c>
      <c r="BT25" s="225" t="str">
        <f t="shared" si="5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 t="str">
        <f>IF(D26="","*",IFERROR(IF(ISODD(COUNT(AS26:AX620)),"ERRO",SUM((AT26-AS26),(AV26-AU26),(AX26-AW26))),"ERRO"))</f>
        <v>ERRO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e">
        <f t="shared" si="2"/>
        <v>#VALUE!</v>
      </c>
      <c r="BR26" s="19" t="e">
        <f t="shared" si="3"/>
        <v>#VALUE!</v>
      </c>
      <c r="BS26" s="19">
        <f t="shared" si="4"/>
        <v>1</v>
      </c>
      <c r="BT26" s="225" t="str">
        <f t="shared" si="5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 t="str">
        <f>IF(D27="","*",IFERROR(IF(ISODD(COUNT(AS27:AX621)),"ERRO",SUM((AT27-AS27),(AV27-AU27),(AX27-AW27))),"ERRO"))</f>
        <v>ERRO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e">
        <f t="shared" si="2"/>
        <v>#VALUE!</v>
      </c>
      <c r="BR27" s="19" t="e">
        <f t="shared" si="3"/>
        <v>#VALUE!</v>
      </c>
      <c r="BS27" s="19">
        <f t="shared" si="4"/>
        <v>0</v>
      </c>
      <c r="BT27" s="225" t="str">
        <f t="shared" si="5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 t="str">
        <f>IF(D28="","*",IFERROR(IF(ISODD(COUNT(AS28:AX622)),"ERRO",SUM((AT28-AS28),(AV28-AU28),(AX28-AW28))),"ERRO"))</f>
        <v>ERRO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e">
        <f t="shared" si="2"/>
        <v>#VALUE!</v>
      </c>
      <c r="BR28" s="19" t="e">
        <f t="shared" si="3"/>
        <v>#VALUE!</v>
      </c>
      <c r="BS28" s="19">
        <f t="shared" si="4"/>
        <v>1</v>
      </c>
      <c r="BT28" s="225" t="str">
        <f t="shared" si="5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 t="str">
        <f>IF(D31="","*",IFERROR(IF(ISODD(COUNT(AS31:AX625)),"ERRO",SUM((AT31-AS31),(AV31-AU31),(AX31-AW31))),"ERRO"))</f>
        <v>ERRO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e">
        <f t="shared" si="2"/>
        <v>#VALUE!</v>
      </c>
      <c r="BR31" s="19" t="e">
        <f t="shared" si="3"/>
        <v>#VALUE!</v>
      </c>
      <c r="BS31" s="19">
        <f t="shared" si="4"/>
        <v>0</v>
      </c>
      <c r="BT31" s="225" t="str">
        <f t="shared" si="5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 t="str">
        <f>IF(D32="","*",IFERROR(IF(ISODD(COUNT(AS32:AX626)),"ERRO",SUM((AT32-AS32),(AV32-AU32),(AX32-AW32))),"ERRO"))</f>
        <v>ERRO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e">
        <f t="shared" si="2"/>
        <v>#VALUE!</v>
      </c>
      <c r="BR32" s="19" t="e">
        <f t="shared" si="3"/>
        <v>#VALUE!</v>
      </c>
      <c r="BS32" s="19">
        <f t="shared" si="4"/>
        <v>0</v>
      </c>
      <c r="BT32" s="225" t="str">
        <f t="shared" si="5"/>
        <v>MecanizaçãoAtivos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 t="str">
        <f>IF(D33="","*",IFERROR(IF(ISODD(COUNT(AS33:AX627)),"ERRO",SUM((AT33-AS33),(AV33-AU33),(AX33-AW33))),"ERRO"))</f>
        <v>ERRO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e">
        <f t="shared" si="2"/>
        <v>#VALUE!</v>
      </c>
      <c r="BR33" s="19" t="e">
        <f t="shared" si="3"/>
        <v>#VALUE!</v>
      </c>
      <c r="BS33" s="19">
        <f t="shared" si="4"/>
        <v>0</v>
      </c>
      <c r="BT33" s="225" t="str">
        <f t="shared" si="5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 t="str">
        <f>IF(D34="","*",IFERROR(IF(ISODD(COUNT(AS34:AX628)),"ERRO",SUM((AT34-AS34),(AV34-AU34),(AX34-AW34))),"ERRO"))</f>
        <v>ERRO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e">
        <f t="shared" si="2"/>
        <v>#VALUE!</v>
      </c>
      <c r="BR34" s="19" t="e">
        <f t="shared" si="3"/>
        <v>#VALUE!</v>
      </c>
      <c r="BS34" s="19">
        <f t="shared" si="4"/>
        <v>0</v>
      </c>
      <c r="BT34" s="225" t="str">
        <f t="shared" si="5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 t="str">
        <f>IF(D35="","*",IFERROR(IF(ISODD(COUNT(AS35:AX629)),"ERRO",SUM((AT35-AS35),(AV35-AU35),(AX35-AW35))),"ERRO"))</f>
        <v>ERRO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e">
        <f t="shared" si="2"/>
        <v>#VALUE!</v>
      </c>
      <c r="BR35" s="19" t="e">
        <f t="shared" si="3"/>
        <v>#VALUE!</v>
      </c>
      <c r="BS35" s="19">
        <f t="shared" si="4"/>
        <v>0</v>
      </c>
      <c r="BT35" s="225" t="str">
        <f t="shared" si="5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 t="str">
        <f>IF(D36="","*",IFERROR(IF(ISODD(COUNT(AS36:AX630)),"ERRO",SUM((AT36-AS36),(AV36-AU36),(AX36-AW36))),"ERRO"))</f>
        <v>ERRO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e">
        <f t="shared" si="2"/>
        <v>#VALUE!</v>
      </c>
      <c r="BR36" s="19" t="e">
        <f t="shared" si="3"/>
        <v>#VALUE!</v>
      </c>
      <c r="BS36" s="19">
        <f t="shared" si="4"/>
        <v>0</v>
      </c>
      <c r="BT36" s="225" t="str">
        <f t="shared" si="5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 t="str">
        <f>IF(D37="","*",IFERROR(IF(ISODD(COUNT(AS37:AX631)),"ERRO",SUM((AT37-AS37),(AV37-AU37),(AX37-AW37))),"ERRO"))</f>
        <v>ERRO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e">
        <f t="shared" si="2"/>
        <v>#VALUE!</v>
      </c>
      <c r="BR37" s="19" t="e">
        <f t="shared" si="3"/>
        <v>#VALUE!</v>
      </c>
      <c r="BS37" s="19">
        <f t="shared" si="4"/>
        <v>1</v>
      </c>
      <c r="BT37" s="225" t="str">
        <f t="shared" si="5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 t="str">
        <f>IF(D38="","*",IFERROR(IF(ISODD(COUNT(AS38:AX632)),"ERRO",SUM((AT38-AS38),(AV38-AU38),(AX38-AW38))),"ERRO"))</f>
        <v>ERRO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e">
        <f t="shared" si="2"/>
        <v>#VALUE!</v>
      </c>
      <c r="BR38" s="19" t="e">
        <f t="shared" si="3"/>
        <v>#VALUE!</v>
      </c>
      <c r="BS38" s="19">
        <f t="shared" si="4"/>
        <v>1</v>
      </c>
      <c r="BT38" s="225" t="str">
        <f t="shared" si="5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 t="str">
        <f>IF(D39="","*",IFERROR(IF(ISODD(COUNT(AS39:AX633)),"ERRO",SUM((AT39-AS39),(AV39-AU39),(AX39-AW39))),"ERRO"))</f>
        <v>ERRO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e">
        <f t="shared" si="2"/>
        <v>#VALUE!</v>
      </c>
      <c r="BR39" s="19" t="e">
        <f t="shared" si="3"/>
        <v>#VALUE!</v>
      </c>
      <c r="BS39" s="19">
        <f t="shared" si="4"/>
        <v>1</v>
      </c>
      <c r="BT39" s="225" t="str">
        <f t="shared" si="5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 t="str">
        <f>IF(D40="","*",IFERROR(IF(ISODD(COUNT(AS40:AX634)),"ERRO",SUM((AT40-AS40),(AV40-AU40),(AX40-AW40))),"ERRO"))</f>
        <v>ERRO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e">
        <f t="shared" si="2"/>
        <v>#VALUE!</v>
      </c>
      <c r="BR40" s="19" t="e">
        <f t="shared" si="3"/>
        <v>#VALUE!</v>
      </c>
      <c r="BS40" s="19">
        <f t="shared" si="4"/>
        <v>1</v>
      </c>
      <c r="BT40" s="225" t="str">
        <f t="shared" si="5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 t="str">
        <f>IF(D41="","*",IFERROR(IF(ISODD(COUNT(AS41:AX635)),"ERRO",SUM((AT41-AS41),(AV41-AU41),(AX41-AW41))),"ERRO"))</f>
        <v>ERRO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e">
        <f t="shared" si="2"/>
        <v>#VALUE!</v>
      </c>
      <c r="BR41" s="19" t="e">
        <f t="shared" si="3"/>
        <v>#VALUE!</v>
      </c>
      <c r="BS41" s="19">
        <f t="shared" si="4"/>
        <v>0.95833333333333337</v>
      </c>
      <c r="BT41" s="225" t="str">
        <f t="shared" si="5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 t="str">
        <f>IF(D42="","*",IFERROR(IF(ISODD(COUNT(AS42:AX636)),"ERRO",SUM((AT42-AS42),(AV42-AU42),(AX42-AW42))),"ERRO"))</f>
        <v>ERRO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e">
        <f t="shared" si="2"/>
        <v>#VALUE!</v>
      </c>
      <c r="BR42" s="19" t="e">
        <f t="shared" si="3"/>
        <v>#VALUE!</v>
      </c>
      <c r="BS42" s="19">
        <f t="shared" si="4"/>
        <v>1</v>
      </c>
      <c r="BT42" s="225" t="str">
        <f t="shared" si="5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 t="str">
        <f>IF(D43="","*",IFERROR(IF(ISODD(COUNT(AS43:AX637)),"ERRO",SUM((AT43-AS43),(AV43-AU43),(AX43-AW43))),"ERRO"))</f>
        <v>ERRO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e">
        <f t="shared" si="2"/>
        <v>#VALUE!</v>
      </c>
      <c r="BR43" s="19" t="e">
        <f t="shared" si="3"/>
        <v>#VALUE!</v>
      </c>
      <c r="BS43" s="19">
        <f t="shared" si="4"/>
        <v>1</v>
      </c>
      <c r="BT43" s="225" t="str">
        <f t="shared" si="5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 t="str">
        <f>IF(D45="","*",IFERROR(IF(ISODD(COUNT(AS45:AX639)),"ERRO",SUM((AT45-AS45),(AV45-AU45),(AX45-AW45))),"ERRO"))</f>
        <v>ERRO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e">
        <f t="shared" si="2"/>
        <v>#VALUE!</v>
      </c>
      <c r="BR45" s="19" t="e">
        <f t="shared" si="3"/>
        <v>#VALUE!</v>
      </c>
      <c r="BS45" s="19">
        <f t="shared" si="4"/>
        <v>0</v>
      </c>
      <c r="BT45" s="225" t="str">
        <f t="shared" si="5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 t="str">
        <f>IF(D46="","*",IFERROR(IF(ISODD(COUNT(AS46:AX640)),"ERRO",SUM((AT46-AS46),(AV46-AU46),(AX46-AW46))),"ERRO"))</f>
        <v>ERRO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e">
        <f t="shared" si="2"/>
        <v>#VALUE!</v>
      </c>
      <c r="BR46" s="19" t="e">
        <f t="shared" si="3"/>
        <v>#VALUE!</v>
      </c>
      <c r="BS46" s="19">
        <f t="shared" si="4"/>
        <v>1</v>
      </c>
      <c r="BT46" s="225" t="str">
        <f t="shared" si="5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 t="str">
        <f>IF(D47="","*",IFERROR(IF(ISODD(COUNT(AS47:AX641)),"ERRO",SUM((AT47-AS47),(AV47-AU47),(AX47-AW47))),"ERRO"))</f>
        <v>ERRO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e">
        <f t="shared" si="2"/>
        <v>#VALUE!</v>
      </c>
      <c r="BR47" s="19" t="e">
        <f t="shared" si="3"/>
        <v>#VALUE!</v>
      </c>
      <c r="BS47" s="19">
        <f t="shared" si="4"/>
        <v>0.4</v>
      </c>
      <c r="BT47" s="225" t="str">
        <f t="shared" si="5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 t="str">
        <f>IF(D48="","*",IFERROR(IF(ISODD(COUNT(AS48:AX642)),"ERRO",SUM((AT48-AS48),(AV48-AU48),(AX48-AW48))),"ERRO"))</f>
        <v>ERRO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e">
        <f t="shared" si="2"/>
        <v>#VALUE!</v>
      </c>
      <c r="BR48" s="19" t="e">
        <f t="shared" si="3"/>
        <v>#VALUE!</v>
      </c>
      <c r="BS48" s="19">
        <f t="shared" si="4"/>
        <v>1</v>
      </c>
      <c r="BT48" s="225" t="str">
        <f t="shared" si="5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25" t="str">
        <f t="shared" si="5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25" t="str">
        <f t="shared" si="5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25" t="str">
        <f t="shared" si="5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25" t="str">
        <f t="shared" si="5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25" t="str">
        <f t="shared" si="5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25" t="str">
        <f t="shared" si="5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25" t="str">
        <f t="shared" si="5"/>
        <v>SemOportunidadeSemOportunidade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25" t="str">
        <f t="shared" si="5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25" t="str">
        <f t="shared" si="5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25" t="str">
        <f t="shared" si="5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25" t="str">
        <f t="shared" si="5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25" t="str">
        <f t="shared" si="5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25" t="str">
        <f t="shared" si="5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25" t="str">
        <f t="shared" si="5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25" t="str">
        <f t="shared" si="5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25" t="str">
        <f t="shared" si="5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25" t="str">
        <f t="shared" si="5"/>
        <v>CondiçõesClimáticaTemperatura</v>
      </c>
    </row>
    <row r="71" spans="1:72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25" t="str">
        <f t="shared" si="10"/>
        <v>OKOK</v>
      </c>
    </row>
    <row r="73" spans="1:72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25" t="str">
        <f t="shared" si="10"/>
        <v>OKOK</v>
      </c>
    </row>
    <row r="74" spans="1:72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25" t="str">
        <f t="shared" si="10"/>
        <v>CondiçõesClimáticaTemperatura</v>
      </c>
    </row>
    <row r="75" spans="1:72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25" t="str">
        <f t="shared" si="10"/>
        <v>SemOportunidadeSemOportunidade</v>
      </c>
    </row>
    <row r="76" spans="1:72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25" t="str">
        <f t="shared" si="10"/>
        <v>PCMVIARecursosInternos</v>
      </c>
    </row>
    <row r="77" spans="1:72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25" t="str">
        <f t="shared" si="10"/>
        <v>TISistema</v>
      </c>
    </row>
    <row r="78" spans="1:72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25" t="str">
        <f t="shared" si="10"/>
        <v>MecânicaLocomotiva</v>
      </c>
    </row>
    <row r="81" spans="1:72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25" t="str">
        <f t="shared" si="10"/>
        <v>MecanizaçãoAtivos</v>
      </c>
    </row>
    <row r="82" spans="1:72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25" t="str">
        <f t="shared" si="10"/>
        <v>OKOK</v>
      </c>
    </row>
    <row r="83" spans="1:72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25" t="str">
        <f t="shared" si="10"/>
        <v>SuperExecução</v>
      </c>
    </row>
    <row r="84" spans="1:72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25" t="str">
        <f t="shared" si="10"/>
        <v>SuperExecução</v>
      </c>
    </row>
    <row r="85" spans="1:72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25" t="str">
        <f t="shared" si="10"/>
        <v>SuperExecução</v>
      </c>
    </row>
    <row r="86" spans="1:72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25" t="str">
        <f t="shared" si="10"/>
        <v>SuperExecução</v>
      </c>
    </row>
    <row r="88" spans="1:72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25" t="str">
        <f t="shared" si="10"/>
        <v>CondiçõesClimáticaTemperatura</v>
      </c>
    </row>
    <row r="90" spans="1:72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25" t="str">
        <f t="shared" si="10"/>
        <v>CondiçõesClimáticaTemperatura</v>
      </c>
    </row>
    <row r="91" spans="1:72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25" t="str">
        <f t="shared" si="10"/>
        <v>CondiçõesClimáticaTemperatura</v>
      </c>
    </row>
    <row r="92" spans="1:72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25" t="str">
        <f t="shared" si="10"/>
        <v>OKOK</v>
      </c>
    </row>
    <row r="94" spans="1:72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25" t="str">
        <f t="shared" si="10"/>
        <v>SuperExecução</v>
      </c>
    </row>
    <row r="95" spans="1:72" ht="16.5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25" t="str">
        <f t="shared" si="10"/>
        <v>OKOK</v>
      </c>
    </row>
    <row r="97" spans="1:72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25" t="str">
        <f t="shared" si="10"/>
        <v>OKOK</v>
      </c>
    </row>
    <row r="98" spans="1:72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25" t="str">
        <f t="shared" si="10"/>
        <v>OKOK</v>
      </c>
    </row>
    <row r="99" spans="1:72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25" t="str">
        <f t="shared" si="10"/>
        <v>SuperExecução</v>
      </c>
    </row>
    <row r="100" spans="1:72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e">
        <f t="shared" ref="BQ101:BQ163" si="12">IF(AND(BR101&lt;1,BS101&lt;1),"Produção e Intervalo",IF(BR101&lt;1,"Intervalo",IF(BS101&lt;1,"Produção","Aderente")))</f>
        <v>#VALUE!</v>
      </c>
      <c r="BR101" s="19" t="e">
        <f t="shared" ref="BR101:BR163" si="13">IF(OR(B101="",F101=""),"*",AY101/P101)</f>
        <v>#VALUE!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e">
        <f t="shared" si="12"/>
        <v>#VALUE!</v>
      </c>
      <c r="BR103" s="19" t="e">
        <f t="shared" si="13"/>
        <v>#VALUE!</v>
      </c>
      <c r="BS103" s="19">
        <f t="shared" si="14"/>
        <v>0</v>
      </c>
      <c r="BT103" s="225" t="str">
        <f t="shared" si="15"/>
        <v>SemOportunidadeSemOportunidade</v>
      </c>
    </row>
    <row r="104" spans="1:72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e">
        <f t="shared" si="12"/>
        <v>#VALUE!</v>
      </c>
      <c r="BR104" s="19" t="e">
        <f t="shared" si="13"/>
        <v>#VALUE!</v>
      </c>
      <c r="BS104" s="19">
        <f t="shared" si="14"/>
        <v>0</v>
      </c>
      <c r="BT104" s="225" t="str">
        <f t="shared" si="15"/>
        <v>SemOportunidadeSemOportunidade</v>
      </c>
    </row>
    <row r="105" spans="1:72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e">
        <f t="shared" si="12"/>
        <v>#VALUE!</v>
      </c>
      <c r="BR105" s="19" t="e">
        <f t="shared" si="13"/>
        <v>#VALUE!</v>
      </c>
      <c r="BS105" s="19">
        <f t="shared" si="14"/>
        <v>1.1333333333333333</v>
      </c>
      <c r="BT105" s="225" t="str">
        <f t="shared" si="15"/>
        <v>OKOK</v>
      </c>
    </row>
    <row r="106" spans="1:72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e">
        <f t="shared" si="12"/>
        <v>#VALUE!</v>
      </c>
      <c r="BR106" s="19" t="e">
        <f t="shared" si="13"/>
        <v>#VALUE!</v>
      </c>
      <c r="BS106" s="19">
        <f t="shared" si="14"/>
        <v>0</v>
      </c>
      <c r="BT106" s="225" t="str">
        <f t="shared" si="15"/>
        <v>MecânicaLocomotiva</v>
      </c>
    </row>
    <row r="107" spans="1:72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e">
        <f t="shared" si="12"/>
        <v>#VALUE!</v>
      </c>
      <c r="BR107" s="19" t="e">
        <f t="shared" si="13"/>
        <v>#VALUE!</v>
      </c>
      <c r="BS107" s="19">
        <f t="shared" si="14"/>
        <v>0</v>
      </c>
      <c r="BT107" s="225" t="str">
        <f t="shared" si="15"/>
        <v>MecânicaLocomotiva</v>
      </c>
    </row>
    <row r="108" spans="1:72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e">
        <f t="shared" si="12"/>
        <v>#VALUE!</v>
      </c>
      <c r="BR108" s="19" t="e">
        <f t="shared" si="13"/>
        <v>#VALUE!</v>
      </c>
      <c r="BS108" s="19">
        <f t="shared" si="14"/>
        <v>0</v>
      </c>
      <c r="BT108" s="225" t="str">
        <f t="shared" si="15"/>
        <v>MecanizaçãoAtivos</v>
      </c>
    </row>
    <row r="109" spans="1:72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e">
        <f t="shared" si="12"/>
        <v>#VALUE!</v>
      </c>
      <c r="BR109" s="19" t="e">
        <f t="shared" si="13"/>
        <v>#VALUE!</v>
      </c>
      <c r="BS109" s="19">
        <f t="shared" si="14"/>
        <v>0</v>
      </c>
      <c r="BT109" s="225" t="str">
        <f t="shared" si="15"/>
        <v>PCMVIARecursosInternos</v>
      </c>
    </row>
    <row r="110" spans="1:72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e">
        <f t="shared" si="12"/>
        <v>#VALUE!</v>
      </c>
      <c r="BR110" s="19" t="e">
        <f t="shared" si="13"/>
        <v>#VALUE!</v>
      </c>
      <c r="BS110" s="19">
        <f t="shared" si="14"/>
        <v>0</v>
      </c>
      <c r="BT110" s="225" t="str">
        <f t="shared" si="15"/>
        <v>PCMVIARecursosInternos</v>
      </c>
    </row>
    <row r="111" spans="1:72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 t="str">
        <f>IF(D111="","*",IFERROR(IF(ISODD(COUNT(AS111:AX705)),"ERRO",SUM((AT111-AS111),(AV111-AU111),(AX111-AW111))),"ERRO"))</f>
        <v>ERRO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e">
        <f t="shared" si="12"/>
        <v>#VALUE!</v>
      </c>
      <c r="BR111" s="19" t="e">
        <f t="shared" si="13"/>
        <v>#VALUE!</v>
      </c>
      <c r="BS111" s="19">
        <f t="shared" si="14"/>
        <v>1</v>
      </c>
      <c r="BT111" s="225" t="str">
        <f t="shared" si="15"/>
        <v>OKOK</v>
      </c>
    </row>
    <row r="112" spans="1:72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e">
        <f t="shared" si="12"/>
        <v>#VALUE!</v>
      </c>
      <c r="BR112" s="19" t="e">
        <f t="shared" si="13"/>
        <v>#VALUE!</v>
      </c>
      <c r="BS112" s="19">
        <f t="shared" si="14"/>
        <v>0</v>
      </c>
      <c r="BT112" s="225" t="str">
        <f t="shared" si="15"/>
        <v>SuperExecução</v>
      </c>
    </row>
    <row r="113" spans="1:75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e">
        <f t="shared" si="12"/>
        <v>#VALUE!</v>
      </c>
      <c r="BR113" s="19" t="e">
        <f t="shared" si="13"/>
        <v>#VALUE!</v>
      </c>
      <c r="BS113" s="19">
        <f t="shared" si="14"/>
        <v>1</v>
      </c>
      <c r="BT113" s="225" t="str">
        <f t="shared" si="15"/>
        <v>OKOK</v>
      </c>
    </row>
    <row r="114" spans="1:75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e">
        <f t="shared" si="12"/>
        <v>#VALUE!</v>
      </c>
      <c r="BR114" s="19" t="e">
        <f t="shared" si="13"/>
        <v>#VALUE!</v>
      </c>
      <c r="BS114" s="19">
        <f t="shared" si="14"/>
        <v>0.5</v>
      </c>
      <c r="BT114" s="225" t="str">
        <f t="shared" si="15"/>
        <v>CondiçõesClimáticaTemperatura</v>
      </c>
    </row>
    <row r="115" spans="1:75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e">
        <f t="shared" si="12"/>
        <v>#VALUE!</v>
      </c>
      <c r="BR115" s="19" t="e">
        <f t="shared" si="13"/>
        <v>#VALUE!</v>
      </c>
      <c r="BS115" s="19">
        <f t="shared" si="14"/>
        <v>0.5</v>
      </c>
      <c r="BT115" s="225" t="str">
        <f t="shared" si="15"/>
        <v>CondiçõesClimáticaTemperatura</v>
      </c>
    </row>
    <row r="116" spans="1:75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e">
        <f t="shared" si="12"/>
        <v>#VALUE!</v>
      </c>
      <c r="BR116" s="19" t="e">
        <f t="shared" si="13"/>
        <v>#VALUE!</v>
      </c>
      <c r="BS116" s="19">
        <f t="shared" si="14"/>
        <v>0.5</v>
      </c>
      <c r="BT116" s="225" t="str">
        <f t="shared" si="15"/>
        <v>CondiçõesClimáticaTemperatura</v>
      </c>
    </row>
    <row r="117" spans="1:75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e">
        <f t="shared" si="12"/>
        <v>#VALUE!</v>
      </c>
      <c r="BR117" s="19" t="e">
        <f t="shared" si="13"/>
        <v>#VALUE!</v>
      </c>
      <c r="BS117" s="19">
        <f t="shared" si="14"/>
        <v>0</v>
      </c>
      <c r="BT117" s="225" t="str">
        <f t="shared" si="15"/>
        <v>SuperEquipamento</v>
      </c>
    </row>
    <row r="118" spans="1:75" ht="23.25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e">
        <f t="shared" si="12"/>
        <v>#VALUE!</v>
      </c>
      <c r="BR118" s="19" t="e">
        <f t="shared" si="13"/>
        <v>#VALUE!</v>
      </c>
      <c r="BS118" s="19">
        <f t="shared" si="14"/>
        <v>1</v>
      </c>
      <c r="BT118" s="225" t="str">
        <f t="shared" si="15"/>
        <v>OKOK</v>
      </c>
    </row>
    <row r="119" spans="1:75" ht="33.75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e">
        <f t="shared" si="12"/>
        <v>#VALUE!</v>
      </c>
      <c r="BR119" s="19" t="e">
        <f t="shared" si="13"/>
        <v>#VALUE!</v>
      </c>
      <c r="BS119" s="19">
        <f t="shared" si="14"/>
        <v>1</v>
      </c>
      <c r="BT119" s="225" t="str">
        <f t="shared" si="15"/>
        <v>OKOK</v>
      </c>
    </row>
    <row r="120" spans="1:75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e">
        <f t="shared" si="12"/>
        <v>#VALUE!</v>
      </c>
      <c r="BR120" s="19" t="e">
        <f t="shared" si="13"/>
        <v>#VALUE!</v>
      </c>
      <c r="BS120" s="19">
        <f t="shared" si="14"/>
        <v>1</v>
      </c>
      <c r="BT120" s="225" t="str">
        <f t="shared" si="15"/>
        <v>OKOK</v>
      </c>
    </row>
    <row r="121" spans="1:75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e">
        <f t="shared" si="12"/>
        <v>#VALUE!</v>
      </c>
      <c r="BR121" s="19" t="e">
        <f t="shared" si="13"/>
        <v>#VALUE!</v>
      </c>
      <c r="BS121" s="19">
        <f t="shared" si="14"/>
        <v>1.0416666666666667</v>
      </c>
      <c r="BT121" s="225" t="str">
        <f t="shared" si="15"/>
        <v>OKOK</v>
      </c>
    </row>
    <row r="122" spans="1:75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e">
        <f t="shared" si="12"/>
        <v>#VALUE!</v>
      </c>
      <c r="BR122" s="19" t="e">
        <f t="shared" si="13"/>
        <v>#VALUE!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e">
        <f t="shared" si="12"/>
        <v>#VALUE!</v>
      </c>
      <c r="BR123" s="19" t="e">
        <f t="shared" si="13"/>
        <v>#VALUE!</v>
      </c>
      <c r="BS123" s="19">
        <f t="shared" si="14"/>
        <v>1</v>
      </c>
      <c r="BT123" s="225" t="str">
        <f t="shared" si="15"/>
        <v>OKOK</v>
      </c>
    </row>
    <row r="124" spans="1:75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e">
        <f t="shared" si="12"/>
        <v>#VALUE!</v>
      </c>
      <c r="BR124" s="19" t="e">
        <f t="shared" si="13"/>
        <v>#VALUE!</v>
      </c>
      <c r="BS124" s="19">
        <f t="shared" si="14"/>
        <v>2</v>
      </c>
      <c r="BT124" s="225" t="str">
        <f t="shared" si="15"/>
        <v>OKOK</v>
      </c>
    </row>
    <row r="125" spans="1:75" ht="33.75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e">
        <f t="shared" si="12"/>
        <v>#VALUE!</v>
      </c>
      <c r="BR125" s="19" t="e">
        <f t="shared" si="13"/>
        <v>#VALUE!</v>
      </c>
      <c r="BS125" s="19">
        <f t="shared" si="14"/>
        <v>1</v>
      </c>
      <c r="BT125" s="225" t="str">
        <f t="shared" si="15"/>
        <v>OKOK</v>
      </c>
    </row>
    <row r="126" spans="1:75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e">
        <f t="shared" si="12"/>
        <v>#VALUE!</v>
      </c>
      <c r="BR126" s="19" t="e">
        <f t="shared" si="13"/>
        <v>#VALUE!</v>
      </c>
      <c r="BS126" s="19">
        <f t="shared" si="14"/>
        <v>2.6</v>
      </c>
      <c r="BT126" s="225" t="str">
        <f t="shared" si="15"/>
        <v>OKOK</v>
      </c>
    </row>
    <row r="127" spans="1:75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e">
        <f t="shared" si="12"/>
        <v>#VALUE!</v>
      </c>
      <c r="BR127" s="19" t="e">
        <f t="shared" si="13"/>
        <v>#VALUE!</v>
      </c>
      <c r="BS127" s="19">
        <f t="shared" si="14"/>
        <v>1</v>
      </c>
      <c r="BT127" s="225" t="str">
        <f t="shared" si="15"/>
        <v>OKOK</v>
      </c>
    </row>
    <row r="128" spans="1:75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e">
        <f t="shared" si="12"/>
        <v>#VALUE!</v>
      </c>
      <c r="BR128" s="19" t="e">
        <f t="shared" si="13"/>
        <v>#VALUE!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e">
        <f t="shared" si="12"/>
        <v>#VALUE!</v>
      </c>
      <c r="BR129" s="19" t="e">
        <f t="shared" si="13"/>
        <v>#VALUE!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e">
        <f t="shared" si="12"/>
        <v>#VALUE!</v>
      </c>
      <c r="BR132" s="19" t="e">
        <f t="shared" si="13"/>
        <v>#VALUE!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e">
        <f t="shared" si="12"/>
        <v>#VALUE!</v>
      </c>
      <c r="BR133" s="19" t="e">
        <f t="shared" si="13"/>
        <v>#VALUE!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e">
        <f t="shared" si="12"/>
        <v>#VALUE!</v>
      </c>
      <c r="BR134" s="19" t="e">
        <f t="shared" si="13"/>
        <v>#VALUE!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e">
        <f t="shared" si="12"/>
        <v>#VALUE!</v>
      </c>
      <c r="BR135" s="19" t="e">
        <f t="shared" si="13"/>
        <v>#VALUE!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e">
        <f t="shared" si="12"/>
        <v>#VALUE!</v>
      </c>
      <c r="BR136" s="19" t="e">
        <f t="shared" si="13"/>
        <v>#VALUE!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e">
        <f t="shared" si="12"/>
        <v>#VALUE!</v>
      </c>
      <c r="BR137" s="19" t="e">
        <f t="shared" si="13"/>
        <v>#VALUE!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e">
        <f t="shared" si="12"/>
        <v>#VALUE!</v>
      </c>
      <c r="BR139" s="19" t="e">
        <f t="shared" si="13"/>
        <v>#VALUE!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e">
        <f t="shared" si="12"/>
        <v>#VALUE!</v>
      </c>
      <c r="BR140" s="19" t="e">
        <f t="shared" si="13"/>
        <v>#VALUE!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e">
        <f t="shared" si="12"/>
        <v>#VALUE!</v>
      </c>
      <c r="BR141" s="19" t="e">
        <f t="shared" si="13"/>
        <v>#VALUE!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e">
        <f t="shared" si="12"/>
        <v>#VALUE!</v>
      </c>
      <c r="BR144" s="19" t="e">
        <f t="shared" si="13"/>
        <v>#VALUE!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e">
        <f t="shared" si="12"/>
        <v>#VALUE!</v>
      </c>
      <c r="BR146" s="19" t="e">
        <f t="shared" si="13"/>
        <v>#VALUE!</v>
      </c>
      <c r="BS146" s="19">
        <f t="shared" si="14"/>
        <v>0</v>
      </c>
      <c r="BT146" s="225"/>
      <c r="BU146" s="5"/>
      <c r="BV146" s="5"/>
      <c r="BW146" s="5"/>
    </row>
    <row r="147" spans="1:75" ht="17.25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e">
        <f t="shared" si="12"/>
        <v>#VALUE!</v>
      </c>
      <c r="BR147" s="19" t="e">
        <f t="shared" si="13"/>
        <v>#VALUE!</v>
      </c>
      <c r="BS147" s="19">
        <f t="shared" si="14"/>
        <v>0</v>
      </c>
      <c r="BT147" s="225"/>
      <c r="BU147" s="5"/>
      <c r="BV147" s="5"/>
      <c r="BW147" s="5"/>
    </row>
    <row r="148" spans="1:75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e">
        <f t="shared" si="12"/>
        <v>#VALUE!</v>
      </c>
      <c r="BR148" s="19" t="e">
        <f t="shared" si="13"/>
        <v>#VALUE!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e">
        <f t="shared" si="12"/>
        <v>#VALUE!</v>
      </c>
      <c r="BR150" s="19" t="e">
        <f t="shared" si="13"/>
        <v>#VALUE!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e">
        <f t="shared" si="12"/>
        <v>#VALUE!</v>
      </c>
      <c r="BR151" s="19" t="e">
        <f t="shared" si="13"/>
        <v>#VALUE!</v>
      </c>
      <c r="BS151" s="19">
        <f t="shared" si="14"/>
        <v>0</v>
      </c>
      <c r="BT151" s="225" t="str">
        <f t="shared" si="16"/>
        <v>MecanizaçãoAtivos</v>
      </c>
    </row>
    <row r="152" spans="1:75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e">
        <f t="shared" si="12"/>
        <v>#VALUE!</v>
      </c>
      <c r="BR154" s="19" t="e">
        <f t="shared" si="13"/>
        <v>#VALUE!</v>
      </c>
      <c r="BS154" s="19">
        <f t="shared" si="14"/>
        <v>0</v>
      </c>
      <c r="BT154" s="225" t="str">
        <f t="shared" si="16"/>
        <v>SemOportunidadeSemOportunidade</v>
      </c>
    </row>
    <row r="155" spans="1:75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e">
        <f t="shared" si="12"/>
        <v>#VALUE!</v>
      </c>
      <c r="BR155" s="19" t="e">
        <f t="shared" si="13"/>
        <v>#VALUE!</v>
      </c>
      <c r="BS155" s="19">
        <f t="shared" si="14"/>
        <v>0</v>
      </c>
      <c r="BT155" s="225" t="str">
        <f t="shared" si="16"/>
        <v>SemOportunidadeSemOportunidade</v>
      </c>
    </row>
    <row r="156" spans="1:75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e">
        <f t="shared" si="12"/>
        <v>#VALUE!</v>
      </c>
      <c r="BR156" s="19" t="e">
        <f t="shared" si="13"/>
        <v>#VALUE!</v>
      </c>
      <c r="BS156" s="19">
        <f t="shared" si="14"/>
        <v>0</v>
      </c>
      <c r="BT156" s="225" t="str">
        <f t="shared" si="16"/>
        <v>SemOportunidadeSemOportunidade</v>
      </c>
    </row>
    <row r="157" spans="1:75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e">
        <f t="shared" si="12"/>
        <v>#VALUE!</v>
      </c>
      <c r="BR158" s="19" t="e">
        <f t="shared" si="13"/>
        <v>#VALUE!</v>
      </c>
      <c r="BS158" s="19">
        <f t="shared" si="14"/>
        <v>1</v>
      </c>
      <c r="BT158" s="225" t="str">
        <f t="shared" si="16"/>
        <v>OKOK</v>
      </c>
    </row>
    <row r="159" spans="1:75" ht="19.5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 t="str">
        <f t="shared" ref="AY159:AY163" si="17"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e">
        <f t="shared" si="12"/>
        <v>#VALUE!</v>
      </c>
      <c r="BR159" s="19" t="e">
        <f t="shared" si="13"/>
        <v>#VALUE!</v>
      </c>
      <c r="BS159" s="19">
        <f t="shared" si="14"/>
        <v>0</v>
      </c>
      <c r="BT159" s="225" t="str">
        <f t="shared" si="16"/>
        <v>MecânicaLocomotiva</v>
      </c>
    </row>
    <row r="160" spans="1:75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 t="str">
        <f t="shared" si="17"/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e">
        <f t="shared" si="12"/>
        <v>#VALUE!</v>
      </c>
      <c r="BR160" s="19" t="e">
        <f t="shared" si="13"/>
        <v>#VALUE!</v>
      </c>
      <c r="BS160" s="19">
        <f t="shared" si="14"/>
        <v>1.0416666666666667</v>
      </c>
      <c r="BT160" s="225" t="str">
        <f t="shared" si="16"/>
        <v>OKOK</v>
      </c>
    </row>
    <row r="161" spans="1:72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 t="str">
        <f t="shared" si="17"/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e">
        <f t="shared" si="12"/>
        <v>#VALUE!</v>
      </c>
      <c r="BR161" s="19" t="e">
        <f t="shared" si="13"/>
        <v>#VALUE!</v>
      </c>
      <c r="BS161" s="19">
        <f t="shared" si="14"/>
        <v>0</v>
      </c>
      <c r="BT161" s="225" t="str">
        <f t="shared" si="16"/>
        <v>SemOportunidadeSemOportunidade</v>
      </c>
    </row>
    <row r="162" spans="1:72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 t="str">
        <f t="shared" si="17"/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e">
        <f t="shared" si="12"/>
        <v>#VALUE!</v>
      </c>
      <c r="BR162" s="19" t="e">
        <f t="shared" si="13"/>
        <v>#VALUE!</v>
      </c>
      <c r="BS162" s="19">
        <f t="shared" si="14"/>
        <v>0</v>
      </c>
      <c r="BT162" s="225" t="str">
        <f t="shared" si="16"/>
        <v>SuperExecução</v>
      </c>
    </row>
    <row r="163" spans="1:72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 t="str">
        <f t="shared" si="17"/>
        <v>ERRO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e">
        <f t="shared" si="12"/>
        <v>#VALUE!</v>
      </c>
      <c r="BR163" s="19" t="e">
        <f t="shared" si="13"/>
        <v>#VALUE!</v>
      </c>
      <c r="BS163" s="19">
        <f t="shared" si="14"/>
        <v>0</v>
      </c>
      <c r="BT163" s="225"/>
    </row>
    <row r="164" spans="1:72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 t="str">
        <f t="shared" ref="AY164:AY227" si="19"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e">
        <f t="shared" ref="BQ164:BQ227" si="20">IF(AND(BR164&lt;1,BS164&lt;1),"Produção e Intervalo",IF(BR164&lt;1,"Intervalo",IF(BS164&lt;1,"Produção","Aderente")))</f>
        <v>#VALUE!</v>
      </c>
      <c r="BR164" s="19" t="e">
        <f t="shared" ref="BR164:BR227" si="21">IF(OR(B164="",F164=""),"*",AY164/P164)</f>
        <v>#VALUE!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 t="str">
        <f t="shared" si="19"/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e">
        <f t="shared" si="20"/>
        <v>#VALUE!</v>
      </c>
      <c r="BR165" s="19" t="e">
        <f t="shared" si="21"/>
        <v>#VALUE!</v>
      </c>
      <c r="BS165" s="19">
        <f t="shared" si="22"/>
        <v>0</v>
      </c>
      <c r="BT165" s="225" t="str">
        <f t="shared" si="16"/>
        <v>SemOportunidadeSemOportunidade</v>
      </c>
    </row>
    <row r="166" spans="1:72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 t="str">
        <f t="shared" si="19"/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e">
        <f t="shared" si="20"/>
        <v>#VALUE!</v>
      </c>
      <c r="BR167" s="19" t="e">
        <f t="shared" si="21"/>
        <v>#VALUE!</v>
      </c>
      <c r="BS167" s="19">
        <f t="shared" si="22"/>
        <v>2.0333333333333332</v>
      </c>
      <c r="BT167" s="225" t="str">
        <f t="shared" si="16"/>
        <v>OKOK</v>
      </c>
    </row>
    <row r="168" spans="1:72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 t="str">
        <f t="shared" si="19"/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e">
        <f t="shared" si="20"/>
        <v>#VALUE!</v>
      </c>
      <c r="BR168" s="19" t="e">
        <f t="shared" si="21"/>
        <v>#VALUE!</v>
      </c>
      <c r="BS168" s="19">
        <f t="shared" si="22"/>
        <v>0</v>
      </c>
      <c r="BT168" s="225" t="str">
        <f t="shared" si="16"/>
        <v>SuperExecução</v>
      </c>
    </row>
    <row r="169" spans="1:72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 t="str">
        <f t="shared" si="19"/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e">
        <f t="shared" si="20"/>
        <v>#VALUE!</v>
      </c>
      <c r="BR169" s="19" t="e">
        <f t="shared" si="21"/>
        <v>#VALUE!</v>
      </c>
      <c r="BS169" s="19">
        <f t="shared" si="22"/>
        <v>1</v>
      </c>
      <c r="BT169" s="225" t="str">
        <f t="shared" si="16"/>
        <v>OKOK</v>
      </c>
    </row>
    <row r="170" spans="1:72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 t="str">
        <f t="shared" si="19"/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e">
        <f t="shared" si="20"/>
        <v>#VALUE!</v>
      </c>
      <c r="BR170" s="19" t="e">
        <f t="shared" si="21"/>
        <v>#VALUE!</v>
      </c>
      <c r="BS170" s="19">
        <f t="shared" si="22"/>
        <v>1</v>
      </c>
      <c r="BT170" s="225"/>
    </row>
    <row r="171" spans="1:72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 t="str">
        <f t="shared" si="19"/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e">
        <f t="shared" si="20"/>
        <v>#VALUE!</v>
      </c>
      <c r="BR171" s="19" t="e">
        <f t="shared" si="21"/>
        <v>#VALUE!</v>
      </c>
      <c r="BS171" s="19">
        <f t="shared" si="22"/>
        <v>0.5</v>
      </c>
      <c r="BT171" s="225" t="str">
        <f t="shared" si="16"/>
        <v>CondiçõesClimáticaTemperatura</v>
      </c>
    </row>
    <row r="172" spans="1:72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 t="str">
        <f t="shared" si="19"/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e">
        <f t="shared" si="20"/>
        <v>#VALUE!</v>
      </c>
      <c r="BR172" s="19" t="e">
        <f t="shared" si="21"/>
        <v>#VALUE!</v>
      </c>
      <c r="BS172" s="19">
        <f t="shared" si="22"/>
        <v>0.5</v>
      </c>
      <c r="BT172" s="225" t="str">
        <f t="shared" si="16"/>
        <v>CondiçõesClimáticaTemperatura</v>
      </c>
    </row>
    <row r="173" spans="1:72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 t="str">
        <f t="shared" si="19"/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e">
        <f t="shared" si="20"/>
        <v>#VALUE!</v>
      </c>
      <c r="BR173" s="19" t="e">
        <f t="shared" si="21"/>
        <v>#VALUE!</v>
      </c>
      <c r="BS173" s="19">
        <f t="shared" si="22"/>
        <v>0</v>
      </c>
      <c r="BT173" s="225"/>
    </row>
    <row r="174" spans="1:72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 t="str">
        <f t="shared" si="19"/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e">
        <f t="shared" si="20"/>
        <v>#VALUE!</v>
      </c>
      <c r="BR174" s="19" t="e">
        <f t="shared" si="21"/>
        <v>#VALUE!</v>
      </c>
      <c r="BS174" s="19">
        <f t="shared" si="22"/>
        <v>0</v>
      </c>
      <c r="BT174" s="225" t="str">
        <f t="shared" si="16"/>
        <v>CondiçõesClimáticaTemperatura</v>
      </c>
    </row>
    <row r="175" spans="1:72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 t="str">
        <f t="shared" si="19"/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e">
        <f t="shared" si="20"/>
        <v>#VALUE!</v>
      </c>
      <c r="BR175" s="19" t="e">
        <f t="shared" si="21"/>
        <v>#VALUE!</v>
      </c>
      <c r="BS175" s="19">
        <f t="shared" si="22"/>
        <v>1</v>
      </c>
      <c r="BT175" s="225" t="str">
        <f t="shared" si="16"/>
        <v>OKOK</v>
      </c>
    </row>
    <row r="176" spans="1:72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 t="str">
        <f t="shared" si="19"/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e">
        <f t="shared" si="20"/>
        <v>#VALUE!</v>
      </c>
      <c r="BR178" s="19" t="e">
        <f t="shared" si="21"/>
        <v>#VALUE!</v>
      </c>
      <c r="BS178" s="19">
        <f t="shared" si="22"/>
        <v>1</v>
      </c>
      <c r="BT178" s="225" t="str">
        <f t="shared" si="16"/>
        <v>OKOK</v>
      </c>
    </row>
    <row r="179" spans="1:72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 t="str">
        <f t="shared" si="19"/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e">
        <f t="shared" si="20"/>
        <v>#VALUE!</v>
      </c>
      <c r="BR179" s="19" t="e">
        <f t="shared" si="21"/>
        <v>#VALUE!</v>
      </c>
      <c r="BS179" s="19">
        <f t="shared" si="22"/>
        <v>0</v>
      </c>
      <c r="BT179" s="225" t="str">
        <f t="shared" si="16"/>
        <v>SemOportunidadeSemOportunidade</v>
      </c>
    </row>
    <row r="180" spans="1:72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 t="str">
        <f t="shared" si="19"/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e">
        <f t="shared" si="20"/>
        <v>#VALUE!</v>
      </c>
      <c r="BR180" s="19" t="e">
        <f t="shared" si="21"/>
        <v>#VALUE!</v>
      </c>
      <c r="BS180" s="19">
        <f t="shared" si="22"/>
        <v>0</v>
      </c>
      <c r="BT180" s="225" t="str">
        <f t="shared" si="16"/>
        <v>SuperExecução</v>
      </c>
    </row>
    <row r="181" spans="1:72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 t="str">
        <f t="shared" si="19"/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e">
        <f t="shared" si="20"/>
        <v>#VALUE!</v>
      </c>
      <c r="BR181" s="19" t="e">
        <f t="shared" si="21"/>
        <v>#VALUE!</v>
      </c>
      <c r="BS181" s="19">
        <f t="shared" si="22"/>
        <v>0</v>
      </c>
      <c r="BT181" s="225" t="str">
        <f t="shared" si="16"/>
        <v>SemOportunidadeSemOportunidade</v>
      </c>
    </row>
    <row r="182" spans="1:72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 t="str">
        <f t="shared" si="19"/>
        <v>ERRO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e">
        <f t="shared" si="20"/>
        <v>#VALUE!</v>
      </c>
      <c r="BR182" s="19" t="e">
        <f t="shared" si="21"/>
        <v>#VALUE!</v>
      </c>
      <c r="BS182" s="19">
        <f t="shared" si="22"/>
        <v>0</v>
      </c>
      <c r="BT182" s="225"/>
    </row>
    <row r="183" spans="1:72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 t="str">
        <f t="shared" si="19"/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e">
        <f t="shared" si="20"/>
        <v>#VALUE!</v>
      </c>
      <c r="BR183" s="19" t="e">
        <f t="shared" si="21"/>
        <v>#VALUE!</v>
      </c>
      <c r="BS183" s="19">
        <f t="shared" si="22"/>
        <v>0</v>
      </c>
      <c r="BT183" s="225" t="str">
        <f t="shared" si="16"/>
        <v>MecanizaçãoAtivos</v>
      </c>
    </row>
    <row r="184" spans="1:72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 t="str">
        <f t="shared" si="19"/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e">
        <f t="shared" si="20"/>
        <v>#VALUE!</v>
      </c>
      <c r="BR184" s="19" t="e">
        <f t="shared" si="21"/>
        <v>#VALUE!</v>
      </c>
      <c r="BS184" s="19">
        <f t="shared" si="22"/>
        <v>1</v>
      </c>
      <c r="BT184" s="225" t="str">
        <f t="shared" si="16"/>
        <v>OKOK</v>
      </c>
    </row>
    <row r="185" spans="1:72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 t="str">
        <f t="shared" si="19"/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/>
      <c r="AT188" s="39"/>
      <c r="AU188" s="39"/>
      <c r="AV188" s="39"/>
      <c r="AW188" s="39"/>
      <c r="AX188" s="39"/>
      <c r="AY188" s="293" t="str">
        <f t="shared" si="19"/>
        <v>ERRO</v>
      </c>
      <c r="AZ188" s="14"/>
      <c r="BA188" s="72"/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1</v>
      </c>
      <c r="BI188" s="17"/>
      <c r="BJ188" s="17" t="s">
        <v>1249</v>
      </c>
      <c r="BK188" s="17"/>
      <c r="BL188" s="16"/>
      <c r="BM188" s="15"/>
      <c r="BN188" s="15"/>
      <c r="BO188" s="165"/>
      <c r="BP188" s="17"/>
      <c r="BQ188" s="13" t="e">
        <f t="shared" si="20"/>
        <v>#VALUE!</v>
      </c>
      <c r="BR188" s="19" t="e">
        <f t="shared" si="21"/>
        <v>#VALUE!</v>
      </c>
      <c r="BS188" s="19">
        <f t="shared" si="22"/>
        <v>0</v>
      </c>
      <c r="BT188" s="225" t="str">
        <f t="shared" si="16"/>
        <v/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1250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19"/>
        <v>ERRO</v>
      </c>
      <c r="AZ189" s="14"/>
      <c r="BA189" s="72"/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1</v>
      </c>
      <c r="BI189" s="17"/>
      <c r="BJ189" s="17" t="s">
        <v>988</v>
      </c>
      <c r="BK189" s="17"/>
      <c r="BL189" s="16"/>
      <c r="BM189" s="15"/>
      <c r="BN189" s="15"/>
      <c r="BO189" s="165"/>
      <c r="BP189" s="17"/>
      <c r="BQ189" s="13" t="e">
        <f t="shared" si="20"/>
        <v>#VALUE!</v>
      </c>
      <c r="BR189" s="19" t="e">
        <f t="shared" si="21"/>
        <v>#VALUE!</v>
      </c>
      <c r="BS189" s="19">
        <f t="shared" si="22"/>
        <v>0</v>
      </c>
      <c r="BT189" s="225" t="str">
        <f t="shared" si="16"/>
        <v/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19"/>
        <v>ERRO</v>
      </c>
      <c r="AZ190" s="14"/>
      <c r="BA190" s="72"/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1</v>
      </c>
      <c r="BI190" s="17"/>
      <c r="BJ190" s="17" t="s">
        <v>988</v>
      </c>
      <c r="BK190" s="17"/>
      <c r="BL190" s="16"/>
      <c r="BM190" s="15"/>
      <c r="BN190" s="15"/>
      <c r="BO190" s="165"/>
      <c r="BP190" s="17"/>
      <c r="BQ190" s="13" t="e">
        <f t="shared" si="20"/>
        <v>#VALUE!</v>
      </c>
      <c r="BR190" s="19" t="e">
        <f t="shared" si="21"/>
        <v>#VALUE!</v>
      </c>
      <c r="BS190" s="19">
        <f t="shared" si="22"/>
        <v>0</v>
      </c>
      <c r="BT190" s="225" t="str">
        <f t="shared" si="16"/>
        <v/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 t="s">
        <v>1251</v>
      </c>
      <c r="AT191" s="39">
        <v>0</v>
      </c>
      <c r="AU191" s="39"/>
      <c r="AV191" s="39"/>
      <c r="AW191" s="39"/>
      <c r="AX191" s="39"/>
      <c r="AY191" s="293" t="str">
        <f t="shared" si="19"/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1252</v>
      </c>
      <c r="BK191" s="17" t="s">
        <v>1253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1253</v>
      </c>
      <c r="BQ191" s="13" t="e">
        <f t="shared" si="20"/>
        <v>#VALUE!</v>
      </c>
      <c r="BR191" s="19" t="e">
        <f t="shared" si="21"/>
        <v>#VALUE!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>
        <f t="shared" si="19"/>
        <v>0</v>
      </c>
      <c r="AZ192" s="14"/>
      <c r="BA192" s="72"/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1</v>
      </c>
      <c r="BI192" s="17"/>
      <c r="BJ192" s="17" t="s">
        <v>988</v>
      </c>
      <c r="BK192" s="17"/>
      <c r="BL192" s="16"/>
      <c r="BM192" s="15"/>
      <c r="BN192" s="15"/>
      <c r="BO192" s="165"/>
      <c r="BP192" s="17"/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/>
      </c>
    </row>
    <row r="193" spans="1:72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>
        <f t="shared" si="19"/>
        <v>0</v>
      </c>
      <c r="AZ195" s="14"/>
      <c r="BA195" s="72"/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1</v>
      </c>
      <c r="BI195" s="17"/>
      <c r="BJ195" s="17" t="s">
        <v>988</v>
      </c>
      <c r="BK195" s="17"/>
      <c r="BL195" s="16"/>
      <c r="BM195" s="15"/>
      <c r="BN195" s="15"/>
      <c r="BO195" s="165"/>
      <c r="BP195" s="17"/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/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>
        <f t="shared" si="19"/>
        <v>0</v>
      </c>
      <c r="AZ196" s="14"/>
      <c r="BA196" s="72"/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1</v>
      </c>
      <c r="BI196" s="17"/>
      <c r="BJ196" s="17" t="s">
        <v>988</v>
      </c>
      <c r="BK196" s="17"/>
      <c r="BL196" s="16"/>
      <c r="BM196" s="15"/>
      <c r="BN196" s="15"/>
      <c r="BO196" s="165"/>
      <c r="BP196" s="17"/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/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>
        <f t="shared" si="19"/>
        <v>0</v>
      </c>
      <c r="AZ197" s="14"/>
      <c r="BA197" s="72"/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1</v>
      </c>
      <c r="BI197" s="17"/>
      <c r="BJ197" s="17" t="s">
        <v>988</v>
      </c>
      <c r="BK197" s="17"/>
      <c r="BL197" s="16"/>
      <c r="BM197" s="15"/>
      <c r="BN197" s="15"/>
      <c r="BO197" s="165"/>
      <c r="BP197" s="17"/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/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>
        <f t="shared" si="19"/>
        <v>0</v>
      </c>
      <c r="AZ198" s="14"/>
      <c r="BA198" s="72"/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1</v>
      </c>
      <c r="BI198" s="17"/>
      <c r="BJ198" s="17" t="s">
        <v>988</v>
      </c>
      <c r="BK198" s="17"/>
      <c r="BL198" s="16"/>
      <c r="BM198" s="15"/>
      <c r="BN198" s="15"/>
      <c r="BO198" s="165"/>
      <c r="BP198" s="17"/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/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/>
      <c r="AT199" s="39"/>
      <c r="AU199" s="39"/>
      <c r="AV199" s="39"/>
      <c r="AW199" s="39"/>
      <c r="AX199" s="39"/>
      <c r="AY199" s="293">
        <f t="shared" si="19"/>
        <v>0</v>
      </c>
      <c r="AZ199" s="14"/>
      <c r="BA199" s="72"/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1</v>
      </c>
      <c r="BI199" s="17"/>
      <c r="BJ199" s="17" t="s">
        <v>1254</v>
      </c>
      <c r="BK199" s="17"/>
      <c r="BL199" s="16"/>
      <c r="BM199" s="15"/>
      <c r="BN199" s="15"/>
      <c r="BO199" s="165"/>
      <c r="BP199" s="17"/>
      <c r="BQ199" s="13" t="str">
        <f t="shared" si="20"/>
        <v>Produção e Intervalo</v>
      </c>
      <c r="BR199" s="19">
        <f t="shared" si="21"/>
        <v>0</v>
      </c>
      <c r="BS199" s="19">
        <f t="shared" si="22"/>
        <v>0</v>
      </c>
      <c r="BT199" s="225" t="str">
        <f t="shared" si="16"/>
        <v/>
      </c>
    </row>
    <row r="200" spans="1:72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/>
      <c r="BL201" s="16"/>
      <c r="BM201" s="15"/>
      <c r="BN201" s="15"/>
      <c r="BO201" s="165"/>
      <c r="BP201" s="17"/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/>
      </c>
    </row>
    <row r="202" spans="1:72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1256</v>
      </c>
      <c r="W205" s="173" t="s">
        <v>1257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/>
      <c r="AT205" s="39"/>
      <c r="AU205" s="39"/>
      <c r="AV205" s="39"/>
      <c r="AW205" s="39"/>
      <c r="AX205" s="39"/>
      <c r="AY205" s="293">
        <f t="shared" si="19"/>
        <v>0</v>
      </c>
      <c r="AZ205" s="14"/>
      <c r="BA205" s="72"/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1</v>
      </c>
      <c r="BI205" s="17"/>
      <c r="BJ205" s="17" t="s">
        <v>1258</v>
      </c>
      <c r="BK205" s="17"/>
      <c r="BL205" s="16"/>
      <c r="BM205" s="15"/>
      <c r="BN205" s="15"/>
      <c r="BO205" s="165"/>
      <c r="BP205" s="17"/>
      <c r="BQ205" s="13" t="str">
        <f t="shared" si="20"/>
        <v>Produção e Intervalo</v>
      </c>
      <c r="BR205" s="19">
        <f t="shared" si="21"/>
        <v>0</v>
      </c>
      <c r="BS205" s="19">
        <f t="shared" si="22"/>
        <v>0</v>
      </c>
      <c r="BT205" s="225" t="str">
        <f t="shared" si="16"/>
        <v/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1259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/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1260</v>
      </c>
      <c r="BK206" s="17"/>
      <c r="BL206" s="16"/>
      <c r="BM206" s="15"/>
      <c r="BN206" s="15"/>
      <c r="BO206" s="165"/>
      <c r="BP206" s="17"/>
      <c r="BQ206" s="13" t="str">
        <f t="shared" si="20"/>
        <v>Produção</v>
      </c>
      <c r="BR206" s="19">
        <f t="shared" si="21"/>
        <v>1</v>
      </c>
      <c r="BS206" s="19">
        <f t="shared" si="22"/>
        <v>0</v>
      </c>
      <c r="BT206" s="225" t="str">
        <f t="shared" si="16"/>
        <v/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>
        <f t="shared" si="19"/>
        <v>0</v>
      </c>
      <c r="AZ207" s="14"/>
      <c r="BA207" s="72"/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1</v>
      </c>
      <c r="BI207" s="17"/>
      <c r="BJ207" s="17" t="s">
        <v>1261</v>
      </c>
      <c r="BK207" s="17"/>
      <c r="BL207" s="16"/>
      <c r="BM207" s="15"/>
      <c r="BN207" s="15"/>
      <c r="BO207" s="165"/>
      <c r="BP207" s="17"/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/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1262</v>
      </c>
      <c r="BK208" s="17" t="s">
        <v>1263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1264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1265</v>
      </c>
      <c r="BK209" s="17"/>
      <c r="BL209" s="16"/>
      <c r="BM209" s="15"/>
      <c r="BN209" s="15"/>
      <c r="BO209" s="165"/>
      <c r="BP209" s="17"/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/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</v>
      </c>
      <c r="AT210" s="39">
        <v>0</v>
      </c>
      <c r="AU210" s="39"/>
      <c r="AV210" s="39"/>
      <c r="AW210" s="39"/>
      <c r="AX210" s="39"/>
      <c r="AY210" s="293">
        <f t="shared" si="19"/>
        <v>0</v>
      </c>
      <c r="AZ210" s="14"/>
      <c r="BA210" s="72">
        <v>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0</v>
      </c>
      <c r="BI210" s="17"/>
      <c r="BJ210" s="17" t="s">
        <v>1266</v>
      </c>
      <c r="BK210" s="17"/>
      <c r="BL210" s="16"/>
      <c r="BM210" s="15"/>
      <c r="BN210" s="15"/>
      <c r="BO210" s="165"/>
      <c r="BP210" s="17"/>
      <c r="BQ210" s="13" t="str">
        <f t="shared" si="20"/>
        <v>Produção e Intervalo</v>
      </c>
      <c r="BR210" s="19">
        <f t="shared" si="21"/>
        <v>0</v>
      </c>
      <c r="BS210" s="19">
        <f t="shared" si="22"/>
        <v>0</v>
      </c>
      <c r="BT210" s="225" t="str">
        <f t="shared" ref="BT210:BT281" si="23">IF(BN210="","",SUBSTITUTE(BM210," ","")&amp;SUBSTITUTE(BN210," ",""))</f>
        <v/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1267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/>
      <c r="AT211" s="39"/>
      <c r="AU211" s="39"/>
      <c r="AV211" s="39"/>
      <c r="AW211" s="39"/>
      <c r="AX211" s="39"/>
      <c r="AY211" s="293">
        <f t="shared" si="19"/>
        <v>0</v>
      </c>
      <c r="AZ211" s="14"/>
      <c r="BA211" s="72"/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1</v>
      </c>
      <c r="BI211" s="17"/>
      <c r="BJ211" s="17" t="s">
        <v>1268</v>
      </c>
      <c r="BK211" s="17"/>
      <c r="BL211" s="16"/>
      <c r="BM211" s="15"/>
      <c r="BN211" s="15"/>
      <c r="BO211" s="165"/>
      <c r="BP211" s="17"/>
      <c r="BQ211" s="13" t="str">
        <f t="shared" si="20"/>
        <v>Produção e Intervalo</v>
      </c>
      <c r="BR211" s="19">
        <f t="shared" si="21"/>
        <v>0</v>
      </c>
      <c r="BS211" s="19">
        <f t="shared" si="22"/>
        <v>0</v>
      </c>
      <c r="BT211" s="225" t="str">
        <f t="shared" si="23"/>
        <v/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/>
      <c r="AT212" s="39"/>
      <c r="AU212" s="39"/>
      <c r="AV212" s="39"/>
      <c r="AW212" s="39"/>
      <c r="AX212" s="39"/>
      <c r="AY212" s="293">
        <f t="shared" si="19"/>
        <v>0</v>
      </c>
      <c r="AZ212" s="14"/>
      <c r="BA212" s="72"/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1</v>
      </c>
      <c r="BI212" s="17"/>
      <c r="BJ212" s="17" t="s">
        <v>1269</v>
      </c>
      <c r="BK212" s="17"/>
      <c r="BL212" s="16"/>
      <c r="BM212" s="15"/>
      <c r="BN212" s="15"/>
      <c r="BO212" s="165"/>
      <c r="BP212" s="17"/>
      <c r="BQ212" s="13" t="str">
        <f t="shared" si="20"/>
        <v>Produção e Intervalo</v>
      </c>
      <c r="BR212" s="19">
        <f t="shared" si="21"/>
        <v>0</v>
      </c>
      <c r="BS212" s="19">
        <f t="shared" si="22"/>
        <v>0</v>
      </c>
      <c r="BT212" s="225" t="str">
        <f t="shared" si="23"/>
        <v/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1270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/>
      <c r="AS213" s="39"/>
      <c r="AT213" s="39"/>
      <c r="AU213" s="39"/>
      <c r="AV213" s="39"/>
      <c r="AW213" s="39"/>
      <c r="AX213" s="39"/>
      <c r="AY213" s="293">
        <f t="shared" si="19"/>
        <v>0</v>
      </c>
      <c r="AZ213" s="14"/>
      <c r="BA213" s="72"/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1</v>
      </c>
      <c r="BI213" s="17"/>
      <c r="BJ213" s="17" t="s">
        <v>988</v>
      </c>
      <c r="BK213" s="17"/>
      <c r="BL213" s="16"/>
      <c r="BM213" s="15"/>
      <c r="BN213" s="15"/>
      <c r="BO213" s="165"/>
      <c r="BP213" s="17"/>
      <c r="BQ213" s="13" t="str">
        <f t="shared" si="20"/>
        <v>Produção e Intervalo</v>
      </c>
      <c r="BR213" s="19">
        <f t="shared" si="21"/>
        <v>0</v>
      </c>
      <c r="BS213" s="19">
        <f t="shared" si="22"/>
        <v>0</v>
      </c>
      <c r="BT213" s="225" t="str">
        <f t="shared" si="23"/>
        <v/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>
        <f t="shared" si="19"/>
        <v>0</v>
      </c>
      <c r="AZ214" s="14"/>
      <c r="BA214" s="72"/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1</v>
      </c>
      <c r="BI214" s="17"/>
      <c r="BJ214" s="17" t="s">
        <v>988</v>
      </c>
      <c r="BK214" s="17"/>
      <c r="BL214" s="16"/>
      <c r="BM214" s="15"/>
      <c r="BN214" s="15"/>
      <c r="BO214" s="165"/>
      <c r="BP214" s="17"/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/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/>
      <c r="AT215" s="39"/>
      <c r="AU215" s="39"/>
      <c r="AV215" s="39"/>
      <c r="AW215" s="39"/>
      <c r="AX215" s="39"/>
      <c r="AY215" s="293">
        <f t="shared" si="19"/>
        <v>0</v>
      </c>
      <c r="AZ215" s="14"/>
      <c r="BA215" s="72"/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1</v>
      </c>
      <c r="BI215" s="17"/>
      <c r="BJ215" s="17" t="s">
        <v>1271</v>
      </c>
      <c r="BK215" s="17"/>
      <c r="BL215" s="16"/>
      <c r="BM215" s="15"/>
      <c r="BN215" s="15"/>
      <c r="BO215" s="165"/>
      <c r="BP215" s="17"/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/>
      </c>
    </row>
    <row r="216" spans="1:72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 t="shared" si="23"/>
        <v/>
      </c>
    </row>
    <row r="217" spans="1:72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 t="shared" si="23"/>
        <v/>
      </c>
    </row>
    <row r="218" spans="1:72">
      <c r="A218" s="51" t="str">
        <f t="shared" si="18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19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0"/>
        <v>Aderente</v>
      </c>
      <c r="BR218" s="19" t="str">
        <f t="shared" si="21"/>
        <v>*</v>
      </c>
      <c r="BS218" s="19" t="str">
        <f t="shared" si="22"/>
        <v>*</v>
      </c>
      <c r="BT218" s="225"/>
    </row>
    <row r="219" spans="1:72">
      <c r="A219" s="51" t="str">
        <f t="shared" si="18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19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0"/>
        <v>Aderente</v>
      </c>
      <c r="BR219" s="19" t="str">
        <f t="shared" si="21"/>
        <v>*</v>
      </c>
      <c r="BS219" s="19" t="str">
        <f t="shared" si="22"/>
        <v>*</v>
      </c>
      <c r="BT219" s="225" t="str">
        <f t="shared" si="23"/>
        <v/>
      </c>
    </row>
    <row r="220" spans="1:72">
      <c r="A220" s="51" t="str">
        <f t="shared" si="18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19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0"/>
        <v>Aderente</v>
      </c>
      <c r="BR220" s="19" t="str">
        <f t="shared" si="21"/>
        <v>*</v>
      </c>
      <c r="BS220" s="19" t="str">
        <f t="shared" si="22"/>
        <v>*</v>
      </c>
      <c r="BT220" s="225" t="str">
        <f t="shared" si="23"/>
        <v/>
      </c>
    </row>
    <row r="221" spans="1:72">
      <c r="A221" s="51" t="str">
        <f t="shared" si="18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19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0"/>
        <v>Aderente</v>
      </c>
      <c r="BR221" s="19" t="str">
        <f t="shared" si="21"/>
        <v>*</v>
      </c>
      <c r="BS221" s="19" t="str">
        <f t="shared" si="22"/>
        <v>*</v>
      </c>
      <c r="BT221" s="225" t="str">
        <f t="shared" si="23"/>
        <v/>
      </c>
    </row>
    <row r="222" spans="1:72">
      <c r="A222" s="51" t="str">
        <f t="shared" si="18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19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0"/>
        <v>Aderente</v>
      </c>
      <c r="BR222" s="19" t="str">
        <f t="shared" si="21"/>
        <v>*</v>
      </c>
      <c r="BS222" s="19" t="str">
        <f t="shared" si="22"/>
        <v>*</v>
      </c>
      <c r="BT222" s="225" t="str">
        <f t="shared" si="23"/>
        <v/>
      </c>
    </row>
    <row r="223" spans="1:72">
      <c r="A223" s="51" t="str">
        <f t="shared" si="18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19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0"/>
        <v>Aderente</v>
      </c>
      <c r="BR223" s="19" t="str">
        <f t="shared" si="21"/>
        <v>*</v>
      </c>
      <c r="BS223" s="19" t="str">
        <f t="shared" si="22"/>
        <v>*</v>
      </c>
      <c r="BT223" s="225" t="str">
        <f t="shared" si="23"/>
        <v/>
      </c>
    </row>
    <row r="224" spans="1:72">
      <c r="A224" s="51" t="str">
        <f t="shared" si="18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19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0"/>
        <v>Aderente</v>
      </c>
      <c r="BR224" s="19" t="str">
        <f t="shared" si="21"/>
        <v>*</v>
      </c>
      <c r="BS224" s="19" t="str">
        <f t="shared" si="22"/>
        <v>*</v>
      </c>
      <c r="BT224" s="225" t="str">
        <f t="shared" si="23"/>
        <v/>
      </c>
    </row>
    <row r="225" spans="1:72">
      <c r="A225" s="51" t="str">
        <f t="shared" si="18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19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0"/>
        <v>Aderente</v>
      </c>
      <c r="BR225" s="19" t="str">
        <f t="shared" si="21"/>
        <v>*</v>
      </c>
      <c r="BS225" s="19" t="str">
        <f t="shared" si="22"/>
        <v>*</v>
      </c>
      <c r="BT225" s="225" t="str">
        <f t="shared" si="23"/>
        <v/>
      </c>
    </row>
    <row r="226" spans="1:72">
      <c r="A226" s="51" t="str">
        <f t="shared" si="18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19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0"/>
        <v>Aderente</v>
      </c>
      <c r="BR226" s="19" t="str">
        <f t="shared" si="21"/>
        <v>*</v>
      </c>
      <c r="BS226" s="19" t="str">
        <f t="shared" si="22"/>
        <v>*</v>
      </c>
      <c r="BT226" s="225" t="str">
        <f t="shared" si="23"/>
        <v/>
      </c>
    </row>
    <row r="227" spans="1:72">
      <c r="A227" s="51" t="str">
        <f t="shared" si="18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19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0"/>
        <v>Aderente</v>
      </c>
      <c r="BR227" s="19" t="str">
        <f t="shared" si="21"/>
        <v>*</v>
      </c>
      <c r="BS227" s="19" t="str">
        <f t="shared" si="22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4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5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6">IF(AND(BR228&lt;1,BS228&lt;1),"Produção e Intervalo",IF(BR228&lt;1,"Intervalo",IF(BS228&lt;1,"Produção","Aderente")))</f>
        <v>Aderente</v>
      </c>
      <c r="BR228" s="19" t="str">
        <f t="shared" ref="BR228:BR291" si="27">IF(OR(B228="",F228=""),"*",AY228/P228)</f>
        <v>*</v>
      </c>
      <c r="BS228" s="19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4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5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4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5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4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5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4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5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6"/>
        <v>Aderente</v>
      </c>
      <c r="BR232" s="19" t="str">
        <f t="shared" si="27"/>
        <v>*</v>
      </c>
      <c r="BS232" s="19" t="str">
        <f t="shared" si="28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4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5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6"/>
        <v>Aderente</v>
      </c>
      <c r="BR233" s="19" t="str">
        <f t="shared" si="27"/>
        <v>*</v>
      </c>
      <c r="BS233" s="19" t="str">
        <f t="shared" si="28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4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5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6"/>
        <v>Aderente</v>
      </c>
      <c r="BR234" s="19" t="str">
        <f t="shared" si="27"/>
        <v>*</v>
      </c>
      <c r="BS234" s="19" t="str">
        <f t="shared" si="28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4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5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6"/>
        <v>Aderente</v>
      </c>
      <c r="BR235" s="19" t="str">
        <f t="shared" si="27"/>
        <v>*</v>
      </c>
      <c r="BS235" s="19" t="str">
        <f t="shared" si="28"/>
        <v>*</v>
      </c>
      <c r="BT235" s="225" t="str">
        <f t="shared" si="23"/>
        <v/>
      </c>
    </row>
    <row r="236" spans="1:72">
      <c r="A236" s="51" t="str">
        <f t="shared" si="24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5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6"/>
        <v>Aderente</v>
      </c>
      <c r="BR236" s="19" t="str">
        <f t="shared" si="27"/>
        <v>*</v>
      </c>
      <c r="BS236" s="19" t="str">
        <f t="shared" si="28"/>
        <v>*</v>
      </c>
      <c r="BT236" s="225" t="str">
        <f t="shared" si="23"/>
        <v/>
      </c>
    </row>
    <row r="237" spans="1:72">
      <c r="A237" s="51" t="str">
        <f t="shared" si="24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5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6"/>
        <v>Aderente</v>
      </c>
      <c r="BR237" s="19" t="str">
        <f t="shared" si="27"/>
        <v>*</v>
      </c>
      <c r="BS237" s="19" t="str">
        <f t="shared" si="28"/>
        <v>*</v>
      </c>
      <c r="BT237" s="225" t="str">
        <f t="shared" si="23"/>
        <v/>
      </c>
    </row>
    <row r="238" spans="1:72">
      <c r="A238" s="51" t="str">
        <f t="shared" si="24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5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6"/>
        <v>Aderente</v>
      </c>
      <c r="BR238" s="19" t="str">
        <f t="shared" si="27"/>
        <v>*</v>
      </c>
      <c r="BS238" s="19" t="str">
        <f t="shared" si="28"/>
        <v>*</v>
      </c>
      <c r="BT238" s="225" t="str">
        <f t="shared" si="23"/>
        <v/>
      </c>
    </row>
    <row r="239" spans="1:72">
      <c r="A239" s="51" t="str">
        <f t="shared" si="24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5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6"/>
        <v>Aderente</v>
      </c>
      <c r="BR239" s="19" t="str">
        <f t="shared" si="27"/>
        <v>*</v>
      </c>
      <c r="BS239" s="19" t="str">
        <f t="shared" si="28"/>
        <v>*</v>
      </c>
      <c r="BT239" s="225" t="str">
        <f t="shared" si="23"/>
        <v/>
      </c>
    </row>
    <row r="240" spans="1:72">
      <c r="A240" s="51" t="str">
        <f t="shared" si="24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5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6"/>
        <v>Aderente</v>
      </c>
      <c r="BR240" s="19" t="str">
        <f t="shared" si="27"/>
        <v>*</v>
      </c>
      <c r="BS240" s="19" t="str">
        <f t="shared" si="28"/>
        <v>*</v>
      </c>
      <c r="BT240" s="225" t="str">
        <f t="shared" si="23"/>
        <v/>
      </c>
    </row>
    <row r="241" spans="1:72">
      <c r="A241" s="51" t="str">
        <f t="shared" si="24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5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 t="shared" si="23"/>
        <v/>
      </c>
    </row>
    <row r="242" spans="1:72">
      <c r="A242" s="51" t="str">
        <f t="shared" si="24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5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6"/>
        <v>Aderente</v>
      </c>
      <c r="BR242" s="19" t="str">
        <f t="shared" si="27"/>
        <v>*</v>
      </c>
      <c r="BS242" s="19" t="str">
        <f t="shared" si="28"/>
        <v>*</v>
      </c>
      <c r="BT242" s="225" t="str">
        <f t="shared" si="23"/>
        <v/>
      </c>
    </row>
    <row r="243" spans="1:72">
      <c r="A243" s="51" t="str">
        <f t="shared" si="24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5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6"/>
        <v>Aderente</v>
      </c>
      <c r="BR243" s="19" t="str">
        <f t="shared" si="27"/>
        <v>*</v>
      </c>
      <c r="BS243" s="19" t="str">
        <f t="shared" si="28"/>
        <v>*</v>
      </c>
      <c r="BT243" s="225" t="str">
        <f t="shared" si="23"/>
        <v/>
      </c>
    </row>
    <row r="244" spans="1:72">
      <c r="A244" s="51" t="str">
        <f t="shared" si="24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5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6"/>
        <v>Aderente</v>
      </c>
      <c r="BR244" s="19" t="str">
        <f t="shared" si="27"/>
        <v>*</v>
      </c>
      <c r="BS244" s="19" t="str">
        <f t="shared" si="28"/>
        <v>*</v>
      </c>
      <c r="BT244" s="225" t="str">
        <f t="shared" si="23"/>
        <v/>
      </c>
    </row>
    <row r="245" spans="1:72">
      <c r="A245" s="51" t="str">
        <f t="shared" si="24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5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6"/>
        <v>Aderente</v>
      </c>
      <c r="BR245" s="19" t="str">
        <f t="shared" si="27"/>
        <v>*</v>
      </c>
      <c r="BS245" s="19" t="str">
        <f t="shared" si="28"/>
        <v>*</v>
      </c>
      <c r="BT245" s="225"/>
    </row>
    <row r="246" spans="1:72">
      <c r="A246" s="51" t="str">
        <f t="shared" si="24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5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6"/>
        <v>Aderente</v>
      </c>
      <c r="BR246" s="19" t="str">
        <f t="shared" si="27"/>
        <v>*</v>
      </c>
      <c r="BS246" s="19" t="str">
        <f t="shared" si="28"/>
        <v>*</v>
      </c>
      <c r="BT246" s="225"/>
    </row>
    <row r="247" spans="1:72">
      <c r="A247" s="51" t="str">
        <f t="shared" si="24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5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6"/>
        <v>Aderente</v>
      </c>
      <c r="BR247" s="19" t="str">
        <f t="shared" si="27"/>
        <v>*</v>
      </c>
      <c r="BS247" s="19" t="str">
        <f t="shared" si="28"/>
        <v>*</v>
      </c>
      <c r="BT247" s="225"/>
    </row>
    <row r="248" spans="1:72">
      <c r="A248" s="51" t="str">
        <f t="shared" si="24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5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6"/>
        <v>Aderente</v>
      </c>
      <c r="BR248" s="19" t="str">
        <f t="shared" si="27"/>
        <v>*</v>
      </c>
      <c r="BS248" s="19" t="str">
        <f t="shared" si="28"/>
        <v>*</v>
      </c>
      <c r="BT248" s="225"/>
    </row>
    <row r="249" spans="1:72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/>
    </row>
    <row r="250" spans="1:72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 t="shared" si="23"/>
        <v/>
      </c>
    </row>
    <row r="251" spans="1:72">
      <c r="A251" s="51" t="str">
        <f t="shared" si="24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5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Aderente</v>
      </c>
      <c r="BR251" s="19" t="str">
        <f t="shared" si="27"/>
        <v>*</v>
      </c>
      <c r="BS251" s="19" t="str">
        <f t="shared" si="28"/>
        <v>*</v>
      </c>
      <c r="BT251" s="225" t="str">
        <f t="shared" si="23"/>
        <v/>
      </c>
    </row>
    <row r="252" spans="1:72">
      <c r="A252" s="51" t="str">
        <f t="shared" si="24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5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Aderente</v>
      </c>
      <c r="BR252" s="19" t="str">
        <f t="shared" si="27"/>
        <v>*</v>
      </c>
      <c r="BS252" s="19" t="str">
        <f t="shared" si="28"/>
        <v>*</v>
      </c>
      <c r="BT252" s="225" t="str">
        <f t="shared" si="23"/>
        <v/>
      </c>
    </row>
    <row r="253" spans="1:72">
      <c r="A253" s="51" t="str">
        <f t="shared" si="24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5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Aderente</v>
      </c>
      <c r="BR253" s="19" t="str">
        <f t="shared" si="27"/>
        <v>*</v>
      </c>
      <c r="BS253" s="19" t="str">
        <f t="shared" si="28"/>
        <v>*</v>
      </c>
      <c r="BT253" s="225" t="str">
        <f t="shared" si="23"/>
        <v/>
      </c>
    </row>
    <row r="254" spans="1:72">
      <c r="A254" s="51" t="str">
        <f t="shared" si="24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5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Aderente</v>
      </c>
      <c r="BR254" s="19" t="str">
        <f t="shared" si="27"/>
        <v>*</v>
      </c>
      <c r="BS254" s="19" t="str">
        <f t="shared" si="28"/>
        <v>*</v>
      </c>
      <c r="BT254" s="225" t="str">
        <f t="shared" si="23"/>
        <v/>
      </c>
    </row>
    <row r="255" spans="1:72">
      <c r="A255" s="51" t="str">
        <f t="shared" si="24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5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Aderente</v>
      </c>
      <c r="BR255" s="19" t="str">
        <f t="shared" si="27"/>
        <v>*</v>
      </c>
      <c r="BS255" s="19" t="str">
        <f t="shared" si="28"/>
        <v>*</v>
      </c>
      <c r="BT255" s="225" t="str">
        <f t="shared" si="23"/>
        <v/>
      </c>
    </row>
    <row r="256" spans="1:72">
      <c r="A256" s="51" t="str">
        <f t="shared" si="24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5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Aderente</v>
      </c>
      <c r="BR256" s="19" t="str">
        <f t="shared" si="27"/>
        <v>*</v>
      </c>
      <c r="BS256" s="19" t="str">
        <f t="shared" si="28"/>
        <v>*</v>
      </c>
      <c r="BT256" s="225" t="str">
        <f t="shared" si="23"/>
        <v/>
      </c>
    </row>
    <row r="257" spans="1:72">
      <c r="A257" s="51" t="str">
        <f t="shared" si="24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5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 t="shared" si="23"/>
        <v/>
      </c>
    </row>
    <row r="258" spans="1:72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216:Q450 O184:Q205 O213:Q214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450 V192:Y205 X187:Y191 V189:V191 X211:Y215 V214:W214 W21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45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" name="Range1_14_1_1_1"/>
    <protectedRange sqref="F6:F7 F25 F14 F31:F32 F56:F57 F80:F81 F113 F107:F108 F159:F160 F169 F187:F188" name="Range1_14_1_2_1"/>
    <protectedRange sqref="J7 J27 J20 J25 J14 J75 J97 J103 J113 J144 J148 J151 J156:J157 J169 J178 J183 J206 J212 J215" name="Range1_16_2"/>
    <protectedRange sqref="O7:Q7 P8:P9 O27:Q27 O20:Q20 O25:Q25 O14:Q14 P33:P34 P58:P59 O75:Q75 O97:Q97 O103:Q103 O113:Q113 O144:Q144 O151:Q151 O156:Q157 O169:Q169 O178:Q178 O183:Q183 O206:Q206 O212:Q212 O215:Q215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" name="Range1_18_1_1"/>
    <protectedRange sqref="W6 W15:W17 W19 W23 W28 W31 W51 W56 W68:W70 W74 W77 W129 W137 W154 W184 W211" name="Range1_18_4"/>
    <protectedRange sqref="AA6:AE7 AA19:AE20 AA31:AE32 AA51:AE51 AA56:AE57 AA77:AE77 AA80:AE81 AA129:AE129 AA107:AE110 AA137:AE137 AA159:AE160 AA154:AE154 AA184:AE184 AA187:AE188 AA211:AE211" name="Range1_19_1"/>
    <protectedRange sqref="AA27:AC27 AA25:AE25 AA75:AC75 AA103:AC103 AA148:AE148 AA151:AC151 AA212:AE212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599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1272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1273</v>
      </c>
      <c r="C4" s="331" t="s">
        <v>1274</v>
      </c>
      <c r="D4" s="331" t="s">
        <v>1275</v>
      </c>
      <c r="E4" s="331" t="s">
        <v>1276</v>
      </c>
      <c r="F4" s="331" t="s">
        <v>8</v>
      </c>
      <c r="G4" s="331" t="s">
        <v>1277</v>
      </c>
    </row>
    <row r="5" spans="2:8">
      <c r="B5" s="334" t="s">
        <v>1147</v>
      </c>
      <c r="C5" s="334">
        <v>314978</v>
      </c>
      <c r="D5" s="334" t="s">
        <v>1278</v>
      </c>
      <c r="E5" s="334" t="s">
        <v>537</v>
      </c>
      <c r="F5" s="334" t="s">
        <v>101</v>
      </c>
      <c r="G5" s="335">
        <v>46143</v>
      </c>
    </row>
    <row r="6" spans="2:8">
      <c r="B6" s="334" t="s">
        <v>1279</v>
      </c>
      <c r="C6" s="334">
        <v>256790</v>
      </c>
      <c r="D6" s="334" t="s">
        <v>1280</v>
      </c>
      <c r="E6" s="334" t="s">
        <v>537</v>
      </c>
      <c r="F6" s="334" t="s">
        <v>1281</v>
      </c>
      <c r="G6" s="335">
        <v>45992</v>
      </c>
    </row>
    <row r="7" spans="2:8">
      <c r="B7" s="334" t="s">
        <v>1282</v>
      </c>
      <c r="C7" s="334">
        <v>265193</v>
      </c>
      <c r="D7" s="334" t="s">
        <v>1283</v>
      </c>
      <c r="E7" s="334" t="s">
        <v>538</v>
      </c>
      <c r="F7" s="334" t="s">
        <v>1284</v>
      </c>
      <c r="G7" s="334" t="s">
        <v>1285</v>
      </c>
    </row>
    <row r="8" spans="2:8">
      <c r="B8" s="334" t="s">
        <v>1286</v>
      </c>
      <c r="C8" s="334">
        <v>293716</v>
      </c>
      <c r="D8" s="334" t="s">
        <v>1287</v>
      </c>
      <c r="E8" s="334" t="s">
        <v>538</v>
      </c>
      <c r="F8" s="334" t="s">
        <v>1284</v>
      </c>
      <c r="G8" s="335">
        <v>46204</v>
      </c>
    </row>
    <row r="9" spans="2:8">
      <c r="B9" s="334" t="s">
        <v>1288</v>
      </c>
      <c r="C9" s="334">
        <v>257258</v>
      </c>
      <c r="D9" s="334" t="s">
        <v>1289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1290</v>
      </c>
      <c r="C10" s="334">
        <v>371147</v>
      </c>
      <c r="D10" s="334" t="s">
        <v>1291</v>
      </c>
      <c r="E10" s="334" t="s">
        <v>539</v>
      </c>
      <c r="F10" s="334" t="s">
        <v>144</v>
      </c>
      <c r="G10" s="334" t="s">
        <v>1285</v>
      </c>
    </row>
    <row r="11" spans="2:8">
      <c r="B11" s="334" t="s">
        <v>1292</v>
      </c>
      <c r="C11" s="334">
        <v>259230</v>
      </c>
      <c r="D11" s="334" t="s">
        <v>1293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1294</v>
      </c>
      <c r="C12" s="334">
        <v>370705</v>
      </c>
      <c r="D12" s="334"/>
      <c r="E12" s="334" t="s">
        <v>539</v>
      </c>
      <c r="F12" s="334" t="s">
        <v>144</v>
      </c>
      <c r="G12" s="334" t="s">
        <v>1285</v>
      </c>
    </row>
    <row r="13" spans="2:8">
      <c r="B13" s="334" t="s">
        <v>1295</v>
      </c>
      <c r="C13" s="334">
        <v>258542</v>
      </c>
      <c r="D13" s="334" t="s">
        <v>1296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1297</v>
      </c>
      <c r="C14" s="334">
        <v>257050</v>
      </c>
      <c r="D14" s="334" t="s">
        <v>1298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1299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1300</v>
      </c>
      <c r="E3" s="326" t="s">
        <v>1301</v>
      </c>
      <c r="F3" s="326" t="s">
        <v>1302</v>
      </c>
      <c r="G3" s="331" t="s">
        <v>1303</v>
      </c>
      <c r="H3" s="326" t="s">
        <v>1304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1305</v>
      </c>
      <c r="H4" s="329"/>
    </row>
    <row r="5" spans="3:8" ht="29.25">
      <c r="C5" s="327" t="s">
        <v>537</v>
      </c>
      <c r="D5" s="327" t="s">
        <v>1306</v>
      </c>
      <c r="E5" s="328">
        <v>46000</v>
      </c>
      <c r="F5" s="327">
        <v>9000</v>
      </c>
      <c r="G5" s="332" t="s">
        <v>1307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1308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1309</v>
      </c>
      <c r="G7" s="333" t="s">
        <v>1310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1311</v>
      </c>
      <c r="H8" s="327"/>
    </row>
    <row r="9" spans="3:8">
      <c r="C9" s="327" t="s">
        <v>464</v>
      </c>
      <c r="D9" s="327" t="s">
        <v>1312</v>
      </c>
      <c r="E9" s="328">
        <v>45993</v>
      </c>
      <c r="F9" s="327">
        <v>12000</v>
      </c>
      <c r="G9" s="332" t="s">
        <v>1313</v>
      </c>
      <c r="H9" s="327"/>
    </row>
    <row r="10" spans="3:8" ht="29.25">
      <c r="C10" s="327" t="s">
        <v>464</v>
      </c>
      <c r="D10" s="327" t="s">
        <v>1314</v>
      </c>
      <c r="E10" s="328">
        <v>45993</v>
      </c>
      <c r="F10" s="327">
        <v>9000</v>
      </c>
      <c r="G10" s="332" t="s">
        <v>1315</v>
      </c>
      <c r="H10" s="327"/>
    </row>
    <row r="11" spans="3:8" ht="29.25">
      <c r="C11" s="327" t="s">
        <v>464</v>
      </c>
      <c r="D11" s="327" t="s">
        <v>1316</v>
      </c>
      <c r="E11" s="328">
        <v>45993</v>
      </c>
      <c r="F11" s="327">
        <v>10000</v>
      </c>
      <c r="G11" s="332" t="s">
        <v>1315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1317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1318</v>
      </c>
      <c r="W1" s="396"/>
      <c r="X1" s="396"/>
      <c r="Y1" s="104"/>
    </row>
    <row r="2" spans="1:25" s="101" customFormat="1" ht="11.25" customHeight="1">
      <c r="A2" s="105" t="s">
        <v>1319</v>
      </c>
      <c r="B2" s="105" t="s">
        <v>1320</v>
      </c>
      <c r="C2" s="105" t="s">
        <v>313</v>
      </c>
      <c r="D2" s="106" t="s">
        <v>869</v>
      </c>
      <c r="E2" s="106" t="s">
        <v>870</v>
      </c>
      <c r="F2" s="106" t="s">
        <v>1321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1322</v>
      </c>
      <c r="U2" s="108" t="s">
        <v>872</v>
      </c>
      <c r="V2" s="103">
        <f ca="1">TODAY()-1</f>
        <v>45999</v>
      </c>
      <c r="W2" s="103">
        <f ca="1">V2-1</f>
        <v>45998</v>
      </c>
      <c r="X2" s="103">
        <f ca="1">W2-1</f>
        <v>45997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500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2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2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1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59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2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500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>
        <f ca="1">_xlfn.XLOOKUP(G46&amp;$X$2,BS_CONTROLE[CHAVE],BS_CONTROLE[Quantidade_11],"-")</f>
        <v>1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1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59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500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>
        <f ca="1">_xlfn.XLOOKUP(G64&amp;$V$2,BS_CONTROLE[CHAVE],BS_CONTROLE[Quantidade_11],"-")</f>
        <v>0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1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1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1</v>
      </c>
      <c r="W75" s="112">
        <f ca="1">_xlfn.XLOOKUP(G75&amp;$W$2,BS_CONTROLE[CHAVE],BS_CONTROLE[Quantidade_11],"-")</f>
        <v>0</v>
      </c>
      <c r="X75" s="112">
        <f ca="1">_xlfn.XLOOKUP(G75&amp;$X$2,BS_CONTROLE[CHAVE],BS_CONTROLE[Quantidade_11],"-")</f>
        <v>59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500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>
        <f ca="1">_xlfn.XLOOKUP(G87&amp;$X$2,BS_CONTROLE[CHAVE],BS_CONTROLE[Quantidade_11],"-")</f>
        <v>1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122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500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2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2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122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 t="str">
        <f ca="1">_xlfn.XLOOKUP(G122&amp;$W$2,BS_CONTROLE[CHAVE],BS_CONTROLE[Quantidade_11],"-")</f>
        <v>-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1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59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0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0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59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1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1</v>
      </c>
      <c r="W152" s="112">
        <f ca="1">_xlfn.XLOOKUP(G152&amp;$W$2,BS_CONTROLE[CHAVE],BS_CONTROLE[Quantidade_11],"-")</f>
        <v>0</v>
      </c>
      <c r="X152" s="112">
        <f ca="1">_xlfn.XLOOKUP(G152&amp;$X$2,BS_CONTROLE[CHAVE],BS_CONTROLE[Quantidade_11],"-")</f>
        <v>59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>
        <f ca="1">_xlfn.XLOOKUP(G155&amp;$V$2,BS_CONTROLE[CHAVE],BS_CONTROLE[Quantidade_11],"-")</f>
        <v>1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500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>
        <f ca="1">_xlfn.XLOOKUP(G163&amp;$V$2,BS_CONTROLE[CHAVE],BS_CONTROLE[Quantidade_11],"-")</f>
        <v>0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122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 t="str">
        <f ca="1">_xlfn.XLOOKUP(G166&amp;$W$2,BS_CONTROLE[CHAVE],BS_CONTROLE[Quantidade_11],"-")</f>
        <v>-</v>
      </c>
      <c r="X166" s="112">
        <f ca="1">_xlfn.XLOOKUP(G166&amp;$X$2,BS_CONTROLE[CHAVE],BS_CONTROLE[Quantidade_11],"-")</f>
        <v>0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2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1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2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1</v>
      </c>
      <c r="W182" s="112">
        <f ca="1">_xlfn.XLOOKUP(G182&amp;$W$2,BS_CONTROLE[CHAVE],BS_CONTROLE[Quantidade_11],"-")</f>
        <v>0</v>
      </c>
      <c r="X182" s="112">
        <f ca="1">_xlfn.XLOOKUP(G182&amp;$X$2,BS_CONTROLE[CHAVE],BS_CONTROLE[Quantidade_11],"-")</f>
        <v>59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500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2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1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0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1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1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1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59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1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2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1323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1324</v>
      </c>
      <c r="D5" s="398"/>
      <c r="E5" s="398"/>
      <c r="F5" s="398"/>
      <c r="G5" s="398"/>
      <c r="H5" s="398"/>
      <c r="I5" s="398"/>
      <c r="J5" s="399"/>
      <c r="K5" s="400" t="s">
        <v>1325</v>
      </c>
      <c r="L5" s="401"/>
      <c r="M5" s="401"/>
      <c r="N5" s="401"/>
      <c r="O5" s="402" t="s">
        <v>1326</v>
      </c>
      <c r="P5" s="403"/>
      <c r="Q5" s="404"/>
    </row>
    <row r="6" spans="1:17" s="94" customFormat="1" ht="15.75" customHeight="1">
      <c r="A6" s="88" t="s">
        <v>1321</v>
      </c>
      <c r="B6" s="95" t="s">
        <v>1320</v>
      </c>
      <c r="C6" s="96" t="s">
        <v>869</v>
      </c>
      <c r="D6" s="97" t="s">
        <v>870</v>
      </c>
      <c r="E6" s="96" t="s">
        <v>1327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1328</v>
      </c>
      <c r="M6" s="139" t="s">
        <v>335</v>
      </c>
      <c r="N6" s="140" t="s">
        <v>864</v>
      </c>
      <c r="O6" s="246" t="s">
        <v>907</v>
      </c>
      <c r="P6" s="157"/>
      <c r="Q6" s="193" t="s">
        <v>1329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1</v>
      </c>
      <c r="P190" s="91"/>
      <c r="Q190" s="145" t="str">
        <f>IF($A$2=1,IF(SP_SUL!BJ188="","*",SP_SUL!BJ188),IF(SP_SUL!BK188="","*",SP_SUL!BK188))</f>
        <v xml:space="preserve">MC1 09h42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1</v>
      </c>
      <c r="P191" s="91"/>
      <c r="Q191" s="145" t="str">
        <f>IF($A$2=1,IF(SP_SUL!BJ189="","*",SP_SUL!BJ189),IF(SP_SUL!BK189="","*",SP_SUL!BK189))</f>
        <v>TP em preparação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1</v>
      </c>
      <c r="P192" s="91"/>
      <c r="Q192" s="145" t="str">
        <f>IF($A$2=1,IF(SP_SUL!BJ190="","*",SP_SUL!BJ190),IF(SP_SUL!BK190="","*",SP_SUL!BK190))</f>
        <v>TP em preparação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1</v>
      </c>
      <c r="P194" s="91"/>
      <c r="Q194" s="145" t="str">
        <f>IF($A$2=1,IF(SP_SUL!BJ192="","*",SP_SUL!BJ192),IF(SP_SUL!BK192="","*",SP_SUL!BK192))</f>
        <v>TP em preparação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1</v>
      </c>
      <c r="P197" s="91"/>
      <c r="Q197" s="145" t="str">
        <f>IF($A$2=1,IF(SP_SUL!BJ195="","*",SP_SUL!BJ195),IF(SP_SUL!BK195="","*",SP_SUL!BK195))</f>
        <v>TP em preparação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1</v>
      </c>
      <c r="P198" s="91"/>
      <c r="Q198" s="145" t="str">
        <f>IF($A$2=1,IF(SP_SUL!BJ196="","*",SP_SUL!BJ196),IF(SP_SUL!BK196="","*",SP_SUL!BK196))</f>
        <v>TP em preparação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1</v>
      </c>
      <c r="P199" s="91"/>
      <c r="Q199" s="145" t="str">
        <f>IF($A$2=1,IF(SP_SUL!BJ197="","*",SP_SUL!BJ197),IF(SP_SUL!BK197="","*",SP_SUL!BK197))</f>
        <v>TP em preparação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1</v>
      </c>
      <c r="P200" s="91"/>
      <c r="Q200" s="145" t="str">
        <f>IF($A$2=1,IF(SP_SUL!BJ198="","*",SP_SUL!BJ198),IF(SP_SUL!BK198="","*",SP_SUL!BK198))</f>
        <v>TP em preparação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1</v>
      </c>
      <c r="P201" s="91"/>
      <c r="Q201" s="145" t="str">
        <f>IF($A$2=1,IF(SP_SUL!BJ199="","*",SP_SUL!BJ199),IF(SP_SUL!BK199="","*",SP_SUL!BK199))</f>
        <v>TP pronto 09h01 / previsão de faixa após Y48.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1</v>
      </c>
      <c r="P207" s="91"/>
      <c r="Q207" s="145" t="str">
        <f>IF($A$2=1,IF(SP_SUL!BJ205="","*",SP_SUL!BJ205),IF(SP_SUL!BK205="","*",SP_SUL!BK205))</f>
        <v>MC1 08h39 / Sem oportunidade de faixa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1</v>
      </c>
      <c r="P209" s="91"/>
      <c r="Q209" s="145" t="str">
        <f>IF($A$2=1,IF(SP_SUL!BJ207="","*",SP_SUL!BJ207),IF(SP_SUL!BK207="","*",SP_SUL!BK207))</f>
        <v>TP em preparação / aguardando condições climáticas.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0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1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1</v>
      </c>
      <c r="P214" s="91"/>
      <c r="Q214" s="145" t="str">
        <f>IF($A$2=1,IF(SP_SUL!BJ212="","*",SP_SUL!BJ212),IF(SP_SUL!BK212="","*",SP_SUL!BK212))</f>
        <v>MC1 07h10 / informou pronto 08h44 / previsão de faixa após M87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1</v>
      </c>
      <c r="P215" s="91"/>
      <c r="Q215" s="145" t="str">
        <f>IF($A$2=1,IF(SP_SUL!BJ213="","*",SP_SUL!BJ213),IF(SP_SUL!BK213="","*",SP_SUL!BK213))</f>
        <v>TP em preparação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1</v>
      </c>
      <c r="P216" s="91"/>
      <c r="Q216" s="145" t="str">
        <f>IF($A$2=1,IF(SP_SUL!BJ214="","*",SP_SUL!BJ214),IF(SP_SUL!BK214="","*",SP_SUL!BK214))</f>
        <v>TP em preparação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1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H184" sqref="H18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1330</v>
      </c>
      <c r="C2" s="96" t="s">
        <v>854</v>
      </c>
      <c r="D2" s="96" t="s">
        <v>856</v>
      </c>
      <c r="E2" s="96" t="s">
        <v>1331</v>
      </c>
      <c r="F2" s="96" t="s">
        <v>1332</v>
      </c>
      <c r="G2" s="96" t="s">
        <v>1333</v>
      </c>
      <c r="H2" s="96" t="s">
        <v>1334</v>
      </c>
      <c r="I2" s="96" t="s">
        <v>1335</v>
      </c>
      <c r="J2" s="96" t="s">
        <v>1336</v>
      </c>
      <c r="K2" s="131" t="s">
        <v>1337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9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2025-12-09T13:06:50Z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