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00" documentId="8_{B6337239-1A00-434D-AAD0-422EA1FEB5AE}" xr6:coauthVersionLast="47" xr6:coauthVersionMax="47" xr10:uidLastSave="{4D27FBF5-E27A-45F6-95B7-513DF41E54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D329" i="1" a="1"/>
  <c r="BD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D338" i="1" a="1"/>
  <c r="BD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276" i="12"/>
  <c r="L302" i="12"/>
  <c r="K302" i="12"/>
  <c r="L301" i="12"/>
  <c r="K301" i="12"/>
  <c r="L300" i="12"/>
  <c r="K300" i="12"/>
  <c r="L299" i="12"/>
  <c r="K298" i="12"/>
  <c r="K297" i="12"/>
  <c r="K295" i="12"/>
  <c r="K293" i="12"/>
  <c r="L303" i="12"/>
  <c r="K303" i="12"/>
  <c r="L288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2" i="12"/>
  <c r="D289" i="12"/>
  <c r="D288" i="12"/>
  <c r="D286" i="12"/>
  <c r="E283" i="12"/>
  <c r="D283" i="12"/>
  <c r="D280" i="12"/>
  <c r="E278" i="12"/>
  <c r="E277" i="12"/>
  <c r="D276" i="12"/>
  <c r="E275" i="12"/>
  <c r="E274" i="12"/>
  <c r="D274" i="12"/>
  <c r="D273" i="12"/>
  <c r="E272" i="12"/>
  <c r="D271" i="12"/>
  <c r="D270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22" i="12"/>
  <c r="D116" i="12"/>
  <c r="D108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04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M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" i="1" l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L75" i="11"/>
  <c r="N75" i="11"/>
  <c r="L60" i="11"/>
  <c r="N60" i="11"/>
  <c r="L62" i="11"/>
  <c r="L56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N39" i="11"/>
  <c r="N18" i="11"/>
  <c r="L24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5" i="11" l="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<sst xmlns="http://schemas.openxmlformats.org/spreadsheetml/2006/main" count="4569" uniqueCount="1268">
  <si>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</si>
  <si>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</si>
  <si>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</si>
  <si>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</si>
  <si>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</si>
  <si>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</si>
  <si>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</si>
  <si>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</si>
  <si>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</si>
  <si>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</si>
  <si>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</si>
  <si>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</si>
  <si>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</si>
  <si>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</si>
  <si>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</si>
  <si>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</si>
  <si>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</si>
  <si>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</si>
  <si>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</si>
  <si>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</si>
  <si>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</si>
  <si>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</si>
  <si>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</si>
  <si>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</si>
  <si>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</si>
  <si>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</si>
  <si>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</si>
  <si>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</si>
  <si>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</si>
  <si>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</si>
  <si>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</si>
  <si>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</si>
  <si>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</si>
  <si>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</si>
  <si>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</si>
  <si>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</si>
  <si>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</si>
  <si>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</si>
  <si>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</si>
  <si>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</si>
  <si>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</si>
  <si>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</si>
  <si>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</si>
  <si>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</si>
  <si>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</si>
  <si>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</si>
  <si>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</si>
  <si>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</si>
  <si>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</si>
  <si>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</si>
  <si>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</si>
  <si>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</si>
  <si>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</si>
  <si>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</si>
  <si>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</si>
  <si>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</si>
  <si>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</si>
  <si>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</si>
  <si>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</si>
  <si>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</si>
  <si>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</si>
  <si>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</si>
  <si>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</si>
  <si>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</si>
  <si>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</si>
  <si>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</si>
  <si>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</si>
  <si>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</si>
  <si>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</si>
  <si>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</si>
  <si>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</si>
  <si>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</si>
  <si>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</si>
  <si>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</si>
  <si>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</si>
  <si>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</si>
  <si>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</si>
  <si>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</si>
  <si>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</si>
  <si>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</si>
  <si>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</si>
  <si>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</si>
  <si>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</si>
  <si>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</si>
  <si>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</si>
  <si>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</si>
  <si>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</si>
  <si>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</si>
  <si>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</si>
  <si>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</si>
  <si>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</si>
  <si>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</si>
  <si>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</si>
  <si>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</si>
  <si>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</si>
  <si>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</si>
  <si>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</si>
  <si>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</si>
  <si>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</si>
  <si>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</si>
  <si>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</si>
  <si>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</si>
  <si>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</si>
  <si>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</si>
  <si>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</si>
  <si>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</si>
  <si>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</si>
  <si>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</si>
  <si>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</si>
  <si>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</si>
  <si>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</si>
  <si>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</si>
  <si>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</si>
  <si>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</si>
  <si>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</si>
  <si>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</si>
  <si>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</si>
  <si>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</si>
  <si>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</si>
  <si>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</si>
  <si>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</si>
  <si>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</si>
  <si>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</si>
  <si>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</si>
  <si>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</si>
  <si>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</si>
  <si>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</si>
  <si>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</si>
  <si>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</si>
  <si>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</si>
  <si>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</si>
  <si>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</si>
  <si>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</si>
  <si>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</si>
  <si>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</si>
  <si>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</si>
  <si>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</si>
  <si>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</si>
  <si>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</si>
  <si>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</si>
  <si>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</si>
  <si>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</si>
  <si>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</si>
  <si>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</si>
  <si>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</si>
  <si>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</si>
  <si>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</si>
  <si>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</si>
  <si>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</si>
  <si>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</si>
  <si>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</si>
  <si>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</si>
  <si>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</si>
  <si>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</si>
  <si>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</si>
  <si>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</si>
  <si>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</si>
  <si>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</si>
  <si>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</si>
  <si>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</si>
  <si>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</si>
  <si>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</si>
  <si>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</si>
  <si>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</si>
  <si>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</si>
  <si>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</si>
  <si>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</si>
  <si>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</si>
  <si>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</si>
  <si>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</si>
  <si>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</si>
  <si>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</si>
  <si>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</si>
  <si>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</si>
  <si>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</si>
  <si>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</si>
  <si>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</si>
  <si>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</si>
  <si>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</si>
  <si>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</si>
  <si>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</si>
  <si>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</si>
  <si>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</si>
  <si>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</si>
  <si>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</si>
  <si>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</si>
  <si>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</si>
  <si>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</si>
  <si>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</si>
  <si>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</si>
  <si>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</si>
  <si>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</si>
  <si>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</si>
  <si>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</si>
  <si>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</si>
  <si>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</si>
  <si>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</si>
  <si>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</si>
  <si>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</si>
  <si>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</si>
  <si>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</si>
  <si>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</si>
  <si>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</si>
  <si>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</si>
  <si>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</si>
  <si>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</si>
  <si>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</si>
  <si>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</si>
  <si>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</si>
  <si>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</si>
  <si>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</si>
  <si>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</si>
  <si>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</si>
  <si>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</si>
  <si>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</si>
  <si>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</si>
  <si>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</si>
  <si>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</si>
  <si>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</si>
  <si>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</si>
  <si>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</si>
  <si>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</si>
  <si>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</si>
  <si>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</si>
  <si>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</si>
  <si>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</si>
  <si>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</si>
  <si>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</si>
  <si>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</si>
  <si>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</si>
  <si>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</si>
  <si>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</si>
  <si>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</si>
  <si>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</si>
  <si>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</si>
  <si>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</si>
  <si>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</si>
  <si>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</si>
  <si>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</si>
  <si>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</si>
  <si>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</si>
  <si>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</si>
  <si>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</si>
  <si>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</si>
  <si>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</si>
  <si>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</si>
  <si>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</si>
  <si>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</si>
  <si>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</si>
  <si>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</si>
  <si>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</si>
  <si>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</si>
  <si>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</si>
  <si>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</si>
  <si>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</si>
  <si>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</si>
  <si>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</si>
  <si>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</si>
  <si>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</si>
  <si>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</si>
  <si>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</si>
  <si>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</si>
  <si>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</si>
  <si>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</si>
  <si>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</si>
  <si>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</si>
  <si>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</si>
  <si>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</si>
  <si>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</si>
  <si>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</si>
  <si>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</si>
  <si>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</si>
  <si>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</si>
  <si>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</si>
  <si>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</si>
  <si>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</si>
  <si>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</si>
  <si>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</si>
  <si>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</si>
  <si>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</si>
  <si>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</si>
  <si>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</si>
  <si>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</si>
  <si>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</si>
  <si>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</si>
  <si>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</si>
  <si>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</si>
  <si>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</si>
  <si>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</si>
  <si>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</si>
  <si>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</si>
  <si>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</si>
  <si>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</si>
  <si>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</si>
  <si>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</si>
  <si>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</si>
  <si>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</si>
  <si>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</si>
  <si>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</si>
  <si>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</si>
  <si>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</si>
  <si>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</si>
  <si>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</si>
  <si>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</si>
  <si>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</si>
  <si>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</si>
  <si>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</si>
  <si>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</si>
  <si>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</si>
  <si>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</si>
  <si>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</si>
  <si>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</si>
  <si>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</si>
  <si>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</si>
  <si>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</si>
  <si>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</si>
  <si>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</si>
  <si>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</si>
  <si>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</si>
  <si>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</si>
  <si>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</si>
  <si>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</si>
  <si>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</si>
  <si>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</si>
  <si>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</si>
  <si>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</si>
  <si>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</si>
  <si>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</si>
  <si>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</si>
  <si>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</si>
  <si>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</si>
  <si>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</si>
  <si>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</si>
  <si>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</si>
  <si>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</si>
  <si>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</si>
  <si>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</si>
  <si>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</si>
  <si>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</si>
  <si>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</si>
  <si>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</si>
  <si>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</si>
  <si>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</si>
  <si>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</si>
  <si>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</si>
  <si>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</si>
  <si>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</si>
  <si>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</si>
  <si>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</si>
  <si>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</si>
  <si>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</si>
  <si>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</si>
  <si>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</si>
  <si>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</si>
  <si>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</si>
  <si>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</si>
  <si>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</si>
  <si>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</si>
  <si>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</si>
  <si>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</si>
  <si>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</si>
  <si>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</si>
  <si>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</si>
  <si>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</si>
  <si>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</si>
  <si>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</si>
  <si>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</si>
  <si>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</si>
  <si>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</si>
  <si>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</si>
  <si>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</si>
  <si>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</si>
  <si>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</si>
  <si>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</si>
  <si>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</si>
  <si>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</si>
  <si>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</si>
  <si>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</si>
  <si>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</si>
  <si>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</si>
  <si>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</si>
  <si>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</si>
  <si>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</si>
  <si>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</si>
  <si>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</si>
  <si>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</si>
  <si>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</si>
  <si>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</si>
  <si>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</si>
  <si>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</si>
  <si>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</si>
  <si>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</si>
  <si>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</si>
  <si>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</si>
  <si>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</si>
  <si>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</si>
  <si>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</si>
  <si>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</si>
  <si>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</si>
  <si>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</si>
  <si>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</si>
  <si>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</si>
  <si>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</si>
  <si>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</si>
  <si>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</si>
  <si>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</si>
  <si>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</si>
  <si>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</si>
  <si>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</si>
  <si>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</si>
  <si>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</si>
  <si>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</si>
  <si>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</si>
  <si>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</si>
  <si>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</si>
  <si>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</si>
  <si>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</si>
  <si>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</si>
  <si>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</si>
  <si>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</si>
  <si>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</si>
  <si>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</si>
  <si>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</si>
  <si>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</si>
  <si>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</si>
  <si>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</si>
  <si>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</si>
  <si>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</si>
  <si>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</si>
  <si>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</si>
  <si>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</si>
  <si>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</si>
  <si>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</si>
  <si>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</si>
  <si>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</si>
  <si>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</si>
  <si>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</si>
  <si>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</si>
  <si>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</si>
  <si>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</si>
  <si>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</si>
  <si>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</si>
  <si>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</si>
  <si>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</si>
  <si>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</si>
  <si>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</si>
  <si>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</si>
  <si>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</si>
  <si>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</si>
  <si>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</si>
  <si>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</si>
  <si>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</si>
  <si>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</si>
  <si>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</si>
  <si>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</si>
  <si>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</si>
  <si>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</si>
  <si>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</si>
  <si>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</si>
  <si>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</si>
  <si>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</si>
  <si>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</si>
  <si>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</si>
  <si>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</si>
  <si>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</si>
  <si>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</si>
  <si>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</si>
  <si>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</si>
  <si>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</si>
  <si>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</si>
  <si>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</si>
  <si>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</si>
  <si>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</si>
  <si>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</si>
  <si>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</si>
  <si>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</si>
  <si>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</si>
  <si>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</si>
  <si>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</si>
  <si>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</si>
  <si>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</si>
  <si>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</si>
  <si>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</si>
  <si>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</si>
  <si>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</si>
  <si>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</si>
  <si>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</si>
  <si>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</si>
  <si>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</si>
  <si>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</si>
  <si>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</si>
  <si>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</si>
  <si>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</si>
  <si>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</si>
  <si>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</si>
  <si>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</si>
  <si>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</si>
  <si>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</si>
  <si>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</si>
  <si>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</si>
  <si>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</si>
  <si>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</si>
  <si>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</si>
  <si>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</si>
  <si>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</si>
  <si>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</si>
  <si>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</si>
  <si>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</si>
  <si>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</si>
  <si>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</si>
  <si>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</si>
  <si>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</si>
  <si>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</si>
  <si>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</si>
  <si>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</si>
  <si>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</si>
  <si>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</si>
  <si>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</si>
  <si>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</si>
  <si>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</si>
  <si>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</si>
  <si>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</si>
  <si>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</si>
  <si>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</si>
  <si>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</si>
  <si>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</si>
  <si>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</si>
  <si>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</si>
  <si>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</si>
  <si>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</si>
  <si>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</si>
  <si>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</si>
  <si>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</si>
  <si>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</si>
  <si>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</si>
  <si>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</si>
  <si>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</si>
  <si>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</si>
  <si>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</si>
  <si>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</si>
  <si>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</si>
  <si>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</si>
  <si>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</si>
  <si>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</si>
  <si>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</si>
  <si>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</si>
  <si>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</si>
  <si>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</si>
  <si>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</si>
  <si>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</si>
  <si>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</si>
  <si>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</si>
  <si>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</si>
  <si>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</si>
  <si>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</si>
  <si>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</si>
  <si>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</si>
  <si>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</si>
  <si>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</si>
  <si>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</si>
  <si>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</si>
  <si>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</si>
  <si>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</si>
  <si>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</si>
  <si>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</si>
  <si>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</si>
  <si>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</si>
  <si>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</si>
  <si>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</si>
  <si>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</si>
  <si>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</si>
  <si>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</si>
  <si>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</si>
  <si>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</si>
  <si>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</si>
  <si>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</si>
  <si>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</si>
  <si>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</si>
  <si>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</si>
  <si>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</si>
  <si>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</si>
  <si>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</si>
  <si>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</si>
  <si>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</si>
  <si>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</si>
  <si>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</si>
  <si>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</si>
  <si>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</si>
  <si>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</si>
  <si>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</si>
  <si>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</si>
  <si>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</si>
  <si>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</si>
  <si>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</si>
  <si>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</si>
  <si>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</si>
  <si>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</si>
  <si>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</si>
  <si>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</si>
  <si>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</si>
  <si>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</si>
  <si>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</si>
  <si>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</si>
  <si>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</si>
  <si>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</si>
  <si>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</si>
  <si>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</si>
  <si>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</si>
  <si>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</si>
  <si>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</si>
  <si>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</si>
  <si>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</si>
  <si>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</si>
  <si>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</si>
  <si>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</si>
  <si>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</si>
  <si>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</si>
  <si>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</si>
  <si>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</si>
  <si>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</si>
  <si>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</si>
  <si>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</si>
  <si>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</si>
  <si>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</si>
  <si>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</si>
  <si>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</si>
  <si>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</si>
  <si>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</si>
  <si>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</si>
  <si>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</si>
  <si>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</si>
  <si>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</si>
  <si>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</si>
  <si>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</si>
  <si>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</si>
  <si>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</si>
  <si>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</si>
  <si>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</si>
  <si>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</si>
  <si>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</si>
  <si>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</si>
  <si>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</si>
  <si>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</si>
  <si>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</si>
  <si>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</si>
  <si>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</si>
  <si>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</si>
  <si>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</si>
  <si>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</si>
  <si>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</si>
  <si>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</si>
  <si>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</si>
  <si>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</si>
  <si>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</si>
  <si>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</si>
  <si>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</si>
  <si>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</si>
  <si>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</si>
  <si>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</si>
  <si>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</si>
  <si>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</si>
  <si>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</si>
  <si>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</si>
  <si>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</si>
  <si>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</si>
  <si>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</si>
  <si>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</si>
  <si>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</si>
  <si>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</si>
  <si>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</si>
  <si>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</si>
  <si>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</si>
  <si>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</si>
  <si>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</si>
  <si>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</si>
  <si>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</si>
  <si>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</si>
  <si>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</si>
  <si>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</si>
  <si>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</si>
  <si>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</si>
  <si>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</si>
  <si>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</si>
  <si>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</si>
  <si>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</si>
  <si>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</si>
  <si>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</si>
  <si>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</si>
  <si>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</si>
  <si>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</si>
  <si>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</si>
  <si>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</si>
  <si>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</si>
  <si>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</si>
  <si>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</si>
  <si>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</si>
  <si>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</si>
  <si>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</si>
  <si>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</si>
  <si>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</si>
  <si>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</si>
  <si>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</si>
  <si>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</si>
  <si>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</si>
  <si>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</si>
  <si>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</si>
  <si>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</si>
  <si>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</si>
  <si>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</si>
  <si>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</si>
  <si>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</si>
  <si>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</si>
  <si>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</si>
  <si>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</si>
  <si>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</si>
  <si>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</si>
  <si>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</si>
  <si>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</si>
  <si>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</si>
  <si>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</si>
  <si>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</si>
  <si>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</si>
  <si>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</si>
  <si>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</si>
  <si>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</si>
  <si>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</si>
  <si>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</si>
  <si>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</si>
  <si>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</si>
  <si>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</si>
  <si>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</si>
  <si>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</si>
  <si>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</si>
  <si>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</si>
  <si>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</si>
  <si>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</si>
  <si>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</si>
  <si>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</si>
  <si>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</si>
  <si>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</si>
  <si>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</si>
  <si>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</si>
  <si>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</si>
  <si>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</si>
  <si>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</si>
  <si>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</si>
  <si>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</si>
  <si>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</si>
  <si>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</si>
  <si>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</si>
  <si>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</si>
  <si>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</si>
  <si>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</si>
  <si>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</si>
  <si>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</si>
  <si>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</si>
  <si>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</si>
  <si>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</si>
  <si>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</si>
  <si>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</si>
  <si>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</si>
  <si>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</si>
  <si>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</si>
  <si>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</si>
  <si>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</si>
  <si>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</si>
  <si>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</si>
  <si>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</si>
  <si>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</si>
  <si>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</si>
  <si>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</si>
  <si>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</si>
  <si>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</si>
  <si>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</si>
  <si>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</si>
  <si>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</si>
  <si>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</si>
  <si>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</si>
  <si>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</si>
  <si>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</si>
  <si>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</si>
  <si>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</si>
  <si>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</si>
  <si>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</si>
  <si>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</si>
  <si>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</si>
  <si>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</si>
  <si>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</si>
  <si>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</si>
  <si>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</si>
  <si>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</si>
  <si>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</si>
  <si>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</si>
  <si>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</si>
  <si>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</si>
  <si>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</si>
  <si>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</si>
  <si>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</si>
  <si>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</si>
  <si>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</si>
  <si>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</si>
  <si>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</si>
  <si>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</si>
  <si>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</si>
  <si>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</si>
  <si>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</si>
  <si>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</si>
  <si>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</si>
  <si>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</si>
  <si>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</si>
  <si>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</si>
  <si>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</si>
  <si>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</si>
  <si>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</si>
  <si>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</si>
  <si>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</si>
  <si>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</si>
  <si>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</si>
  <si>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</si>
  <si>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</si>
  <si>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</si>
  <si>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</si>
  <si>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</si>
  <si>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</si>
  <si>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</si>
  <si>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</si>
  <si>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</si>
  <si>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</si>
  <si>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</si>
  <si>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</si>
  <si>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</si>
  <si>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</si>
  <si>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</si>
  <si>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</si>
  <si>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</si>
  <si>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</si>
  <si>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</si>
  <si>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</si>
  <si>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</si>
  <si>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</si>
  <si>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</si>
  <si>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</si>
  <si>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</si>
  <si>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</si>
  <si>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</si>
  <si>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</si>
  <si>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</si>
  <si>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</si>
  <si>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</si>
  <si>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</si>
  <si>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</si>
  <si>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</si>
  <si>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</si>
  <si>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</si>
  <si>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</si>
  <si>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</si>
  <si>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</si>
  <si>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</si>
  <si>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</si>
  <si>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</si>
  <si>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</si>
  <si>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</si>
  <si>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</si>
  <si>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</si>
  <si>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</si>
  <si>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</si>
  <si>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</si>
  <si>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</si>
  <si>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</si>
  <si>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</si>
  <si>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</si>
  <si>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</si>
  <si>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</si>
  <si>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</si>
  <si>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</si>
  <si>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</si>
  <si>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</si>
  <si>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</si>
  <si>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</si>
  <si>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</si>
  <si>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</si>
  <si>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</si>
  <si>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</si>
  <si>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</si>
  <si>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</si>
  <si>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</si>
  <si>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</si>
  <si>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</si>
  <si>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</si>
  <si>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</si>
  <si>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</si>
  <si>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</si>
  <si>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</si>
  <si>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</si>
  <si>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</si>
  <si>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</si>
  <si>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</si>
  <si>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</si>
  <si>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</si>
  <si>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</si>
  <si>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</si>
  <si>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</si>
  <si>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</si>
  <si>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</si>
  <si>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</si>
  <si>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</si>
  <si>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</si>
  <si>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</si>
  <si>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</si>
  <si>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</si>
  <si>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</si>
  <si>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</si>
  <si>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</si>
  <si>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</si>
  <si>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</si>
  <si>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</si>
  <si>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</si>
  <si>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</si>
  <si>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</si>
  <si>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</si>
  <si>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</si>
  <si>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</si>
  <si>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</si>
  <si>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</si>
  <si>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</si>
  <si>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</si>
  <si>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</si>
  <si>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</si>
  <si>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</si>
  <si>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</si>
  <si>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</si>
  <si>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</si>
  <si>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</si>
  <si>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</si>
  <si>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</si>
  <si>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</si>
  <si>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</si>
  <si>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</si>
  <si>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</si>
  <si>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</si>
  <si>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</si>
  <si>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</si>
  <si>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</si>
  <si>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</si>
  <si>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</si>
  <si>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</si>
  <si>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</si>
  <si>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</si>
  <si>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</si>
  <si>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</si>
  <si>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</si>
  <si>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</si>
  <si>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</si>
  <si>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</si>
  <si>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</si>
  <si>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</si>
  <si>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</si>
  <si>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</si>
  <si>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</si>
  <si>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</si>
  <si>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</si>
  <si>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</si>
  <si>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</si>
  <si>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</si>
  <si>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</si>
  <si>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</si>
  <si>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</si>
  <si>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</si>
  <si>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</si>
  <si>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</si>
  <si>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</si>
  <si>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</si>
  <si>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</si>
  <si>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</si>
  <si>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</si>
  <si>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</si>
  <si>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</si>
  <si>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</si>
  <si>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</si>
  <si>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</si>
  <si>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</si>
  <si>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</si>
  <si>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</si>
  <si>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</si>
  <si>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</si>
  <si>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</si>
  <si>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</si>
  <si>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</si>
  <si>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</si>
  <si>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</si>
  <si>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</si>
  <si>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</si>
  <si>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</si>
  <si>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</si>
  <si>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</si>
  <si>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</si>
  <si>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</si>
  <si>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</si>
  <si>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</si>
  <si>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</si>
  <si>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</si>
  <si>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</si>
  <si>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</si>
  <si>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</si>
  <si>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</si>
  <si>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</si>
  <si>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</si>
  <si>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</si>
  <si>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</si>
  <si>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</si>
  <si>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</si>
  <si>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</si>
  <si>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</si>
  <si>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</si>
  <si>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</si>
  <si>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</si>
  <si>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</si>
  <si>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</si>
  <si>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</si>
  <si>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</si>
  <si>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</si>
  <si>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</si>
  <si>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</si>
  <si>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</si>
  <si>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</si>
  <si>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</si>
  <si>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</si>
  <si>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</si>
  <si>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</si>
  <si>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</si>
  <si>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</si>
  <si>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</si>
  <si>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</si>
  <si>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</si>
  <si>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</si>
  <si>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</si>
  <si>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</si>
  <si>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</si>
  <si>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</si>
  <si>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</si>
  <si>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</si>
  <si>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</si>
  <si>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</si>
  <si>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</si>
  <si>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</si>
  <si>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</si>
  <si>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</si>
  <si>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</si>
  <si>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</si>
  <si>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</si>
  <si>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</si>
  <si>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</si>
  <si>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</si>
  <si>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</si>
  <si>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</si>
  <si>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</si>
  <si>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</si>
  <si>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</si>
  <si>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</si>
  <si>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</si>
  <si>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</si>
  <si>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</si>
  <si>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</si>
  <si>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</si>
  <si>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</si>
  <si>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</si>
  <si>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</si>
  <si>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</si>
  <si>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</si>
  <si>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</si>
  <si>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</si>
  <si>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</si>
  <si>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</si>
  <si>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</si>
  <si>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</si>
  <si>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</si>
  <si>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</si>
  <si>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</si>
  <si>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</si>
  <si>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</si>
  <si>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</si>
  <si>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</si>
  <si>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</si>
  <si>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</si>
  <si>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</si>
  <si>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</si>
  <si>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</si>
  <si>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</si>
  <si>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</si>
  <si>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</si>
  <si>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</si>
  <si>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</si>
  <si>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</si>
  <si>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</si>
  <si>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</si>
  <si>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</si>
  <si>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</si>
  <si>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</si>
  <si>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</si>
  <si>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</si>
  <si>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</si>
  <si>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</si>
  <si>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</si>
  <si>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</si>
  <si>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</si>
  <si>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</si>
  <si>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</si>
  <si>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</si>
  <si>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</si>
  <si>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</si>
  <si>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</si>
  <si>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</si>
  <si>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</si>
  <si>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</si>
  <si>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</si>
  <si>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</si>
  <si>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</si>
  <si>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</si>
  <si>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</si>
  <si>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</si>
  <si>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</si>
  <si>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</si>
  <si>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</si>
  <si>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</si>
  <si>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</si>
  <si>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</si>
  <si>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</si>
  <si>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</si>
  <si>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</si>
  <si>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</si>
  <si>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</si>
  <si>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</si>
  <si>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</si>
  <si>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</si>
  <si>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</si>
  <si>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</si>
  <si>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</si>
  <si>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</si>
  <si>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</si>
  <si>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</si>
  <si>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</si>
  <si>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</si>
  <si>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</si>
  <si>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</si>
  <si>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</si>
  <si>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</si>
  <si>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</si>
  <si>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</si>
  <si>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</si>
  <si>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</si>
  <si>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</si>
  <si>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</si>
  <si>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</si>
  <si>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</si>
  <si>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</si>
  <si>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</si>
  <si>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</si>
  <si>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</si>
  <si>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</si>
  <si>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</si>
  <si>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</si>
  <si>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</si>
  <si>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</si>
  <si>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</si>
  <si>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</si>
  <si>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</si>
  <si>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</si>
  <si>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</si>
  <si>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</si>
  <si>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</si>
  <si>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</si>
  <si>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</si>
  <si>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</si>
  <si>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</si>
  <si>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</si>
  <si>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</si>
  <si>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</si>
  <si>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</si>
  <si>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</si>
  <si>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</si>
  <si>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</si>
  <si>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</si>
  <si>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</si>
  <si>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</si>
  <si>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</si>
  <si>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</si>
  <si>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</si>
  <si>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</si>
  <si>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</si>
  <si>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</si>
  <si>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</si>
  <si>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</si>
  <si>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</si>
  <si>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</si>
  <si>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</si>
  <si>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</si>
  <si>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</si>
  <si>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</si>
  <si>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</si>
  <si>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</si>
  <si>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</si>
  <si>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</si>
  <si>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</si>
  <si>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</si>
  <si>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</si>
  <si>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</si>
  <si>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</si>
  <si>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</si>
  <si>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</si>
  <si>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</si>
  <si>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</si>
  <si>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</si>
  <si>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</si>
  <si>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</si>
  <si>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</si>
  <si>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</si>
  <si>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</si>
  <si>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</si>
  <si>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</si>
  <si>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</si>
  <si>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</si>
  <si>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</si>
  <si>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</si>
  <si>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</si>
  <si>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</si>
  <si>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</si>
  <si>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</si>
  <si>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15:30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</si>
  <si>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</si>
  <si>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</si>
  <si>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</si>
  <si>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</si>
  <si>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</si>
  <si>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</si>
  <si>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</si>
  <si>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</si>
  <si>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</si>
  <si>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</si>
  <si>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</si>
  <si>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</si>
  <si>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</si>
  <si>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</si>
  <si>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</si>
  <si>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 xml:space="preserve">Mc1 as 13:59h </t>
  </si>
  <si>
    <t>Descarga de pedra do km 727 ao 730 - retorna para TGR</t>
  </si>
  <si>
    <t>Saulo</t>
  </si>
  <si>
    <t>Deslocamento TOM TCS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</si>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</sst>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51" activePane="bottomRight" state="frozen"/>
      <selection pane="bottomRight" activeCell="F54" sqref="F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 t="s">
        <v>1224</v>
      </c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615</v>
      </c>
      <c r="Y23" s="159" t="s">
        <v>608</v>
      </c>
      <c r="Z23" s="159"/>
      <c r="AA23" s="84" t="s">
        <v>1232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1233</v>
      </c>
      <c r="BK23" s="17" t="s">
        <v>1234</v>
      </c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1237</v>
      </c>
      <c r="BK27" s="17" t="s">
        <v>1238</v>
      </c>
      <c r="BL27" s="16"/>
      <c r="BM27" s="15"/>
      <c r="BN27" s="15"/>
      <c r="BO27" s="166"/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266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615</v>
      </c>
      <c r="Y29" s="159" t="s">
        <v>618</v>
      </c>
      <c r="Z29" s="159"/>
      <c r="AA29" s="84" t="s">
        <v>1241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0.41666666666666669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 t="s">
        <v>599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991</v>
      </c>
      <c r="E41" s="321">
        <v>36</v>
      </c>
      <c r="F41" s="173" t="s">
        <v>895</v>
      </c>
      <c r="G41" s="9" t="str">
        <f>IF(D41="","*",VLOOKUP(F41,BS_ATIVIDADE[#All],3,FALSE))</f>
        <v>MECANIZAÇÃO - SOCADORA</v>
      </c>
      <c r="H41" s="174" t="s">
        <v>597</v>
      </c>
      <c r="I41" s="174" t="s">
        <v>597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1245</v>
      </c>
      <c r="W41" s="174" t="s">
        <v>1236</v>
      </c>
      <c r="X41" s="219" t="s">
        <v>615</v>
      </c>
      <c r="Y41" s="159"/>
      <c r="Z41" s="159"/>
      <c r="AA41" s="84">
        <v>1</v>
      </c>
      <c r="AB41" s="71" t="s">
        <v>605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1008</v>
      </c>
      <c r="E42" s="321">
        <v>37</v>
      </c>
      <c r="F42" s="173" t="s">
        <v>803</v>
      </c>
      <c r="G42" s="9" t="str">
        <f>IF(D42="","*",VLOOKUP(F42,BS_ATIVIDADE[#All],3,FALSE))</f>
        <v>OUTROS</v>
      </c>
      <c r="H42" s="174" t="s">
        <v>572</v>
      </c>
      <c r="I42" s="174" t="s">
        <v>264</v>
      </c>
      <c r="J42" s="218">
        <v>74</v>
      </c>
      <c r="K42" s="218">
        <v>404</v>
      </c>
      <c r="L42" s="84">
        <v>291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1246</v>
      </c>
      <c r="X42" s="219" t="s">
        <v>615</v>
      </c>
      <c r="Y42" s="159"/>
      <c r="Z42" s="159"/>
      <c r="AA42" s="84" t="s">
        <v>1247</v>
      </c>
      <c r="AB42" s="71" t="s">
        <v>605</v>
      </c>
      <c r="AC42" s="71" t="s">
        <v>612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</v>
      </c>
      <c r="AN42" s="285" t="str">
        <f>IF(BS_CONTROLE[[#This Row],[SB]]=0, "-", BS_CONTROLE[[#This Row],[SB]])</f>
        <v>TOM1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958</v>
      </c>
      <c r="E44" s="321">
        <v>39</v>
      </c>
      <c r="F44" s="173" t="s">
        <v>921</v>
      </c>
      <c r="G44" s="9" t="str">
        <f>IF(D44="","*",VLOOKUP(F44,BS_ATIVIDADE[#All],3,FALSE))</f>
        <v>MODERNIZAÇÃO</v>
      </c>
      <c r="H44" s="174" t="s">
        <v>396</v>
      </c>
      <c r="I44" s="174" t="s">
        <v>396</v>
      </c>
      <c r="J44" s="218">
        <v>72</v>
      </c>
      <c r="K44" s="218">
        <v>317</v>
      </c>
      <c r="L44" s="84">
        <v>318</v>
      </c>
      <c r="M44" s="205" t="s">
        <v>397</v>
      </c>
      <c r="N44" s="205" t="s">
        <v>398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/>
      <c r="W44" s="174" t="s">
        <v>1236</v>
      </c>
      <c r="X44" s="219" t="s">
        <v>615</v>
      </c>
      <c r="Y44" s="159"/>
      <c r="Z44" s="159"/>
      <c r="AA44" s="84">
        <v>1</v>
      </c>
      <c r="AB44" s="71" t="s">
        <v>605</v>
      </c>
      <c r="AC44" s="71" t="s">
        <v>613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991</v>
      </c>
      <c r="E51" s="321">
        <v>46</v>
      </c>
      <c r="F51" s="173" t="s">
        <v>895</v>
      </c>
      <c r="G51" s="9" t="str">
        <f>IF(D51="","*",VLOOKUP(F51,BS_ATIVIDADE[#All],3,FALSE))</f>
        <v>MECANIZAÇÃO - SOCADORA</v>
      </c>
      <c r="H51" s="174" t="s">
        <v>597</v>
      </c>
      <c r="I51" s="174" t="s">
        <v>597</v>
      </c>
      <c r="J51" s="218">
        <v>74</v>
      </c>
      <c r="K51" s="218">
        <v>499</v>
      </c>
      <c r="L51" s="84">
        <v>501.25</v>
      </c>
      <c r="M51" s="205" t="s">
        <v>591</v>
      </c>
      <c r="N51" s="205" t="s">
        <v>593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1245</v>
      </c>
      <c r="W51" s="174" t="s">
        <v>1236</v>
      </c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958</v>
      </c>
      <c r="E54" s="321">
        <v>49</v>
      </c>
      <c r="F54" s="173" t="s">
        <v>921</v>
      </c>
      <c r="G54" s="9" t="str">
        <f>IF(D54="","*",VLOOKUP(F54,BS_ATIVIDADE[#All],3,FALSE))</f>
        <v>MODERNIZAÇÃO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e">
        <f t="shared" si="3"/>
        <v>#DIV/0!</v>
      </c>
      <c r="BR54" s="19" t="e">
        <f t="shared" si="4"/>
        <v>#DIV/0!</v>
      </c>
      <c r="BS54" s="19" t="e">
        <f t="shared" si="5"/>
        <v>#DIV/0!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7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1248</v>
      </c>
      <c r="D5" s="351"/>
      <c r="E5" s="351"/>
      <c r="F5" s="351"/>
      <c r="G5" s="351"/>
      <c r="H5" s="351"/>
      <c r="I5" s="351"/>
      <c r="J5" s="352"/>
      <c r="K5" s="353" t="s">
        <v>1249</v>
      </c>
      <c r="L5" s="354"/>
      <c r="M5" s="354"/>
      <c r="N5" s="354"/>
      <c r="O5" s="355" t="s">
        <v>1250</v>
      </c>
      <c r="P5" s="356"/>
      <c r="Q5" s="357"/>
    </row>
    <row r="6" spans="1:17" s="94" customFormat="1" ht="15.75" customHeight="1">
      <c r="A6" s="88" t="s">
        <v>1251</v>
      </c>
      <c r="B6" s="95" t="s">
        <v>1252</v>
      </c>
      <c r="C6" s="96" t="s">
        <v>1163</v>
      </c>
      <c r="D6" s="97" t="s">
        <v>1164</v>
      </c>
      <c r="E6" s="96" t="s">
        <v>1253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1254</v>
      </c>
      <c r="M6" s="140" t="s">
        <v>808</v>
      </c>
      <c r="N6" s="141" t="s">
        <v>1158</v>
      </c>
      <c r="O6" s="247" t="s">
        <v>1201</v>
      </c>
      <c r="P6" s="158"/>
      <c r="Q6" s="194" t="s">
        <v>1255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Em deslocamento para TRO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15:30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 xml:space="preserve">Mc1 as 13:59h 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0.41666666666666669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</v>
      </c>
      <c r="M44" s="142">
        <f>IF(FN_MC!AP42="","*",FN_MC!AP42)</f>
        <v>404</v>
      </c>
      <c r="N44" s="142" t="str">
        <f>IF(FN_MC!AM42="","*",FN_MC!AM42)</f>
        <v>TOM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*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V42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1256</v>
      </c>
      <c r="W1" s="363"/>
      <c r="X1" s="363"/>
      <c r="Y1" s="105"/>
    </row>
    <row r="2" spans="1:25" s="101" customFormat="1" ht="11.25" customHeight="1">
      <c r="A2" s="106" t="s">
        <v>1257</v>
      </c>
      <c r="B2" s="106" t="s">
        <v>1252</v>
      </c>
      <c r="C2" s="106" t="s">
        <v>604</v>
      </c>
      <c r="D2" s="107" t="s">
        <v>1163</v>
      </c>
      <c r="E2" s="107" t="s">
        <v>1164</v>
      </c>
      <c r="F2" s="107" t="s">
        <v>1251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1258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0.41666666666666669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</v>
      </c>
      <c r="L40" s="111" t="str">
        <f>IF(FN_MC!N42="","*",FN_MC!N42)</f>
        <v>TOM1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*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1259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1260</v>
      </c>
      <c r="C2" s="96" t="s">
        <v>1148</v>
      </c>
      <c r="D2" s="96" t="s">
        <v>1150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2" t="s">
        <v>1267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2026-01-02T17:20:35Z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