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13" documentId="8_{B6337239-1A00-434D-AAD0-422EA1FEB5AE}" xr6:coauthVersionLast="47" xr6:coauthVersionMax="47" xr10:uidLastSave="{E210494E-9D13-4EC5-A347-393FA03F80BC}"/>
  <bookViews>
    <workbookView xWindow="-120" yWindow="-120" windowWidth="20730" windowHeight="11040" firstSheet="4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" i="1" l="1" a="1"/>
  <c r="N93" i="1"/>
  <c r="M93" i="1" a="1"/>
  <c r="M93" i="1"/>
  <c r="N38" i="1" a="1"/>
  <c r="N38" i="1"/>
  <c r="M38" i="1" a="1"/>
  <c r="M38" i="1"/>
  <c r="N153" i="1" a="1"/>
  <c r="N153" i="1" s="1"/>
  <c r="M153" i="1" a="1"/>
  <c r="M153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3" i="1" l="1"/>
  <c r="AJ93" i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<sst xmlns="http://schemas.openxmlformats.org/spreadsheetml/2006/main" count="6556" uniqueCount="1592">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</sst>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9" tableBorderDxfId="25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7"/>
    <tableColumn id="8" xr3:uid="{69D5AC3B-4F64-4F8F-AD2A-0AD158918DDD}" name="CORRELATO" dataDxfId="25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H139" activePane="topRight" state="frozen"/>
      <selection pane="topRight" activeCell="J148" sqref="J14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0.59652777777777777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0.16666666666666663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2</v>
      </c>
      <c r="BI93" s="16"/>
      <c r="BJ93" s="16" t="s">
        <v>1456</v>
      </c>
      <c r="BK93" s="16" t="s">
        <v>1456</v>
      </c>
      <c r="BL93" s="15"/>
      <c r="BM93" s="14" t="s">
        <v>980</v>
      </c>
      <c r="BN93" s="14" t="s">
        <v>980</v>
      </c>
      <c r="BO93" s="165" t="s">
        <v>980</v>
      </c>
      <c r="BP93" s="16" t="s">
        <v>607</v>
      </c>
      <c r="BQ93" s="12" t="str">
        <f t="shared" si="10"/>
        <v>Aderente</v>
      </c>
      <c r="BR93" s="18">
        <f t="shared" si="11"/>
        <v>0.99999999999999978</v>
      </c>
      <c r="BS93" s="18">
        <f t="shared" si="12"/>
        <v>1</v>
      </c>
      <c r="BT93" s="225" t="str">
        <f t="shared" si="13"/>
        <v>OKOK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1457</v>
      </c>
      <c r="W94" s="173" t="s">
        <v>1458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1459</v>
      </c>
      <c r="BK94" s="16" t="s">
        <v>1460</v>
      </c>
      <c r="BL94" s="15"/>
      <c r="BM94" s="14" t="s">
        <v>986</v>
      </c>
      <c r="BN94" s="14" t="s">
        <v>986</v>
      </c>
      <c r="BO94" s="165" t="s">
        <v>986</v>
      </c>
      <c r="BP94" s="16" t="s">
        <v>1460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1461</v>
      </c>
      <c r="BK95" s="16" t="s">
        <v>1462</v>
      </c>
      <c r="BL95" s="15"/>
      <c r="BM95" s="14" t="s">
        <v>981</v>
      </c>
      <c r="BN95" s="14" t="s">
        <v>998</v>
      </c>
      <c r="BO95" s="165" t="s">
        <v>1071</v>
      </c>
      <c r="BP95" s="16" t="s">
        <v>1463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1461</v>
      </c>
      <c r="BK96" s="16" t="s">
        <v>1464</v>
      </c>
      <c r="BL96" s="15"/>
      <c r="BM96" s="14" t="s">
        <v>981</v>
      </c>
      <c r="BN96" s="14" t="s">
        <v>998</v>
      </c>
      <c r="BO96" s="165" t="s">
        <v>1071</v>
      </c>
      <c r="BP96" s="16" t="s">
        <v>1465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1466</v>
      </c>
      <c r="BK97" s="16" t="s">
        <v>1467</v>
      </c>
      <c r="BL97" s="15"/>
      <c r="BM97" s="14" t="s">
        <v>986</v>
      </c>
      <c r="BN97" s="14" t="s">
        <v>986</v>
      </c>
      <c r="BO97" s="165" t="s">
        <v>986</v>
      </c>
      <c r="BP97" s="16" t="s">
        <v>1468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1469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1470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1471</v>
      </c>
      <c r="N99" s="204" t="s">
        <v>1472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1473</v>
      </c>
      <c r="AN99" s="278" t="s">
        <v>1474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1475</v>
      </c>
      <c r="BK99" s="16" t="s">
        <v>1476</v>
      </c>
      <c r="BL99" s="15"/>
      <c r="BM99" s="14" t="s">
        <v>973</v>
      </c>
      <c r="BN99" s="14" t="s">
        <v>1004</v>
      </c>
      <c r="BO99" s="165" t="s">
        <v>1082</v>
      </c>
      <c r="BP99" s="16" t="s">
        <v>1476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1478</v>
      </c>
      <c r="BK100" s="16" t="s">
        <v>1479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1480</v>
      </c>
      <c r="BK101" s="16" t="s">
        <v>1481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1482</v>
      </c>
      <c r="N103" s="204" t="s">
        <v>1483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1484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1485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1466</v>
      </c>
      <c r="BK104" s="16" t="s">
        <v>1486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1487</v>
      </c>
      <c r="BK105" s="16" t="s">
        <v>1488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1489</v>
      </c>
      <c r="BK106" s="16" t="s">
        <v>1490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1490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1491</v>
      </c>
      <c r="BK107" s="16" t="s">
        <v>1491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1458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1492</v>
      </c>
      <c r="BK108" s="16" t="s">
        <v>1492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1493</v>
      </c>
      <c r="BK109" s="16" t="s">
        <v>1494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1473</v>
      </c>
      <c r="N110" s="204" t="s">
        <v>1474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1495</v>
      </c>
      <c r="BK110" s="16" t="s">
        <v>1495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1495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1477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1496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1497</v>
      </c>
      <c r="BK111" s="16" t="s">
        <v>1498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1498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1500</v>
      </c>
      <c r="W112" s="173" t="s">
        <v>1501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1502</v>
      </c>
      <c r="BK112" s="16" t="s">
        <v>1502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1503</v>
      </c>
      <c r="N113" s="204" t="s">
        <v>1504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1505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1506</v>
      </c>
      <c r="BK113" s="174" t="s">
        <v>1507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1508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1509</v>
      </c>
      <c r="BK114" s="16" t="s">
        <v>1510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1510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1511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1512</v>
      </c>
      <c r="N115" s="204" t="s">
        <v>1513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1514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1497</v>
      </c>
      <c r="BK115" s="16" t="s">
        <v>1515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1515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1516</v>
      </c>
      <c r="BK116" s="16" t="s">
        <v>1516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1516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1517</v>
      </c>
      <c r="BK117" s="16" t="s">
        <v>1518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1518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1497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1477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1519</v>
      </c>
      <c r="BK120" s="16" t="s">
        <v>1519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1519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1520</v>
      </c>
      <c r="N121" s="204" t="s">
        <v>1521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1519</v>
      </c>
      <c r="BK121" s="16" t="s">
        <v>1519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1519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1522</v>
      </c>
      <c r="J122" s="217">
        <v>74</v>
      </c>
      <c r="K122" s="217">
        <v>26</v>
      </c>
      <c r="L122" s="83" t="s">
        <v>607</v>
      </c>
      <c r="M122" s="204" t="s">
        <v>1523</v>
      </c>
      <c r="N122" s="204" t="s">
        <v>1524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1525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1507</v>
      </c>
      <c r="BK122" s="174" t="s">
        <v>1507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1529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1530</v>
      </c>
      <c r="BK123" s="16" t="s">
        <v>1530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1531</v>
      </c>
      <c r="BK124" s="16" t="s">
        <v>1532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1533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1534</v>
      </c>
      <c r="BK130" s="16" t="s">
        <v>1535</v>
      </c>
      <c r="BL130" s="15" t="s">
        <v>1536</v>
      </c>
      <c r="BM130" s="14" t="s">
        <v>986</v>
      </c>
      <c r="BN130" s="14" t="s">
        <v>986</v>
      </c>
      <c r="BO130" s="165" t="s">
        <v>986</v>
      </c>
      <c r="BP130" s="16" t="s">
        <v>1535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1537</v>
      </c>
      <c r="I131" s="173" t="s">
        <v>1537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1538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1539</v>
      </c>
      <c r="W131" s="217" t="s">
        <v>1540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1541</v>
      </c>
      <c r="BK131" s="16" t="s">
        <v>1541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1541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1542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1543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1544</v>
      </c>
      <c r="BK132" s="16" t="s">
        <v>1545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1473</v>
      </c>
      <c r="N133" s="204" t="s">
        <v>1474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1546</v>
      </c>
      <c r="BK133" s="324" t="s">
        <v>1547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1469</v>
      </c>
      <c r="W134" s="319" t="s">
        <v>1548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1549</v>
      </c>
      <c r="BK134" s="324" t="s">
        <v>1541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1541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1477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1549</v>
      </c>
      <c r="BK135" s="16" t="s">
        <v>1550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1549</v>
      </c>
      <c r="BK136" s="324" t="s">
        <v>1551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1552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1526</v>
      </c>
      <c r="AL137" s="278" t="str">
        <f>IF(BS_CONTROLE[[#This Row],[Local - Encerramento]]=0, "-", BS_CONTROLE[[#This Row],[Local - Encerramento]])</f>
        <v>TID2</v>
      </c>
      <c r="AM137" s="278" t="s">
        <v>1527</v>
      </c>
      <c r="AN137" s="278" t="s">
        <v>1528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1549</v>
      </c>
      <c r="BK137" s="16" t="s">
        <v>1553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1554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1508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1555</v>
      </c>
      <c r="BK138" s="16" t="s">
        <v>1556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1557</v>
      </c>
      <c r="BK139" s="16" t="s">
        <v>1558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1559</v>
      </c>
      <c r="BK140" s="16" t="s">
        <v>1560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1561</v>
      </c>
      <c r="N141" s="217" t="s">
        <v>1562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1563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1564</v>
      </c>
      <c r="BK141" s="16" t="s">
        <v>1565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/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1543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1537</v>
      </c>
      <c r="I145" s="173" t="s">
        <v>1537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1538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1539</v>
      </c>
      <c r="W145" s="217" t="s">
        <v>1540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1471</v>
      </c>
      <c r="N147" s="204" t="s">
        <v>1472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1566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1567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1568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1569</v>
      </c>
      <c r="N149" s="204" t="s">
        <v>1569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1552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1508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750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688</v>
      </c>
      <c r="E152" s="314"/>
      <c r="F152" s="172" t="s">
        <v>681</v>
      </c>
      <c r="G152" s="9" t="str">
        <f>IF(D152="","*",VLOOKUP(F152,BS_ATIVIDADE[#All],3,FALSE))</f>
        <v>OUTROS</v>
      </c>
      <c r="H152" s="173" t="s">
        <v>257</v>
      </c>
      <c r="I152" s="173" t="s">
        <v>1570</v>
      </c>
      <c r="J152" s="217">
        <v>101</v>
      </c>
      <c r="K152" s="217">
        <v>1</v>
      </c>
      <c r="L152" s="83" t="s">
        <v>607</v>
      </c>
      <c r="M152" s="204" t="s">
        <v>1571</v>
      </c>
      <c r="N152" s="204" t="s">
        <v>1572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BINÁRIO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PORTO NACIONAL - OURO VERDE</v>
      </c>
      <c r="V152" s="198" t="s">
        <v>1563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INSPEÇÃO AUTO DE LINHA</v>
      </c>
      <c r="AJ152" s="9" t="str">
        <f>IF(D152="","*",VLOOKUP(AI152,BS_ATIVIDADE[#Data],3,FALSE))</f>
        <v>OUTROS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BINÁRIO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V4245972</v>
      </c>
      <c r="B153" s="171">
        <v>45972</v>
      </c>
      <c r="C153" s="8">
        <f>IF(BS_CONTROLE[[#This Row],[DATA]]="","",WEEKNUM(BS_CONTROLE[[#This Row],[DATA]]))</f>
        <v>46</v>
      </c>
      <c r="D153" s="51" t="s">
        <v>780</v>
      </c>
      <c r="E153" s="314">
        <v>68</v>
      </c>
      <c r="F153" s="172" t="s">
        <v>739</v>
      </c>
      <c r="G153" s="9" t="str">
        <f>IF(D153="","*",VLOOKUP(F153,BS_ATIVIDADE[#All],3,FALSE))</f>
        <v>MODERNIZAÇÃO</v>
      </c>
      <c r="H153" s="173" t="s">
        <v>27</v>
      </c>
      <c r="I153" s="173" t="s">
        <v>27</v>
      </c>
      <c r="J153" s="217">
        <v>72</v>
      </c>
      <c r="K153" s="217">
        <v>290</v>
      </c>
      <c r="L153" s="83">
        <v>289</v>
      </c>
      <c r="M153" s="21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3" s="21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3" s="173">
        <v>0.27083333333333331</v>
      </c>
      <c r="P153" s="173">
        <v>8.3333333333333329E-2</v>
      </c>
      <c r="Q153" s="83">
        <v>400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3" s="80" t="str">
        <f>IFERROR(_xlfn.XLOOKUP(J153, BASE_MAPA!$D$2:$D$359, BASE_MAPA!$E$2:$E$359), "ERRO")</f>
        <v>ARARAQUARA - COLOMBIA</v>
      </c>
      <c r="V153" s="198" t="s">
        <v>1233</v>
      </c>
      <c r="W153" s="173" t="s">
        <v>1399</v>
      </c>
      <c r="X153" s="218" t="s">
        <v>956</v>
      </c>
      <c r="Y153" s="158"/>
      <c r="Z153" s="158" t="s">
        <v>957</v>
      </c>
      <c r="AA153" s="83">
        <v>1</v>
      </c>
      <c r="AB153" s="70" t="s">
        <v>947</v>
      </c>
      <c r="AC153" s="70" t="s">
        <v>607</v>
      </c>
      <c r="AD153" s="173">
        <v>0.29166666666666669</v>
      </c>
      <c r="AE153" s="83">
        <v>6241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MODERNIZAÇÃO - SOCADORA</v>
      </c>
      <c r="AJ153" s="9" t="str">
        <f>IF(D153="","*",VLOOKUP(AI153,BS_ATIVIDADE[#Data],3,FALSE))</f>
        <v>MODERNIZAÇÃO</v>
      </c>
      <c r="AK153" s="278" t="str">
        <f>IF(BS_CONTROLE[[#This Row],[Local - Partida]]=0, "-", BS_CONTROLE[[#This Row],[Local - Partida]])</f>
        <v>ZGT1</v>
      </c>
      <c r="AL153" s="278" t="str">
        <f>IF(BS_CONTROLE[[#This Row],[Local - Encerramento]]=0, "-", BS_CONTROLE[[#This Row],[Local - Encerramento]])</f>
        <v>ZGT1</v>
      </c>
      <c r="AM153" s="278" t="str">
        <f>IF(BS_CONTROLE[[#This Row],[Entre - Estações]]=0, "-", BS_CONTROLE[[#This Row],[Entre - Estações]])</f>
        <v>ZRI-ZGT</v>
      </c>
      <c r="AN153" s="278" t="str">
        <f>IF(BS_CONTROLE[[#This Row],[SB]]=0, "-", BS_CONTROLE[[#This Row],[SB]])</f>
        <v>ZRIZGT</v>
      </c>
      <c r="AO153" s="279">
        <f>IF(BS_CONTROLE[[#This Row],[SUB]]=0, "-", BS_CONTROLE[[#This Row],[SUB]])</f>
        <v>72</v>
      </c>
      <c r="AP153" s="280">
        <f>IF(BS_CONTROLE[[#This Row],[KM - Inicio]]=0, "-", BS_CONTROLE[[#This Row],[KM - Inicio]])</f>
        <v>290</v>
      </c>
      <c r="AQ153" s="280">
        <f>IF(BS_CONTROLE[[#This Row],[KM - Fim]]=0, "-", BS_CONTROLE[[#This Row],[KM - Fim]])</f>
        <v>289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3" s="11" t="str">
        <f>IFERROR(_xlfn.XLOOKUP(AO153, BASE_MAPA!$D$2:$D$359, BASE_MAPA!$E$2:$E$359), "ERRO")</f>
        <v>ARARAQUARA - COLOMBIA</v>
      </c>
      <c r="BF153" s="281" t="str">
        <f>IF(BS_CONTROLE[[#This Row],[Responsavel pelo boletim]]=0, "-", BS_CONTROLE[[#This Row],[Responsavel pelo boletim]])</f>
        <v>Augusto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4:Q451 O39:Q44 O90:Q101 O142:Q152" name="Range1_9_1"/>
    <protectedRange sqref="V6:Y6 Y16 Y7:Y8 Y10:Y13 V23:Y24 V22 Y21:Y22 Y25:Y36 V37:Y44 V49:X50 Y45 Y47:Y56 V113:X114 V116:X117 V119:Y126 Y127 V142:Y143 Y141 V110:X111 Y110:Y118 V57:Y109 V128:Y130 V133:Y140 Y152 Y144:Y145 V146:Y151 Y132 V153:Y451" name="Range1_11_1"/>
    <protectedRange sqref="Z6:AD6 Z37:AD38 Z23:AD24 Z39 Z40:AD44 Z49:AD50 AD56 Z113:AD114 Z116:AD117 Z119:AD126 Z142:AD143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3:Q15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5" priority="23891" operator="equal">
      <formula>"ERRO"</formula>
    </cfRule>
  </conditionalFormatting>
  <conditionalFormatting sqref="X4 Y476:Y551 Y1:Z9 Y10:Y13 Z25:Z28 Y37:Z42 Z49:Z50 Z44:Z45 Y46:Z46 Z47 Z56 Z114:Z117 Y119:Z126 Z110:Z111 Y110:Y118 Y57:Z109 Y128:Z129 Y142:Z144 Y149:Z151 Z146:Z148 Y132:Z140 Y154:Z475 Z153">
    <cfRule type="cellIs" dxfId="2534" priority="23880" operator="equal">
      <formula>"OPORTUNIDADE"</formula>
    </cfRule>
  </conditionalFormatting>
  <conditionalFormatting sqref="AZ6:AZ523">
    <cfRule type="expression" dxfId="2533" priority="23875">
      <formula>$BU6=1</formula>
    </cfRule>
  </conditionalFormatting>
  <conditionalFormatting sqref="BQ6:BQ600">
    <cfRule type="cellIs" dxfId="2532" priority="23886" operator="equal">
      <formula>"Produção e Intervalo"</formula>
    </cfRule>
    <cfRule type="cellIs" dxfId="2531" priority="23887" operator="equal">
      <formula>"Aderente"</formula>
    </cfRule>
    <cfRule type="cellIs" dxfId="2530" priority="23888" operator="equal">
      <formula>"Intervalo"</formula>
    </cfRule>
    <cfRule type="cellIs" dxfId="2529" priority="23889" operator="equal">
      <formula>"Produção"</formula>
    </cfRule>
    <cfRule type="cellIs" dxfId="2528" priority="23890" operator="equal">
      <formula>"ERRO"</formula>
    </cfRule>
  </conditionalFormatting>
  <conditionalFormatting sqref="BR6:BS553">
    <cfRule type="cellIs" dxfId="2527" priority="23868" operator="equal">
      <formula>"*"</formula>
    </cfRule>
    <cfRule type="cellIs" dxfId="2526" priority="23869" operator="greaterThanOrEqual">
      <formula>1</formula>
    </cfRule>
    <cfRule type="cellIs" dxfId="2525" priority="23870" operator="lessThan">
      <formula>1</formula>
    </cfRule>
  </conditionalFormatting>
  <conditionalFormatting sqref="X476:X523 Y476:Y551 Y6:Z9 Y10:Y13 Z25:Z28 Y37:Z42 Z49:Z50 Z44:Z45 Y46:Z46 Z47 Z56 Z114:Z117 Y119:Z126 Z110:Z111 Y110:Y118 Y57:Z109 Y128:Z129 Y142:Z144 Y149:Z151 Z146:Z148 Y132:Z140 Y154:Z475 Z15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X476:X523">
    <cfRule type="cellIs" dxfId="2522" priority="23815" operator="equal">
      <formula>"OPORTUNIDADE"</formula>
    </cfRule>
  </conditionalFormatting>
  <conditionalFormatting sqref="Z476:Z523">
    <cfRule type="cellIs" dxfId="2521" priority="23813" operator="equal">
      <formula>"NÃO"</formula>
    </cfRule>
    <cfRule type="cellIs" dxfId="2520" priority="23814" operator="equal">
      <formula>"SIM"</formula>
    </cfRule>
  </conditionalFormatting>
  <conditionalFormatting sqref="Z476:Z523">
    <cfRule type="cellIs" dxfId="2519" priority="23812" operator="equal">
      <formula>"OPORTUNIDADE"</formula>
    </cfRule>
  </conditionalFormatting>
  <conditionalFormatting sqref="Y1048576">
    <cfRule type="cellIs" dxfId="2518" priority="23697" operator="equal">
      <formula>"OPORTUNIDADE"</formula>
    </cfRule>
  </conditionalFormatting>
  <conditionalFormatting sqref="Y1048576">
    <cfRule type="cellIs" dxfId="2517" priority="23695" operator="equal">
      <formula>"NÃO"</formula>
    </cfRule>
    <cfRule type="cellIs" dxfId="2516" priority="23696" operator="equal">
      <formula>"SIM"</formula>
    </cfRule>
  </conditionalFormatting>
  <conditionalFormatting sqref="Z524:Z549">
    <cfRule type="cellIs" dxfId="2515" priority="23432" operator="equal">
      <formula>"OPORTUNIDADE"</formula>
    </cfRule>
  </conditionalFormatting>
  <conditionalFormatting sqref="Z524:Z549">
    <cfRule type="cellIs" dxfId="2514" priority="23430" operator="equal">
      <formula>"NÃO"</formula>
    </cfRule>
    <cfRule type="cellIs" dxfId="2513" priority="23431" operator="equal">
      <formula>"SIM"</formula>
    </cfRule>
  </conditionalFormatting>
  <conditionalFormatting sqref="X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X550">
    <cfRule type="cellIs" dxfId="2510" priority="23417" operator="equal">
      <formula>"OPORTUNIDADE"</formula>
    </cfRule>
  </conditionalFormatting>
  <conditionalFormatting sqref="Z550">
    <cfRule type="cellIs" dxfId="2509" priority="23415" operator="equal">
      <formula>"NÃO"</formula>
    </cfRule>
    <cfRule type="cellIs" dxfId="2508" priority="23416" operator="equal">
      <formula>"SIM"</formula>
    </cfRule>
  </conditionalFormatting>
  <conditionalFormatting sqref="Z550">
    <cfRule type="cellIs" dxfId="2507" priority="23414" operator="equal">
      <formula>"OPORTUNIDADE"</formula>
    </cfRule>
  </conditionalFormatting>
  <conditionalFormatting sqref="BI550">
    <cfRule type="iconSet" priority="2342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4">
      <iconSet showValue="0">
        <cfvo type="percent" val="0"/>
        <cfvo type="num" val="1"/>
        <cfvo type="num" val="1" gte="0"/>
      </iconSet>
    </cfRule>
    <cfRule type="iconSet" priority="2342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6" priority="24034">
      <formula>$BU493=1</formula>
    </cfRule>
  </conditionalFormatting>
  <conditionalFormatting sqref="AZ526:AZ550">
    <cfRule type="expression" dxfId="2505" priority="24194">
      <formula>$BU498=1</formula>
    </cfRule>
  </conditionalFormatting>
  <conditionalFormatting sqref="BI524:BI549">
    <cfRule type="iconSet" priority="2419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97">
      <iconSet showValue="0">
        <cfvo type="percent" val="0"/>
        <cfvo type="num" val="1"/>
        <cfvo type="num" val="1" gte="0"/>
      </iconSet>
    </cfRule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4" priority="18829" operator="equal">
      <formula>"*"</formula>
    </cfRule>
    <cfRule type="cellIs" dxfId="2503" priority="18830" operator="greaterThanOrEqual">
      <formula>1</formula>
    </cfRule>
    <cfRule type="cellIs" dxfId="2502" priority="18831" operator="lessThan">
      <formula>1</formula>
    </cfRule>
  </conditionalFormatting>
  <conditionalFormatting sqref="Y14:Z14 Z12:Z13">
    <cfRule type="cellIs" dxfId="2501" priority="5537" operator="equal">
      <formula>"OPORTUNIDADE"</formula>
    </cfRule>
  </conditionalFormatting>
  <conditionalFormatting sqref="Y14:Z14 Z12:Z13">
    <cfRule type="cellIs" dxfId="2500" priority="5535" operator="equal">
      <formula>"NÃO"</formula>
    </cfRule>
    <cfRule type="cellIs" dxfId="2499" priority="5536" operator="equal">
      <formula>"SIM"</formula>
    </cfRule>
  </conditionalFormatting>
  <conditionalFormatting sqref="Y23:Z23">
    <cfRule type="cellIs" dxfId="2498" priority="5525" operator="equal">
      <formula>"OPORTUNIDADE"</formula>
    </cfRule>
  </conditionalFormatting>
  <conditionalFormatting sqref="Y23:Z23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11">
    <cfRule type="cellIs" dxfId="2462" priority="5489" operator="equal">
      <formula>"OPORTUNIDADE"</formula>
    </cfRule>
  </conditionalFormatting>
  <conditionalFormatting sqref="Z11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Z21">
    <cfRule type="cellIs" dxfId="2426" priority="5447" operator="equal">
      <formula>"OPORTUNIDADE"</formula>
    </cfRule>
  </conditionalFormatting>
  <conditionalFormatting sqref="Z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Y21">
    <cfRule type="cellIs" dxfId="2423" priority="5444" operator="equal">
      <formula>"OPORTUNIDADE"</formula>
    </cfRule>
  </conditionalFormatting>
  <conditionalFormatting sqref="Y2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Z30:Z31">
    <cfRule type="cellIs" dxfId="2387" priority="5408" operator="equal">
      <formula>"OPORTUNIDADE"</formula>
    </cfRule>
  </conditionalFormatting>
  <conditionalFormatting sqref="Z30:Z31">
    <cfRule type="cellIs" dxfId="2386" priority="5406" operator="equal">
      <formula>"NÃO"</formula>
    </cfRule>
    <cfRule type="cellIs" dxfId="2385" priority="5407" operator="equal">
      <formula>"SIM"</formula>
    </cfRule>
  </conditionalFormatting>
  <conditionalFormatting sqref="Y35:Z35">
    <cfRule type="cellIs" dxfId="2384" priority="5402" operator="equal">
      <formula>"OPORTUNIDADE"</formula>
    </cfRule>
  </conditionalFormatting>
  <conditionalFormatting sqref="Y35:Z35">
    <cfRule type="cellIs" dxfId="2383" priority="5400" operator="equal">
      <formula>"NÃO"</formula>
    </cfRule>
    <cfRule type="cellIs" dxfId="2382" priority="5401" operator="equal">
      <formula>"SIM"</formula>
    </cfRule>
  </conditionalFormatting>
  <conditionalFormatting sqref="Z32:Z33">
    <cfRule type="cellIs" dxfId="2381" priority="5396" operator="equal">
      <formula>"OPORTUNIDADE"</formula>
    </cfRule>
  </conditionalFormatting>
  <conditionalFormatting sqref="Z32:Z33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29:Z30">
    <cfRule type="cellIs" dxfId="2324" priority="5339" operator="equal">
      <formula>"OPORTUNIDADE"</formula>
    </cfRule>
  </conditionalFormatting>
  <conditionalFormatting sqref="Z29:Z30">
    <cfRule type="cellIs" dxfId="2323" priority="5337" operator="equal">
      <formula>"NÃO"</formula>
    </cfRule>
    <cfRule type="cellIs" dxfId="2322" priority="5338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324" operator="equal">
      <formula>"OPORTUNIDADE"</formula>
    </cfRule>
  </conditionalFormatting>
  <conditionalFormatting sqref="Z10">
    <cfRule type="cellIs" dxfId="2311" priority="5322" operator="equal">
      <formula>"NÃO"</formula>
    </cfRule>
    <cfRule type="cellIs" dxfId="2310" priority="5323" operator="equal">
      <formula>"SIM"</formula>
    </cfRule>
  </conditionalFormatting>
  <conditionalFormatting sqref="Z10">
    <cfRule type="cellIs" dxfId="2309" priority="5216" operator="equal">
      <formula>"OPORTUNIDADE"</formula>
    </cfRule>
  </conditionalFormatting>
  <conditionalFormatting sqref="Z10">
    <cfRule type="cellIs" dxfId="2308" priority="5214" operator="equal">
      <formula>"NÃO"</formula>
    </cfRule>
    <cfRule type="cellIs" dxfId="2307" priority="5215" operator="equal">
      <formula>"SIM"</formula>
    </cfRule>
  </conditionalFormatting>
  <conditionalFormatting sqref="Z10">
    <cfRule type="cellIs" dxfId="2306" priority="5063" operator="equal">
      <formula>"OPORTUNIDADE"</formula>
    </cfRule>
  </conditionalFormatting>
  <conditionalFormatting sqref="Z10">
    <cfRule type="cellIs" dxfId="2305" priority="5061" operator="equal">
      <formula>"NÃO"</formula>
    </cfRule>
    <cfRule type="cellIs" dxfId="2304" priority="506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7" operator="equal">
      <formula>"OPORTUNIDADE"</formula>
    </cfRule>
  </conditionalFormatting>
  <conditionalFormatting sqref="Z10">
    <cfRule type="cellIs" dxfId="2299" priority="4995" operator="equal">
      <formula>"NÃO"</formula>
    </cfRule>
    <cfRule type="cellIs" dxfId="2298" priority="4996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979" operator="equal">
      <formula>"OPORTUNIDADE"</formula>
    </cfRule>
  </conditionalFormatting>
  <conditionalFormatting sqref="Z10">
    <cfRule type="cellIs" dxfId="2287" priority="4977" operator="equal">
      <formula>"NÃO"</formula>
    </cfRule>
    <cfRule type="cellIs" dxfId="2286" priority="4978" operator="equal">
      <formula>"SIM"</formula>
    </cfRule>
  </conditionalFormatting>
  <conditionalFormatting sqref="Z10">
    <cfRule type="cellIs" dxfId="2285" priority="4841" operator="equal">
      <formula>"OPORTUNIDADE"</formula>
    </cfRule>
  </conditionalFormatting>
  <conditionalFormatting sqref="Z10">
    <cfRule type="cellIs" dxfId="2284" priority="4839" operator="equal">
      <formula>"NÃO"</formula>
    </cfRule>
    <cfRule type="cellIs" dxfId="2283" priority="4840" operator="equal">
      <formula>"SIM"</formula>
    </cfRule>
  </conditionalFormatting>
  <conditionalFormatting sqref="Z10">
    <cfRule type="cellIs" dxfId="2282" priority="4688" operator="equal">
      <formula>"OPORTUNIDADE"</formula>
    </cfRule>
  </conditionalFormatting>
  <conditionalFormatting sqref="Z10">
    <cfRule type="cellIs" dxfId="2281" priority="4686" operator="equal">
      <formula>"NÃO"</formula>
    </cfRule>
    <cfRule type="cellIs" dxfId="2280" priority="468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22" operator="equal">
      <formula>"OPORTUNIDADE"</formula>
    </cfRule>
  </conditionalFormatting>
  <conditionalFormatting sqref="Z10">
    <cfRule type="cellIs" dxfId="2275" priority="4620" operator="equal">
      <formula>"NÃO"</formula>
    </cfRule>
    <cfRule type="cellIs" dxfId="2274" priority="4621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10">
    <cfRule type="cellIs" dxfId="2264" priority="4604" operator="equal">
      <formula>"OPORTUNIDADE"</formula>
    </cfRule>
  </conditionalFormatting>
  <conditionalFormatting sqref="Z10">
    <cfRule type="cellIs" dxfId="2263" priority="4602" operator="equal">
      <formula>"NÃO"</formula>
    </cfRule>
    <cfRule type="cellIs" dxfId="2262" priority="4603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28:Z29">
    <cfRule type="cellIs" dxfId="2258" priority="4562" operator="equal">
      <formula>"OPORTUNIDADE"</formula>
    </cfRule>
  </conditionalFormatting>
  <conditionalFormatting sqref="Z28:Z29">
    <cfRule type="cellIs" dxfId="2257" priority="4560" operator="equal">
      <formula>"NÃO"</formula>
    </cfRule>
    <cfRule type="cellIs" dxfId="2256" priority="4561" operator="equal">
      <formula>"SIM"</formula>
    </cfRule>
  </conditionalFormatting>
  <conditionalFormatting sqref="Z33:Z34">
    <cfRule type="cellIs" dxfId="2255" priority="4553" operator="equal">
      <formula>"OPORTUNIDADE"</formula>
    </cfRule>
  </conditionalFormatting>
  <conditionalFormatting sqref="Z33:Z34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15">
    <cfRule type="cellIs" dxfId="2246" priority="4544" operator="equal">
      <formula>"OPORTUNIDADE"</formula>
    </cfRule>
  </conditionalFormatting>
  <conditionalFormatting sqref="Z1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Z24:Z25">
    <cfRule type="cellIs" dxfId="2237" priority="4535" operator="equal">
      <formula>"OPORTUNIDADE"</formula>
    </cfRule>
  </conditionalFormatting>
  <conditionalFormatting sqref="Z24:Z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24:Y25">
    <cfRule type="cellIs" dxfId="2234" priority="4532" operator="equal">
      <formula>"OPORTUNIDADE"</formula>
    </cfRule>
  </conditionalFormatting>
  <conditionalFormatting sqref="Y24:Y2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Y15">
    <cfRule type="cellIs" dxfId="2231" priority="4529" operator="equal">
      <formula>"OPORTUNIDADE"</formula>
    </cfRule>
  </conditionalFormatting>
  <conditionalFormatting sqref="Y1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Z34:Z35">
    <cfRule type="cellIs" dxfId="2222" priority="4520" operator="equal">
      <formula>"OPORTUNIDADE"</formula>
    </cfRule>
  </conditionalFormatting>
  <conditionalFormatting sqref="Z34:Z35">
    <cfRule type="cellIs" dxfId="2221" priority="4518" operator="equal">
      <formula>"NÃO"</formula>
    </cfRule>
    <cfRule type="cellIs" dxfId="2220" priority="4519" operator="equal">
      <formula>"SIM"</formula>
    </cfRule>
  </conditionalFormatting>
  <conditionalFormatting sqref="Y9:Z9 Z10:Z11">
    <cfRule type="cellIs" dxfId="2219" priority="3800" operator="equal">
      <formula>"OPORTUNIDADE"</formula>
    </cfRule>
  </conditionalFormatting>
  <conditionalFormatting sqref="Y9:Z9 Z10:Z11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Z8">
    <cfRule type="cellIs" dxfId="2183" priority="3764" operator="equal">
      <formula>"OPORTUNIDADE"</formula>
    </cfRule>
  </conditionalFormatting>
  <conditionalFormatting sqref="Z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Y8">
    <cfRule type="cellIs" dxfId="2180" priority="3761" operator="equal">
      <formula>"OPORTUNIDADE"</formula>
    </cfRule>
  </conditionalFormatting>
  <conditionalFormatting sqref="Y8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Z7">
    <cfRule type="cellIs" dxfId="2120" priority="3701" operator="equal">
      <formula>"OPORTUNIDADE"</formula>
    </cfRule>
  </conditionalFormatting>
  <conditionalFormatting sqref="Z7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Y7:Y8 Y10:Y13">
    <cfRule type="cellIs" dxfId="2117" priority="3698" operator="equal">
      <formula>"OPORTUNIDADE"</formula>
    </cfRule>
  </conditionalFormatting>
  <conditionalFormatting sqref="Y7:Y8 Y10:Y13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2">
    <cfRule type="cellIs" dxfId="2108" priority="3689" operator="equal">
      <formula>"OPORTUNIDADE"</formula>
    </cfRule>
  </conditionalFormatting>
  <conditionalFormatting sqref="Z12">
    <cfRule type="cellIs" dxfId="2107" priority="3687" operator="equal">
      <formula>"NÃO"</formula>
    </cfRule>
    <cfRule type="cellIs" dxfId="2106" priority="3688" operator="equal">
      <formula>"SIM"</formula>
    </cfRule>
  </conditionalFormatting>
  <conditionalFormatting sqref="Z13">
    <cfRule type="cellIs" dxfId="2105" priority="3683" operator="equal">
      <formula>"OPORTUNIDADE"</formula>
    </cfRule>
  </conditionalFormatting>
  <conditionalFormatting sqref="Z13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7:Z17">
    <cfRule type="cellIs" dxfId="2102" priority="3680" operator="equal">
      <formula>"OPORTUNIDADE"</formula>
    </cfRule>
  </conditionalFormatting>
  <conditionalFormatting sqref="Y17:Z17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Y18:Z18">
    <cfRule type="cellIs" dxfId="2099" priority="3677" operator="equal">
      <formula>"OPORTUNIDADE"</formula>
    </cfRule>
  </conditionalFormatting>
  <conditionalFormatting sqref="Y18:Z18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Z16">
    <cfRule type="cellIs" dxfId="2063" priority="3641" operator="equal">
      <formula>"OPORTUNIDADE"</formula>
    </cfRule>
  </conditionalFormatting>
  <conditionalFormatting sqref="Z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Y16">
    <cfRule type="cellIs" dxfId="2060" priority="3638" operator="equal">
      <formula>"OPORTUNIDADE"</formula>
    </cfRule>
  </conditionalFormatting>
  <conditionalFormatting sqref="Y16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Z19:Z20">
    <cfRule type="cellIs" dxfId="2051" priority="3629" operator="equal">
      <formula>"OPORTUNIDADE"</formula>
    </cfRule>
  </conditionalFormatting>
  <conditionalFormatting sqref="Z19:Z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Y19:Y20">
    <cfRule type="cellIs" dxfId="2048" priority="3626" operator="equal">
      <formula>"OPORTUNIDADE"</formula>
    </cfRule>
  </conditionalFormatting>
  <conditionalFormatting sqref="Y19:Y20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3" operator="equal">
      <formula>"OPORTUNIDADE"</formula>
    </cfRule>
  </conditionalFormatting>
  <conditionalFormatting sqref="Z36">
    <cfRule type="cellIs" dxfId="2044" priority="3621" operator="equal">
      <formula>"NÃO"</formula>
    </cfRule>
    <cfRule type="cellIs" dxfId="2043" priority="3622" operator="equal">
      <formula>"SIM"</formula>
    </cfRule>
  </conditionalFormatting>
  <conditionalFormatting sqref="Z36">
    <cfRule type="cellIs" dxfId="2042" priority="3617" operator="equal">
      <formula>"OPORTUNIDADE"</formula>
    </cfRule>
  </conditionalFormatting>
  <conditionalFormatting sqref="Z36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Y23:Z24">
    <cfRule type="cellIs" dxfId="2039" priority="3614" operator="equal">
      <formula>"OPORTUNIDADE"</formula>
    </cfRule>
  </conditionalFormatting>
  <conditionalFormatting sqref="Y23:Z24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6:Z27">
    <cfRule type="cellIs" dxfId="2003" priority="3578" operator="equal">
      <formula>"OPORTUNIDADE"</formula>
    </cfRule>
  </conditionalFormatting>
  <conditionalFormatting sqref="Z26:Z27">
    <cfRule type="cellIs" dxfId="2002" priority="3576" operator="equal">
      <formula>"NÃO"</formula>
    </cfRule>
    <cfRule type="cellIs" dxfId="2001" priority="3577" operator="equal">
      <formula>"SIM"</formula>
    </cfRule>
  </conditionalFormatting>
  <conditionalFormatting sqref="Z27:Z28">
    <cfRule type="cellIs" dxfId="2000" priority="3569" operator="equal">
      <formula>"OPORTUNIDADE"</formula>
    </cfRule>
  </conditionalFormatting>
  <conditionalFormatting sqref="Z27:Z28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8:Z29">
    <cfRule type="cellIs" dxfId="1997" priority="3566" operator="equal">
      <formula>"OPORTUNIDADE"</formula>
    </cfRule>
  </conditionalFormatting>
  <conditionalFormatting sqref="Z28:Z29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5:Z26">
    <cfRule type="cellIs" dxfId="1940" priority="3509" operator="equal">
      <formula>"OPORTUNIDADE"</formula>
    </cfRule>
  </conditionalFormatting>
  <conditionalFormatting sqref="Z25:Z26">
    <cfRule type="cellIs" dxfId="1939" priority="3507" operator="equal">
      <formula>"NÃO"</formula>
    </cfRule>
    <cfRule type="cellIs" dxfId="1938" priority="3508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Z24:Z25">
    <cfRule type="cellIs" dxfId="1934" priority="3500" operator="equal">
      <formula>"OPORTUNIDADE"</formula>
    </cfRule>
  </conditionalFormatting>
  <conditionalFormatting sqref="Z24:Z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Y24:Y25">
    <cfRule type="cellIs" dxfId="1931" priority="3497" operator="equal">
      <formula>"OPORTUNIDADE"</formula>
    </cfRule>
  </conditionalFormatting>
  <conditionalFormatting sqref="Y24:Y25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29:Z30">
    <cfRule type="cellIs" dxfId="1928" priority="3494" operator="equal">
      <formula>"OPORTUNIDADE"</formula>
    </cfRule>
  </conditionalFormatting>
  <conditionalFormatting sqref="Z29:Z30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0:Z31">
    <cfRule type="cellIs" dxfId="1919" priority="3485" operator="equal">
      <formula>"OPORTUNIDADE"</formula>
    </cfRule>
  </conditionalFormatting>
  <conditionalFormatting sqref="Z30:Z31">
    <cfRule type="cellIs" dxfId="1918" priority="3483" operator="equal">
      <formula>"NÃO"</formula>
    </cfRule>
    <cfRule type="cellIs" dxfId="1917" priority="3484" operator="equal">
      <formula>"SIM"</formula>
    </cfRule>
  </conditionalFormatting>
  <conditionalFormatting sqref="Z32:Z33">
    <cfRule type="cellIs" dxfId="1916" priority="3476" operator="equal">
      <formula>"OPORTUNIDADE"</formula>
    </cfRule>
  </conditionalFormatting>
  <conditionalFormatting sqref="Z32:Z33">
    <cfRule type="cellIs" dxfId="1915" priority="3474" operator="equal">
      <formula>"NÃO"</formula>
    </cfRule>
    <cfRule type="cellIs" dxfId="1914" priority="3475" operator="equal">
      <formula>"SIM"</formula>
    </cfRule>
  </conditionalFormatting>
  <conditionalFormatting sqref="Z32:Z34">
    <cfRule type="cellIs" dxfId="1913" priority="3470" operator="equal">
      <formula>"OPORTUNIDADE"</formula>
    </cfRule>
  </conditionalFormatting>
  <conditionalFormatting sqref="Z32:Z34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2:Z33">
    <cfRule type="cellIs" dxfId="1910" priority="3467" operator="equal">
      <formula>"OPORTUNIDADE"</formula>
    </cfRule>
  </conditionalFormatting>
  <conditionalFormatting sqref="Z32:Z33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3:Z34">
    <cfRule type="cellIs" dxfId="1907" priority="3464" operator="equal">
      <formula>"OPORTUNIDADE"</formula>
    </cfRule>
  </conditionalFormatting>
  <conditionalFormatting sqref="Z33:Z34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2:Z33">
    <cfRule type="cellIs" dxfId="1904" priority="3461" operator="equal">
      <formula>"OPORTUNIDADE"</formula>
    </cfRule>
  </conditionalFormatting>
  <conditionalFormatting sqref="Z32:Z33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3:Z34">
    <cfRule type="cellIs" dxfId="1901" priority="3458" operator="equal">
      <formula>"OPORTUNIDADE"</formula>
    </cfRule>
  </conditionalFormatting>
  <conditionalFormatting sqref="Z33:Z34">
    <cfRule type="cellIs" dxfId="1900" priority="3456" operator="equal">
      <formula>"NÃO"</formula>
    </cfRule>
    <cfRule type="cellIs" dxfId="1899" priority="3457" operator="equal">
      <formula>"SIM"</formula>
    </cfRule>
  </conditionalFormatting>
  <conditionalFormatting sqref="Z31:Z32">
    <cfRule type="cellIs" dxfId="1898" priority="3452" operator="equal">
      <formula>"OPORTUNIDADE"</formula>
    </cfRule>
  </conditionalFormatting>
  <conditionalFormatting sqref="Z31:Z32">
    <cfRule type="cellIs" dxfId="1897" priority="3450" operator="equal">
      <formula>"NÃO"</formula>
    </cfRule>
    <cfRule type="cellIs" dxfId="1896" priority="3451" operator="equal">
      <formula>"SIM"</formula>
    </cfRule>
  </conditionalFormatting>
  <conditionalFormatting sqref="BK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5" priority="3441" operator="equal">
      <formula>"OPORTUNIDADE"</formula>
    </cfRule>
  </conditionalFormatting>
  <conditionalFormatting sqref="Y22:Y24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5:Y26">
    <cfRule type="cellIs" dxfId="1889" priority="3435" operator="equal">
      <formula>"OPORTUNIDADE"</formula>
    </cfRule>
  </conditionalFormatting>
  <conditionalFormatting sqref="Y25:Y26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6:Y27">
    <cfRule type="cellIs" dxfId="1883" priority="3429" operator="equal">
      <formula>"OPORTUNIDADE"</formula>
    </cfRule>
  </conditionalFormatting>
  <conditionalFormatting sqref="Y26:Y27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7:Y28">
    <cfRule type="cellIs" dxfId="1877" priority="3423" operator="equal">
      <formula>"OPORTUNIDADE"</formula>
    </cfRule>
  </conditionalFormatting>
  <conditionalFormatting sqref="Y27:Y28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8:Y29">
    <cfRule type="cellIs" dxfId="1871" priority="3417" operator="equal">
      <formula>"OPORTUNIDADE"</formula>
    </cfRule>
  </conditionalFormatting>
  <conditionalFormatting sqref="Y28:Y29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29:Y30">
    <cfRule type="cellIs" dxfId="1865" priority="3411" operator="equal">
      <formula>"OPORTUNIDADE"</formula>
    </cfRule>
  </conditionalFormatting>
  <conditionalFormatting sqref="Y29:Y30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0:Y31">
    <cfRule type="cellIs" dxfId="1859" priority="3405" operator="equal">
      <formula>"OPORTUNIDADE"</formula>
    </cfRule>
  </conditionalFormatting>
  <conditionalFormatting sqref="Y30:Y31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1:Y32">
    <cfRule type="cellIs" dxfId="1853" priority="3399" operator="equal">
      <formula>"OPORTUNIDADE"</formula>
    </cfRule>
  </conditionalFormatting>
  <conditionalFormatting sqref="Y31:Y32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2:Y33">
    <cfRule type="cellIs" dxfId="1847" priority="3393" operator="equal">
      <formula>"OPORTUNIDADE"</formula>
    </cfRule>
  </conditionalFormatting>
  <conditionalFormatting sqref="Y32:Y33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3:Y34">
    <cfRule type="cellIs" dxfId="1841" priority="3387" operator="equal">
      <formula>"OPORTUNIDADE"</formula>
    </cfRule>
  </conditionalFormatting>
  <conditionalFormatting sqref="Y33:Y34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34:Y36">
    <cfRule type="cellIs" dxfId="1835" priority="3381" operator="equal">
      <formula>"OPORTUNIDADE"</formula>
    </cfRule>
  </conditionalFormatting>
  <conditionalFormatting sqref="Y34:Y36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3:Z23">
    <cfRule type="cellIs" dxfId="1832" priority="3378" operator="equal">
      <formula>"OPORTUNIDADE"</formula>
    </cfRule>
  </conditionalFormatting>
  <conditionalFormatting sqref="Y23:Z23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Y24:Z24">
    <cfRule type="cellIs" dxfId="1829" priority="3375" operator="equal">
      <formula>"OPORTUNIDADE"</formula>
    </cfRule>
  </conditionalFormatting>
  <conditionalFormatting sqref="Y24:Z24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Z22">
    <cfRule type="cellIs" dxfId="1820" priority="3366" operator="equal">
      <formula>"OPORTUNIDADE"</formula>
    </cfRule>
  </conditionalFormatting>
  <conditionalFormatting sqref="Z22">
    <cfRule type="cellIs" dxfId="1819" priority="3364" operator="equal">
      <formula>"NÃO"</formula>
    </cfRule>
    <cfRule type="cellIs" dxfId="1818" priority="3365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Y22">
    <cfRule type="cellIs" dxfId="1811" priority="3354" operator="equal">
      <formula>"OPORTUNIDADE"</formula>
    </cfRule>
  </conditionalFormatting>
  <conditionalFormatting sqref="Y22">
    <cfRule type="cellIs" dxfId="1810" priority="3352" operator="equal">
      <formula>"NÃO"</formula>
    </cfRule>
    <cfRule type="cellIs" dxfId="1809" priority="3353" operator="equal">
      <formula>"SIM"</formula>
    </cfRule>
  </conditionalFormatting>
  <conditionalFormatting sqref="BP18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08" priority="3347" operator="equal">
      <formula>"OPORTUNIDADE"</formula>
    </cfRule>
  </conditionalFormatting>
  <conditionalFormatting sqref="Y36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Y42:Z42">
    <cfRule type="cellIs" dxfId="1805" priority="3344" operator="equal">
      <formula>"OPORTUNIDADE"</formula>
    </cfRule>
  </conditionalFormatting>
  <conditionalFormatting sqref="Y42:Z42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Z43:Z44">
    <cfRule type="cellIs" dxfId="1796" priority="3335" operator="equal">
      <formula>"OPORTUNIDADE"</formula>
    </cfRule>
  </conditionalFormatting>
  <conditionalFormatting sqref="Z43:Z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3:Y44">
    <cfRule type="cellIs" dxfId="1793" priority="3332" operator="equal">
      <formula>"OPORTUNIDADE"</formula>
    </cfRule>
  </conditionalFormatting>
  <conditionalFormatting sqref="Y43:Y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Y42:Z44">
    <cfRule type="cellIs" dxfId="1790" priority="3329" operator="equal">
      <formula>"OPORTUNIDADE"</formula>
    </cfRule>
  </conditionalFormatting>
  <conditionalFormatting sqref="Y42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Z43:Z44">
    <cfRule type="cellIs" dxfId="1784" priority="3323" operator="equal">
      <formula>"OPORTUNIDADE"</formula>
    </cfRule>
  </conditionalFormatting>
  <conditionalFormatting sqref="Z43:Z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3:Y44">
    <cfRule type="cellIs" dxfId="1781" priority="3320" operator="equal">
      <formula>"OPORTUNIDADE"</formula>
    </cfRule>
  </conditionalFormatting>
  <conditionalFormatting sqref="Y43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Y44">
    <cfRule type="cellIs" dxfId="1778" priority="3317" operator="equal">
      <formula>"OPORTUNIDADE"</formula>
    </cfRule>
  </conditionalFormatting>
  <conditionalFormatting sqref="Y42:Y44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2:Z42">
    <cfRule type="cellIs" dxfId="1775" priority="3314" operator="equal">
      <formula>"OPORTUNIDADE"</formula>
    </cfRule>
  </conditionalFormatting>
  <conditionalFormatting sqref="Y42:Z42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Y43:Z43">
    <cfRule type="cellIs" dxfId="1772" priority="3311" operator="equal">
      <formula>"OPORTUNIDADE"</formula>
    </cfRule>
  </conditionalFormatting>
  <conditionalFormatting sqref="Y43:Z43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Z44:Z45">
    <cfRule type="cellIs" dxfId="1679" priority="3218" operator="equal">
      <formula>"OPORTUNIDADE"</formula>
    </cfRule>
  </conditionalFormatting>
  <conditionalFormatting sqref="Z44:Z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Y44:Y45">
    <cfRule type="cellIs" dxfId="1667" priority="3206" operator="equal">
      <formula>"OPORTUNIDADE"</formula>
    </cfRule>
  </conditionalFormatting>
  <conditionalFormatting sqref="Y44:Y45">
    <cfRule type="cellIs" dxfId="1666" priority="3204" operator="equal">
      <formula>"NÃO"</formula>
    </cfRule>
    <cfRule type="cellIs" dxfId="1665" priority="3205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Z45">
    <cfRule type="cellIs" dxfId="1628" priority="3083" operator="equal">
      <formula>"OPORTUNIDADE"</formula>
    </cfRule>
  </conditionalFormatting>
  <conditionalFormatting sqref="Z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Y45">
    <cfRule type="cellIs" dxfId="1616" priority="3071" operator="equal">
      <formula>"OPORTUNIDADE"</formula>
    </cfRule>
  </conditionalFormatting>
  <conditionalFormatting sqref="Y45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2">
    <cfRule type="cellIs" dxfId="1580" priority="3035" operator="equal">
      <formula>"OPORTUNIDADE"</formula>
    </cfRule>
  </conditionalFormatting>
  <conditionalFormatting sqref="Z50:Z52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1">
    <cfRule type="cellIs" dxfId="1520" priority="2975" operator="equal">
      <formula>"OPORTUNIDADE"</formula>
    </cfRule>
  </conditionalFormatting>
  <conditionalFormatting sqref="Z50:Z51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0:Z52">
    <cfRule type="cellIs" dxfId="1511" priority="2966" operator="equal">
      <formula>"OPORTUNIDADE"</formula>
    </cfRule>
  </conditionalFormatting>
  <conditionalFormatting sqref="Z50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1:Z52">
    <cfRule type="cellIs" dxfId="1508" priority="2963" operator="equal">
      <formula>"OPORTUNIDADE"</formula>
    </cfRule>
  </conditionalFormatting>
  <conditionalFormatting sqref="Z51:Z52">
    <cfRule type="cellIs" dxfId="1507" priority="2961" operator="equal">
      <formula>"NÃO"</formula>
    </cfRule>
    <cfRule type="cellIs" dxfId="1506" priority="2962" operator="equal">
      <formula>"SIM"</formula>
    </cfRule>
  </conditionalFormatting>
  <conditionalFormatting sqref="Z52:Z54">
    <cfRule type="cellIs" dxfId="1505" priority="2939" operator="equal">
      <formula>"OPORTUNIDADE"</formula>
    </cfRule>
  </conditionalFormatting>
  <conditionalFormatting sqref="Z52:Z54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4 Z56">
    <cfRule type="cellIs" dxfId="1502" priority="2936" operator="equal">
      <formula>"OPORTUNIDADE"</formula>
    </cfRule>
  </conditionalFormatting>
  <conditionalFormatting sqref="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3:Z54 Z56">
    <cfRule type="cellIs" dxfId="1493" priority="2927" operator="equal">
      <formula>"OPORTUNIDADE"</formula>
    </cfRule>
  </conditionalFormatting>
  <conditionalFormatting sqref="Z53:Z54 Z56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">
    <cfRule type="cellIs" dxfId="1490" priority="2924" operator="equal">
      <formula>"OPORTUNIDADE"</formula>
    </cfRule>
  </conditionalFormatting>
  <conditionalFormatting sqref="Z52:Z54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 Z56">
    <cfRule type="cellIs" dxfId="1487" priority="2921" operator="equal">
      <formula>"OPORTUNIDADE"</formula>
    </cfRule>
  </conditionalFormatting>
  <conditionalFormatting sqref="Z52:Z54 Z56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2:Z54">
    <cfRule type="cellIs" dxfId="1484" priority="2918" operator="equal">
      <formula>"OPORTUNIDADE"</formula>
    </cfRule>
  </conditionalFormatting>
  <conditionalFormatting sqref="Z52:Z54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4 Z56">
    <cfRule type="cellIs" dxfId="1481" priority="2915" operator="equal">
      <formula>"OPORTUNIDADE"</formula>
    </cfRule>
  </conditionalFormatting>
  <conditionalFormatting sqref="Z54 Z56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2:Z54">
    <cfRule type="cellIs" dxfId="1478" priority="2912" operator="equal">
      <formula>"OPORTUNIDADE"</formula>
    </cfRule>
  </conditionalFormatting>
  <conditionalFormatting sqref="Z52:Z54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4 Z56">
    <cfRule type="cellIs" dxfId="1475" priority="2909" operator="equal">
      <formula>"OPORTUNIDADE"</formula>
    </cfRule>
  </conditionalFormatting>
  <conditionalFormatting sqref="Z54 Z56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2:Z53">
    <cfRule type="cellIs" dxfId="1472" priority="2906" operator="equal">
      <formula>"OPORTUNIDADE"</formula>
    </cfRule>
  </conditionalFormatting>
  <conditionalFormatting sqref="Z52:Z53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6">
    <cfRule type="cellIs" dxfId="1469" priority="2879" operator="equal">
      <formula>"OPORTUNIDADE"</formula>
    </cfRule>
  </conditionalFormatting>
  <conditionalFormatting sqref="Z56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3">
    <cfRule type="cellIs" dxfId="1463" priority="2873" operator="equal">
      <formula>"OPORTUNIDADE"</formula>
    </cfRule>
  </conditionalFormatting>
  <conditionalFormatting sqref="Z5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3:Z43">
    <cfRule type="cellIs" dxfId="1457" priority="2867" operator="equal">
      <formula>"OPORTUNIDADE"</formula>
    </cfRule>
  </conditionalFormatting>
  <conditionalFormatting sqref="Y43:Z43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Y44:Z44">
    <cfRule type="cellIs" dxfId="1454" priority="2864" operator="equal">
      <formula>"OPORTUNIDADE"</formula>
    </cfRule>
  </conditionalFormatting>
  <conditionalFormatting sqref="Y44:Z44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6">
    <cfRule type="cellIs" dxfId="1451" priority="2858" operator="equal">
      <formula>"OPORTUNIDADE"</formula>
    </cfRule>
  </conditionalFormatting>
  <conditionalFormatting sqref="Z56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Z54">
    <cfRule type="cellIs" dxfId="1445" priority="2852" operator="equal">
      <formula>"OPORTUNIDADE"</formula>
    </cfRule>
  </conditionalFormatting>
  <conditionalFormatting sqref="Z54">
    <cfRule type="cellIs" dxfId="1444" priority="2850" operator="equal">
      <formula>"NÃO"</formula>
    </cfRule>
    <cfRule type="cellIs" dxfId="1443" priority="2851" operator="equal">
      <formula>"SIM"</formula>
    </cfRule>
  </conditionalFormatting>
  <conditionalFormatting sqref="BP26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Z48">
    <cfRule type="cellIs" dxfId="1382" priority="2783" operator="equal">
      <formula>"OPORTUNIDADE"</formula>
    </cfRule>
  </conditionalFormatting>
  <conditionalFormatting sqref="Z48">
    <cfRule type="cellIs" dxfId="1381" priority="2781" operator="equal">
      <formula>"NÃO"</formula>
    </cfRule>
    <cfRule type="cellIs" dxfId="1380" priority="2782" operator="equal">
      <formula>"SIM"</formula>
    </cfRule>
  </conditionalFormatting>
  <conditionalFormatting sqref="Y58:Z58 Y65:Y67 Y72:Y75 Y59:Y63 Y69:Y70">
    <cfRule type="cellIs" dxfId="1379" priority="2777" operator="equal">
      <formula>"OPORTUNIDADE"</formula>
    </cfRule>
  </conditionalFormatting>
  <conditionalFormatting sqref="Y58:Z58 Y65:Y67 Y72:Y75 Y59:Y63 Y69:Y70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Z59">
    <cfRule type="cellIs" dxfId="1310" priority="2708" operator="equal">
      <formula>"OPORTUNIDADE"</formula>
    </cfRule>
  </conditionalFormatting>
  <conditionalFormatting sqref="Z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Y59">
    <cfRule type="cellIs" dxfId="1298" priority="2696" operator="equal">
      <formula>"OPORTUNIDADE"</formula>
    </cfRule>
  </conditionalFormatting>
  <conditionalFormatting sqref="Y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Z59">
    <cfRule type="cellIs" dxfId="1259" priority="2657" operator="equal">
      <formula>"OPORTUNIDADE"</formula>
    </cfRule>
  </conditionalFormatting>
  <conditionalFormatting sqref="Z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59">
    <cfRule type="cellIs" dxfId="1247" priority="2645" operator="equal">
      <formula>"OPORTUNIDADE"</formula>
    </cfRule>
  </conditionalFormatting>
  <conditionalFormatting sqref="Y59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Y46:Z46">
    <cfRule type="cellIs" dxfId="1244" priority="2642" operator="equal">
      <formula>"OPORTUNIDADE"</formula>
    </cfRule>
  </conditionalFormatting>
  <conditionalFormatting sqref="Y46:Z46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Z47">
    <cfRule type="cellIs" dxfId="1175" priority="2573" operator="equal">
      <formula>"OPORTUNIDADE"</formula>
    </cfRule>
  </conditionalFormatting>
  <conditionalFormatting sqref="Z47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Y47:Y56">
    <cfRule type="cellIs" dxfId="1163" priority="2561" operator="equal">
      <formula>"OPORTUNIDADE"</formula>
    </cfRule>
  </conditionalFormatting>
  <conditionalFormatting sqref="Y47:Y56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Z47">
    <cfRule type="cellIs" dxfId="1124" priority="2522" operator="equal">
      <formula>"OPORTUNIDADE"</formula>
    </cfRule>
  </conditionalFormatting>
  <conditionalFormatting sqref="Z47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Y47:Y56">
    <cfRule type="cellIs" dxfId="1112" priority="2510" operator="equal">
      <formula>"OPORTUNIDADE"</formula>
    </cfRule>
  </conditionalFormatting>
  <conditionalFormatting sqref="Y47:Y56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Z55">
    <cfRule type="cellIs" dxfId="1091" priority="2489" operator="equal">
      <formula>"OPORTUNIDADE"</formula>
    </cfRule>
  </conditionalFormatting>
  <conditionalFormatting sqref="Z55">
    <cfRule type="cellIs" dxfId="1090" priority="2487" operator="equal">
      <formula>"NÃO"</formula>
    </cfRule>
    <cfRule type="cellIs" dxfId="1089" priority="2488" operator="equal">
      <formula>"SIM"</formula>
    </cfRule>
  </conditionalFormatting>
  <conditionalFormatting sqref="BK44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:Z82">
    <cfRule type="cellIs" dxfId="1085" priority="2462" operator="equal">
      <formula>"OPORTUNIDADE"</formula>
    </cfRule>
  </conditionalFormatting>
  <conditionalFormatting sqref="Y82:Z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">
    <cfRule type="cellIs" dxfId="1082" priority="2459" operator="equal">
      <formula>"OPORTUNIDADE"</formula>
    </cfRule>
  </conditionalFormatting>
  <conditionalFormatting sqref="Y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2:Z82">
    <cfRule type="cellIs" dxfId="1079" priority="2456" operator="equal">
      <formula>"OPORTUNIDADE"</formula>
    </cfRule>
  </conditionalFormatting>
  <conditionalFormatting sqref="Y82:Z82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83">
    <cfRule type="cellIs" dxfId="1076" priority="2453" operator="equal">
      <formula>"OPORTUNIDADE"</formula>
    </cfRule>
  </conditionalFormatting>
  <conditionalFormatting sqref="Y83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78:Y79">
    <cfRule type="cellIs" dxfId="1073" priority="2450" operator="equal">
      <formula>"OPORTUNIDADE"</formula>
    </cfRule>
  </conditionalFormatting>
  <conditionalFormatting sqref="Y78:Y79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4">
    <cfRule type="cellIs" dxfId="1070" priority="2447" operator="equal">
      <formula>"OPORTUNIDADE"</formula>
    </cfRule>
  </conditionalFormatting>
  <conditionalFormatting sqref="Y84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6">
    <cfRule type="cellIs" dxfId="1067" priority="2444" operator="equal">
      <formula>"OPORTUNIDADE"</formula>
    </cfRule>
  </conditionalFormatting>
  <conditionalFormatting sqref="Y86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87:Y89">
    <cfRule type="cellIs" dxfId="1064" priority="2441" operator="equal">
      <formula>"OPORTUNIDADE"</formula>
    </cfRule>
  </conditionalFormatting>
  <conditionalFormatting sqref="Y87:Y89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Y90">
    <cfRule type="cellIs" dxfId="1061" priority="2438" operator="equal">
      <formula>"OPORTUNIDADE"</formula>
    </cfRule>
  </conditionalFormatting>
  <conditionalFormatting sqref="Y90">
    <cfRule type="cellIs" dxfId="1060" priority="2436" operator="equal">
      <formula>"NÃO"</formula>
    </cfRule>
    <cfRule type="cellIs" dxfId="1059" priority="2437" operator="equal">
      <formula>"SIM"</formula>
    </cfRule>
  </conditionalFormatting>
  <conditionalFormatting sqref="BP65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58" priority="2430" operator="equal">
      <formula>"OPORTUNIDADE"</formula>
    </cfRule>
  </conditionalFormatting>
  <conditionalFormatting sqref="Y95:Y96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Z98">
    <cfRule type="cellIs" dxfId="1052" priority="2424" operator="equal">
      <formula>"OPORTUNIDADE"</formula>
    </cfRule>
  </conditionalFormatting>
  <conditionalFormatting sqref="Y98:Z98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Y101">
    <cfRule type="cellIs" dxfId="1049" priority="2421" operator="equal">
      <formula>"OPORTUNIDADE"</formula>
    </cfRule>
  </conditionalFormatting>
  <conditionalFormatting sqref="Y98:Y101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98:Z98">
    <cfRule type="cellIs" dxfId="1046" priority="2418" operator="equal">
      <formula>"OPORTUNIDADE"</formula>
    </cfRule>
  </conditionalFormatting>
  <conditionalFormatting sqref="Y98:Z98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0:Y102">
    <cfRule type="cellIs" dxfId="1043" priority="2415" operator="equal">
      <formula>"OPORTUNIDADE"</formula>
    </cfRule>
  </conditionalFormatting>
  <conditionalFormatting sqref="Y100:Y102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102:Y104">
    <cfRule type="cellIs" dxfId="1040" priority="2412" operator="equal">
      <formula>"OPORTUNIDADE"</formula>
    </cfRule>
  </conditionalFormatting>
  <conditionalFormatting sqref="Y102:Y104">
    <cfRule type="cellIs" dxfId="1039" priority="2410" operator="equal">
      <formula>"NÃO"</formula>
    </cfRule>
    <cfRule type="cellIs" dxfId="1038" priority="2411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99:Z99">
    <cfRule type="cellIs" dxfId="1022" priority="2391" operator="equal">
      <formula>"OPORTUNIDADE"</formula>
    </cfRule>
  </conditionalFormatting>
  <conditionalFormatting sqref="Y99:Z99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0:Z100">
    <cfRule type="cellIs" dxfId="1013" priority="2382" operator="equal">
      <formula>"OPORTUNIDADE"</formula>
    </cfRule>
  </conditionalFormatting>
  <conditionalFormatting sqref="Y100:Z100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Y104:Y106">
    <cfRule type="cellIs" dxfId="1010" priority="2379" operator="equal">
      <formula>"OPORTUNIDADE"</formula>
    </cfRule>
  </conditionalFormatting>
  <conditionalFormatting sqref="Y104:Y106">
    <cfRule type="cellIs" dxfId="1009" priority="2377" operator="equal">
      <formula>"NÃO"</formula>
    </cfRule>
    <cfRule type="cellIs" dxfId="1008" priority="2378" operator="equal">
      <formula>"SIM"</formula>
    </cfRule>
  </conditionalFormatting>
  <conditionalFormatting sqref="BP82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99:Z99">
    <cfRule type="cellIs" dxfId="1001" priority="2365" operator="equal">
      <formula>"OPORTUNIDADE"</formula>
    </cfRule>
  </conditionalFormatting>
  <conditionalFormatting sqref="Y99:Z99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0:Z100">
    <cfRule type="cellIs" dxfId="983" priority="2347" operator="equal">
      <formula>"OPORTUNIDADE"</formula>
    </cfRule>
  </conditionalFormatting>
  <conditionalFormatting sqref="Y100:Z100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Y101:Z101">
    <cfRule type="cellIs" dxfId="974" priority="2338" operator="equal">
      <formula>"OPORTUNIDADE"</formula>
    </cfRule>
  </conditionalFormatting>
  <conditionalFormatting sqref="Y101:Z101">
    <cfRule type="cellIs" dxfId="973" priority="2336" operator="equal">
      <formula>"NÃO"</formula>
    </cfRule>
    <cfRule type="cellIs" dxfId="972" priority="2337" operator="equal">
      <formula>"SIM"</formula>
    </cfRule>
  </conditionalFormatting>
  <conditionalFormatting sqref="BK89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1" priority="2326" operator="equal">
      <formula>"OPORTUNIDADE"</formula>
    </cfRule>
  </conditionalFormatting>
  <conditionalFormatting sqref="Y122:Y123">
    <cfRule type="cellIs" dxfId="970" priority="2324" operator="equal">
      <formula>"NÃO"</formula>
    </cfRule>
    <cfRule type="cellIs" dxfId="969" priority="2325" operator="equal">
      <formula>"SIM"</formula>
    </cfRule>
  </conditionalFormatting>
  <conditionalFormatting sqref="Y119">
    <cfRule type="cellIs" dxfId="968" priority="2293" operator="equal">
      <formula>"OPORTUNIDADE"</formula>
    </cfRule>
  </conditionalFormatting>
  <conditionalFormatting sqref="Y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Y119:Z119">
    <cfRule type="cellIs" dxfId="941" priority="2266" operator="equal">
      <formula>"OPORTUNIDADE"</formula>
    </cfRule>
  </conditionalFormatting>
  <conditionalFormatting sqref="Y119:Z119">
    <cfRule type="cellIs" dxfId="940" priority="2264" operator="equal">
      <formula>"NÃO"</formula>
    </cfRule>
    <cfRule type="cellIs" dxfId="939" priority="2265" operator="equal">
      <formula>"SIM"</formula>
    </cfRule>
  </conditionalFormatting>
  <conditionalFormatting sqref="BP106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38" priority="2212" operator="equal">
      <formula>"OPORTUNIDADE"</formula>
    </cfRule>
  </conditionalFormatting>
  <conditionalFormatting sqref="Z114:Z115">
    <cfRule type="cellIs" dxfId="937" priority="2210" operator="equal">
      <formula>"NÃO"</formula>
    </cfRule>
    <cfRule type="cellIs" dxfId="936" priority="2211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Y121">
    <cfRule type="cellIs" dxfId="932" priority="1492" operator="equal">
      <formula>"OPORTUNIDADE"</formula>
    </cfRule>
  </conditionalFormatting>
  <conditionalFormatting sqref="Y121">
    <cfRule type="cellIs" dxfId="931" priority="1490" operator="equal">
      <formula>"NÃO"</formula>
    </cfRule>
    <cfRule type="cellIs" dxfId="930" priority="1491" operator="equal">
      <formula>"SIM"</formula>
    </cfRule>
  </conditionalFormatting>
  <conditionalFormatting sqref="BK21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9" priority="1478" operator="equal">
      <formula>"OPORTUNIDADE"</formula>
    </cfRule>
  </conditionalFormatting>
  <conditionalFormatting sqref="Z112">
    <cfRule type="cellIs" dxfId="928" priority="1476" operator="equal">
      <formula>"NÃO"</formula>
    </cfRule>
    <cfRule type="cellIs" dxfId="927" priority="1477" operator="equal">
      <formula>"SIM"</formula>
    </cfRule>
  </conditionalFormatting>
  <conditionalFormatting sqref="Z114">
    <cfRule type="cellIs" dxfId="926" priority="1445" operator="equal">
      <formula>"OPORTUNIDADE"</formula>
    </cfRule>
  </conditionalFormatting>
  <conditionalFormatting sqref="Z114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3">
    <cfRule type="cellIs" dxfId="923" priority="1442" operator="equal">
      <formula>"OPORTUNIDADE"</formula>
    </cfRule>
  </conditionalFormatting>
  <conditionalFormatting sqref="Z113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Y120">
    <cfRule type="cellIs" dxfId="890" priority="1406" operator="equal">
      <formula>"OPORTUNIDADE"</formula>
    </cfRule>
  </conditionalFormatting>
  <conditionalFormatting sqref="Y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0">
    <cfRule type="cellIs" dxfId="887" priority="1403" operator="equal">
      <formula>"OPORTUNIDADE"</formula>
    </cfRule>
  </conditionalFormatting>
  <conditionalFormatting sqref="Z120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Z123">
    <cfRule type="cellIs" dxfId="881" priority="1397" operator="equal">
      <formula>"OPORTUNIDADE"</formula>
    </cfRule>
  </conditionalFormatting>
  <conditionalFormatting sqref="Z123">
    <cfRule type="cellIs" dxfId="880" priority="1395" operator="equal">
      <formula>"NÃO"</formula>
    </cfRule>
    <cfRule type="cellIs" dxfId="879" priority="1396" operator="equal">
      <formula>"SIM"</formula>
    </cfRule>
  </conditionalFormatting>
  <conditionalFormatting sqref="Y123">
    <cfRule type="cellIs" dxfId="878" priority="1391" operator="equal">
      <formula>"OPORTUNIDADE"</formula>
    </cfRule>
  </conditionalFormatting>
  <conditionalFormatting sqref="Y123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0">
    <cfRule type="cellIs" dxfId="851" priority="1364" operator="equal">
      <formula>"OPORTUNIDADE"</formula>
    </cfRule>
  </conditionalFormatting>
  <conditionalFormatting sqref="Z110">
    <cfRule type="cellIs" dxfId="850" priority="1362" operator="equal">
      <formula>"NÃO"</formula>
    </cfRule>
    <cfRule type="cellIs" dxfId="849" priority="1363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Z111">
    <cfRule type="cellIs" dxfId="824" priority="1331" operator="equal">
      <formula>"OPORTUNIDADE"</formula>
    </cfRule>
  </conditionalFormatting>
  <conditionalFormatting sqref="Z111">
    <cfRule type="cellIs" dxfId="823" priority="1329" operator="equal">
      <formula>"NÃO"</formula>
    </cfRule>
    <cfRule type="cellIs" dxfId="822" priority="1330" operator="equal">
      <formula>"SIM"</formula>
    </cfRule>
  </conditionalFormatting>
  <conditionalFormatting sqref="Y129">
    <cfRule type="cellIs" dxfId="821" priority="1145" operator="equal">
      <formula>"OPORTUNIDADE"</formula>
    </cfRule>
  </conditionalFormatting>
  <conditionalFormatting sqref="Y129">
    <cfRule type="cellIs" dxfId="820" priority="1143" operator="equal">
      <formula>"NÃO"</formula>
    </cfRule>
    <cfRule type="cellIs" dxfId="819" priority="1144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:Z129">
    <cfRule type="cellIs" dxfId="815" priority="1136" operator="equal">
      <formula>"OPORTUNIDADE"</formula>
    </cfRule>
  </conditionalFormatting>
  <conditionalFormatting sqref="Y129:Z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">
    <cfRule type="cellIs" dxfId="812" priority="1133" operator="equal">
      <formula>"OPORTUNIDADE"</formula>
    </cfRule>
  </conditionalFormatting>
  <conditionalFormatting sqref="Y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29:Z129">
    <cfRule type="cellIs" dxfId="809" priority="1130" operator="equal">
      <formula>"OPORTUNIDADE"</formula>
    </cfRule>
  </conditionalFormatting>
  <conditionalFormatting sqref="Y129:Z129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32:Y133">
    <cfRule type="cellIs" dxfId="803" priority="1124" operator="equal">
      <formula>"OPORTUNIDADE"</formula>
    </cfRule>
  </conditionalFormatting>
  <conditionalFormatting sqref="Y132:Y133">
    <cfRule type="cellIs" dxfId="802" priority="1122" operator="equal">
      <formula>"NÃO"</formula>
    </cfRule>
    <cfRule type="cellIs" dxfId="801" priority="1123" operator="equal">
      <formula>"SIM"</formula>
    </cfRule>
  </conditionalFormatting>
  <conditionalFormatting sqref="Y121">
    <cfRule type="cellIs" dxfId="800" priority="1022" operator="equal">
      <formula>"OPORTUNIDADE"</formula>
    </cfRule>
  </conditionalFormatting>
  <conditionalFormatting sqref="Y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1:Z121">
    <cfRule type="cellIs" dxfId="773" priority="995" operator="equal">
      <formula>"OPORTUNIDADE"</formula>
    </cfRule>
  </conditionalFormatting>
  <conditionalFormatting sqref="Y121:Z121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3">
    <cfRule type="cellIs" dxfId="767" priority="989" operator="equal">
      <formula>"OPORTUNIDADE"</formula>
    </cfRule>
  </conditionalFormatting>
  <conditionalFormatting sqref="Y123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Y122">
    <cfRule type="cellIs" dxfId="734" priority="956" operator="equal">
      <formula>"OPORTUNIDADE"</formula>
    </cfRule>
  </conditionalFormatting>
  <conditionalFormatting sqref="Y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Z122">
    <cfRule type="cellIs" dxfId="731" priority="953" operator="equal">
      <formula>"OPORTUNIDADE"</formula>
    </cfRule>
  </conditionalFormatting>
  <conditionalFormatting sqref="Z122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">
    <cfRule type="cellIs" dxfId="722" priority="944" operator="equal">
      <formula>"OPORTUNIDADE"</formula>
    </cfRule>
  </conditionalFormatting>
  <conditionalFormatting sqref="Y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:Z120">
    <cfRule type="cellIs" dxfId="695" priority="917" operator="equal">
      <formula>"OPORTUNIDADE"</formula>
    </cfRule>
  </conditionalFormatting>
  <conditionalFormatting sqref="Y120:Z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Y120">
    <cfRule type="cellIs" dxfId="668" priority="890" operator="equal">
      <formula>"OPORTUNIDADE"</formula>
    </cfRule>
  </conditionalFormatting>
  <conditionalFormatting sqref="Y120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Z118">
    <cfRule type="cellIs" dxfId="662" priority="884" operator="equal">
      <formula>"OPORTUNIDADE"</formula>
    </cfRule>
  </conditionalFormatting>
  <conditionalFormatting sqref="Z118">
    <cfRule type="cellIs" dxfId="661" priority="882" operator="equal">
      <formula>"NÃO"</formula>
    </cfRule>
    <cfRule type="cellIs" dxfId="660" priority="883" operator="equal">
      <formula>"SIM"</formula>
    </cfRule>
  </conditionalFormatting>
  <conditionalFormatting sqref="Y132:Y133">
    <cfRule type="cellIs" dxfId="659" priority="878" operator="equal">
      <formula>"OPORTUNIDADE"</formula>
    </cfRule>
  </conditionalFormatting>
  <conditionalFormatting sqref="Y132:Y133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Y134">
    <cfRule type="cellIs" dxfId="653" priority="872" operator="equal">
      <formula>"OPORTUNIDADE"</formula>
    </cfRule>
  </conditionalFormatting>
  <conditionalFormatting sqref="Y132:Y134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Z132">
    <cfRule type="cellIs" dxfId="626" priority="845" operator="equal">
      <formula>"OPORTUNIDADE"</formula>
    </cfRule>
  </conditionalFormatting>
  <conditionalFormatting sqref="Y132:Z13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2:Y135">
    <cfRule type="cellIs" dxfId="623" priority="842" operator="equal">
      <formula>"OPORTUNIDADE"</formula>
    </cfRule>
  </conditionalFormatting>
  <conditionalFormatting sqref="Y132:Y135">
    <cfRule type="cellIs" dxfId="622" priority="840" operator="equal">
      <formula>"NÃO"</formula>
    </cfRule>
    <cfRule type="cellIs" dxfId="621" priority="841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5:Z135">
    <cfRule type="cellIs" dxfId="617" priority="833" operator="equal">
      <formula>"OPORTUNIDADE"</formula>
    </cfRule>
  </conditionalFormatting>
  <conditionalFormatting sqref="Y135:Z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4:Y135">
    <cfRule type="cellIs" dxfId="614" priority="830" operator="equal">
      <formula>"OPORTUNIDADE"</formula>
    </cfRule>
  </conditionalFormatting>
  <conditionalFormatting sqref="Y134:Y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Y135:Z135">
    <cfRule type="cellIs" dxfId="611" priority="827" operator="equal">
      <formula>"OPORTUNIDADE"</formula>
    </cfRule>
  </conditionalFormatting>
  <conditionalFormatting sqref="Y135:Z135">
    <cfRule type="cellIs" dxfId="610" priority="825" operator="equal">
      <formula>"NÃO"</formula>
    </cfRule>
    <cfRule type="cellIs" dxfId="609" priority="826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Z132 Z134">
    <cfRule type="cellIs" dxfId="605" priority="815" operator="equal">
      <formula>"OPORTUNIDADE"</formula>
    </cfRule>
  </conditionalFormatting>
  <conditionalFormatting sqref="Z132 Z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32:Y134">
    <cfRule type="cellIs" dxfId="602" priority="812" operator="equal">
      <formula>"OPORTUNIDADE"</formula>
    </cfRule>
  </conditionalFormatting>
  <conditionalFormatting sqref="Y132:Y134">
    <cfRule type="cellIs" dxfId="601" priority="810" operator="equal">
      <formula>"NÃO"</formula>
    </cfRule>
    <cfRule type="cellIs" dxfId="600" priority="81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Y124:Y127">
    <cfRule type="cellIs" dxfId="596" priority="716" operator="equal">
      <formula>"OPORTUNIDADE"</formula>
    </cfRule>
  </conditionalFormatting>
  <conditionalFormatting sqref="Y124:Y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Z127">
    <cfRule type="cellIs" dxfId="590" priority="710" operator="equal">
      <formula>"OPORTUNIDADE"</formula>
    </cfRule>
  </conditionalFormatting>
  <conditionalFormatting sqref="Z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27">
    <cfRule type="cellIs" dxfId="587" priority="707" operator="equal">
      <formula>"OPORTUNIDADE"</formula>
    </cfRule>
  </conditionalFormatting>
  <conditionalFormatting sqref="Y127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Y139:Y141">
    <cfRule type="cellIs" dxfId="581" priority="701" operator="equal">
      <formula>"OPORTUNIDADE"</formula>
    </cfRule>
  </conditionalFormatting>
  <conditionalFormatting sqref="Y139:Y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Z141">
    <cfRule type="cellIs" dxfId="575" priority="695" operator="equal">
      <formula>"OPORTUNIDADE"</formula>
    </cfRule>
  </conditionalFormatting>
  <conditionalFormatting sqref="Z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41">
    <cfRule type="cellIs" dxfId="572" priority="692" operator="equal">
      <formula>"OPORTUNIDADE"</formula>
    </cfRule>
  </conditionalFormatting>
  <conditionalFormatting sqref="Y141">
    <cfRule type="cellIs" dxfId="571" priority="690" operator="equal">
      <formula>"NÃO"</formula>
    </cfRule>
    <cfRule type="cellIs" dxfId="570" priority="691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4:Z134">
    <cfRule type="cellIs" dxfId="563" priority="656" operator="equal">
      <formula>"OPORTUNIDADE"</formula>
    </cfRule>
  </conditionalFormatting>
  <conditionalFormatting sqref="Y134:Z134">
    <cfRule type="cellIs" dxfId="562" priority="654" operator="equal">
      <formula>"NÃO"</formula>
    </cfRule>
    <cfRule type="cellIs" dxfId="561" priority="655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5:Z135">
    <cfRule type="cellIs" dxfId="536" priority="602" operator="equal">
      <formula>"OPORTUNIDADE"</formula>
    </cfRule>
  </conditionalFormatting>
  <conditionalFormatting sqref="Y135:Z135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">
    <cfRule type="cellIs" dxfId="530" priority="596" operator="equal">
      <formula>"OPORTUNIDADE"</formula>
    </cfRule>
  </conditionalFormatting>
  <conditionalFormatting sqref="Y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:Z136">
    <cfRule type="cellIs" dxfId="521" priority="587" operator="equal">
      <formula>"OPORTUNIDADE"</formula>
    </cfRule>
  </conditionalFormatting>
  <conditionalFormatting sqref="Y136:Z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Y136">
    <cfRule type="cellIs" dxfId="467" priority="533" operator="equal">
      <formula>"OPORTUNIDADE"</formula>
    </cfRule>
  </conditionalFormatting>
  <conditionalFormatting sqref="Y136">
    <cfRule type="cellIs" dxfId="466" priority="531" operator="equal">
      <formula>"NÃO"</formula>
    </cfRule>
    <cfRule type="cellIs" dxfId="465" priority="532" operator="equal">
      <formula>"SIM"</formula>
    </cfRule>
  </conditionalFormatting>
  <conditionalFormatting sqref="BP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4" priority="528" operator="equal">
      <formula>"OPORTUNIDADE"</formula>
    </cfRule>
  </conditionalFormatting>
  <conditionalFormatting sqref="Y107:Y108">
    <cfRule type="cellIs" dxfId="463" priority="526" operator="equal">
      <formula>"NÃO"</formula>
    </cfRule>
    <cfRule type="cellIs" dxfId="462" priority="527" operator="equal">
      <formula>"SIM"</formula>
    </cfRule>
  </conditionalFormatting>
  <conditionalFormatting sqref="BK11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">
    <cfRule type="cellIs" dxfId="455" priority="501" operator="equal">
      <formula>"OPORTUNIDADE"</formula>
    </cfRule>
  </conditionalFormatting>
  <conditionalFormatting sqref="Y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:Z128">
    <cfRule type="cellIs" dxfId="428" priority="474" operator="equal">
      <formula>"OPORTUNIDADE"</formula>
    </cfRule>
  </conditionalFormatting>
  <conditionalFormatting sqref="Y128:Z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">
    <cfRule type="cellIs" dxfId="416" priority="462" operator="equal">
      <formula>"OPORTUNIDADE"</formula>
    </cfRule>
  </conditionalFormatting>
  <conditionalFormatting sqref="Y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28:Z128">
    <cfRule type="cellIs" dxfId="389" priority="435" operator="equal">
      <formula>"OPORTUNIDADE"</formula>
    </cfRule>
  </conditionalFormatting>
  <conditionalFormatting sqref="Y128:Z128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1:Z131">
    <cfRule type="cellIs" dxfId="386" priority="432" operator="equal">
      <formula>"OPORTUNIDADE"</formula>
    </cfRule>
  </conditionalFormatting>
  <conditionalFormatting sqref="Y131:Z131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:Z130">
    <cfRule type="cellIs" dxfId="383" priority="429" operator="equal">
      <formula>"OPORTUNIDADE"</formula>
    </cfRule>
  </conditionalFormatting>
  <conditionalFormatting sqref="Y130:Z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">
    <cfRule type="cellIs" dxfId="374" priority="420" operator="equal">
      <formula>"OPORTUNIDADE"</formula>
    </cfRule>
  </conditionalFormatting>
  <conditionalFormatting sqref="Y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:Z130">
    <cfRule type="cellIs" dxfId="347" priority="393" operator="equal">
      <formula>"OPORTUNIDADE"</formula>
    </cfRule>
  </conditionalFormatting>
  <conditionalFormatting sqref="Y130:Z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">
    <cfRule type="cellIs" dxfId="335" priority="381" operator="equal">
      <formula>"OPORTUNIDADE"</formula>
    </cfRule>
  </conditionalFormatting>
  <conditionalFormatting sqref="Y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Y130:Z130">
    <cfRule type="cellIs" dxfId="308" priority="354" operator="equal">
      <formula>"OPORTUNIDADE"</formula>
    </cfRule>
  </conditionalFormatting>
  <conditionalFormatting sqref="Y130:Z130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BO6:BO600">
    <cfRule type="iconSet" priority="2426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3">
      <iconSet showValue="0">
        <cfvo type="percent" val="0"/>
        <cfvo type="num" val="1"/>
        <cfvo type="num" val="1" gte="0"/>
      </iconSet>
    </cfRule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Z133">
    <cfRule type="cellIs" dxfId="281" priority="327" operator="equal">
      <formula>"OPORTUNIDADE"</formula>
    </cfRule>
  </conditionalFormatting>
  <conditionalFormatting sqref="Z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Y132:Y133">
    <cfRule type="cellIs" dxfId="254" priority="300" operator="equal">
      <formula>"OPORTUNIDADE"</formula>
    </cfRule>
  </conditionalFormatting>
  <conditionalFormatting sqref="Y132:Y133">
    <cfRule type="cellIs" dxfId="253" priority="298" operator="equal">
      <formula>"NÃO"</formula>
    </cfRule>
    <cfRule type="cellIs" dxfId="252" priority="299" operator="equal">
      <formula>"SIM"</formula>
    </cfRule>
  </conditionalFormatting>
  <conditionalFormatting sqref="BK1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1" priority="285" operator="equal">
      <formula>"OPORTUNIDADE"</formula>
    </cfRule>
  </conditionalFormatting>
  <conditionalFormatting sqref="Z145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Y145:Y148">
    <cfRule type="cellIs" dxfId="248" priority="282" operator="equal">
      <formula>"OPORTUNIDADE"</formula>
    </cfRule>
  </conditionalFormatting>
  <conditionalFormatting sqref="Y145:Y148">
    <cfRule type="cellIs" dxfId="247" priority="280" operator="equal">
      <formula>"NÃO"</formula>
    </cfRule>
    <cfRule type="cellIs" dxfId="246" priority="281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147">
    <cfRule type="cellIs" dxfId="221" priority="234" operator="equal">
      <formula>"OPORTUNIDADE"</formula>
    </cfRule>
  </conditionalFormatting>
  <conditionalFormatting sqref="Z147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Y151:Y153">
    <cfRule type="cellIs" dxfId="218" priority="203" operator="equal">
      <formula>"OPORTUNIDADE"</formula>
    </cfRule>
  </conditionalFormatting>
  <conditionalFormatting sqref="Y151:Y153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Y151:Y153">
    <cfRule type="cellIs" dxfId="215" priority="200" operator="equal">
      <formula>"OPORTUNIDADE"</formula>
    </cfRule>
  </conditionalFormatting>
  <conditionalFormatting sqref="Y151:Y153">
    <cfRule type="cellIs" dxfId="214" priority="198" operator="equal">
      <formula>"NÃO"</formula>
    </cfRule>
    <cfRule type="cellIs" dxfId="213" priority="199" operator="equal">
      <formula>"SIM"</formula>
    </cfRule>
  </conditionalFormatting>
  <conditionalFormatting sqref="Z152">
    <cfRule type="cellIs" dxfId="212" priority="191" operator="equal">
      <formula>"OPORTUNIDADE"</formula>
    </cfRule>
  </conditionalFormatting>
  <conditionalFormatting sqref="Z152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Z152">
    <cfRule type="cellIs" dxfId="209" priority="188" operator="equal">
      <formula>"OPORTUNIDADE"</formula>
    </cfRule>
  </conditionalFormatting>
  <conditionalFormatting sqref="Z152">
    <cfRule type="cellIs" dxfId="208" priority="186" operator="equal">
      <formula>"NÃO"</formula>
    </cfRule>
    <cfRule type="cellIs" dxfId="207" priority="187" operator="equal">
      <formula>"SIM"</formula>
    </cfRule>
  </conditionalFormatting>
  <conditionalFormatting sqref="Y152:Y153">
    <cfRule type="cellIs" dxfId="206" priority="182" operator="equal">
      <formula>"OPORTUNIDADE"</formula>
    </cfRule>
  </conditionalFormatting>
  <conditionalFormatting sqref="Y152:Y153">
    <cfRule type="cellIs" dxfId="205" priority="180" operator="equal">
      <formula>"NÃO"</formula>
    </cfRule>
    <cfRule type="cellIs" dxfId="204" priority="181" operator="equal">
      <formula>"SIM"</formula>
    </cfRule>
  </conditionalFormatting>
  <conditionalFormatting sqref="BK1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7" operator="equal">
      <formula>"OPORTUNIDADE"</formula>
    </cfRule>
  </conditionalFormatting>
  <conditionalFormatting sqref="Z146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Z146">
    <cfRule type="cellIs" dxfId="170" priority="134" operator="equal">
      <formula>"OPORTUNIDADE"</formula>
    </cfRule>
  </conditionalFormatting>
  <conditionalFormatting sqref="Z146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">
    <cfRule type="cellIs" dxfId="155" priority="119" operator="equal">
      <formula>"OPORTUNIDADE"</formula>
    </cfRule>
  </conditionalFormatting>
  <conditionalFormatting sqref="Y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:Z144">
    <cfRule type="cellIs" dxfId="128" priority="92" operator="equal">
      <formula>"OPORTUNIDADE"</formula>
    </cfRule>
  </conditionalFormatting>
  <conditionalFormatting sqref="Y144:Z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Y144">
    <cfRule type="cellIs" dxfId="125" priority="89" operator="equal">
      <formula>"OPORTUNIDADE"</formula>
    </cfRule>
  </conditionalFormatting>
  <conditionalFormatting sqref="Y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Z144">
    <cfRule type="cellIs" dxfId="119" priority="83" operator="equal">
      <formula>"OPORTUNIDADE"</formula>
    </cfRule>
  </conditionalFormatting>
  <conditionalFormatting sqref="Z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Y144">
    <cfRule type="cellIs" dxfId="116" priority="80" operator="equal">
      <formula>"OPORTUNIDADE"</formula>
    </cfRule>
  </conditionalFormatting>
  <conditionalFormatting sqref="Y144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BP1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Z148">
    <cfRule type="cellIs" dxfId="107" priority="64" operator="equal">
      <formula>"OPORTUNIDADE"</formula>
    </cfRule>
  </conditionalFormatting>
  <conditionalFormatting sqref="Z148">
    <cfRule type="cellIs" dxfId="106" priority="62" operator="equal">
      <formula>"NÃO"</formula>
    </cfRule>
    <cfRule type="cellIs" dxfId="105" priority="63" operator="equal">
      <formula>"SIM"</formula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5" sqref="A5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1573</v>
      </c>
      <c r="D5" s="358"/>
      <c r="E5" s="358"/>
      <c r="F5" s="358"/>
      <c r="G5" s="358"/>
      <c r="H5" s="358"/>
      <c r="I5" s="358"/>
      <c r="J5" s="359"/>
      <c r="K5" s="360" t="s">
        <v>1574</v>
      </c>
      <c r="L5" s="361"/>
      <c r="M5" s="361"/>
      <c r="N5" s="361"/>
      <c r="O5" s="362" t="s">
        <v>1575</v>
      </c>
      <c r="P5" s="363"/>
      <c r="Q5" s="364"/>
    </row>
    <row r="6" spans="1:17" s="93" customFormat="1" ht="15.75" customHeight="1">
      <c r="A6" s="87" t="s">
        <v>1576</v>
      </c>
      <c r="B6" s="94" t="s">
        <v>1577</v>
      </c>
      <c r="C6" s="95" t="s">
        <v>1163</v>
      </c>
      <c r="D6" s="96" t="s">
        <v>1164</v>
      </c>
      <c r="E6" s="95" t="s">
        <v>1578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1579</v>
      </c>
      <c r="M6" s="139" t="s">
        <v>626</v>
      </c>
      <c r="N6" s="140" t="s">
        <v>1158</v>
      </c>
      <c r="O6" s="246" t="s">
        <v>1201</v>
      </c>
      <c r="P6" s="157"/>
      <c r="Q6" s="193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2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RAMAL</v>
      </c>
      <c r="E154" s="99" t="str">
        <f>IF(FN_MC!D153="","*",FN_MC!D153)</f>
        <v>V42</v>
      </c>
      <c r="F154" s="99" t="str">
        <f>IF(FN_MC!H153="","*",FN_MC!H153)</f>
        <v>ZGT1</v>
      </c>
      <c r="G154" s="99" t="str">
        <f>IF(FN_MC!M153="","*",FN_MC!M153)</f>
        <v>ZRI-ZGT</v>
      </c>
      <c r="H154" s="154">
        <f>IF(FN_MC!K153="","*",FN_MC!K153)</f>
        <v>290</v>
      </c>
      <c r="I154" s="132">
        <f>IF(FN_MC!O153="","*",FN_MC!O153)</f>
        <v>0.27083333333333331</v>
      </c>
      <c r="J154" s="132">
        <f>IF(FN_MC!P153="","*",FN_MC!P153)</f>
        <v>8.3333333333333329E-2</v>
      </c>
      <c r="K154" s="141" t="str">
        <f>IF(FN_MC!AK153="","*",FN_MC!AK153)</f>
        <v>ZGT1</v>
      </c>
      <c r="L154" s="141" t="str">
        <f>IF(FN_MC!AM153="","*",FN_MC!AM153)</f>
        <v>ZRI-ZGT</v>
      </c>
      <c r="M154" s="141">
        <f>IF(FN_MC!AP153="","*",FN_MC!AP153)</f>
        <v>290</v>
      </c>
      <c r="N154" s="141" t="str">
        <f>IF(FN_MC!AM153="","*",FN_MC!AM153)</f>
        <v>ZRI-ZGT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B140" sqref="B140:U15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1581</v>
      </c>
      <c r="W1" s="370"/>
      <c r="X1" s="370"/>
      <c r="Y1" s="104"/>
    </row>
    <row r="2" spans="1:25" s="100" customFormat="1" ht="11.25" customHeight="1">
      <c r="A2" s="105" t="s">
        <v>1582</v>
      </c>
      <c r="B2" s="105" t="s">
        <v>1577</v>
      </c>
      <c r="C2" s="105" t="s">
        <v>603</v>
      </c>
      <c r="D2" s="106" t="s">
        <v>1163</v>
      </c>
      <c r="E2" s="106" t="s">
        <v>1164</v>
      </c>
      <c r="F2" s="106" t="s">
        <v>1576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1583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INSPEÇÃO AUTO DE LINHA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BINÁRIO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>
      <c r="A150" s="109" t="str">
        <f>IF(FN_MC!Y153="","*",FN_MC!Y153)</f>
        <v>*</v>
      </c>
      <c r="B150" s="109" t="str">
        <f>IF(FN_MC!X153="","*",FN_MC!X153)</f>
        <v>Oportunidade</v>
      </c>
      <c r="C150" s="109" t="str">
        <f>IF(FN_MC!Z153="","*",FN_MC!Z153)</f>
        <v>P1</v>
      </c>
      <c r="D150" s="110" t="str">
        <f>IF(FN_MC!S153="","*",FN_MC!S153)</f>
        <v>MALHA CENTRAL</v>
      </c>
      <c r="E150" s="110" t="str">
        <f>IF(FN_MC!T153="","*",FN_MC!T153)</f>
        <v>RAMAL</v>
      </c>
      <c r="F150" s="110">
        <f>IF(FN_MC!B153="","*",FN_MC!B153)</f>
        <v>45972</v>
      </c>
      <c r="G150" s="110" t="str">
        <f>IF(FN_MC!D153="","*",FN_MC!D153)</f>
        <v>V42</v>
      </c>
      <c r="H150" s="110" t="str">
        <f>IF(FN_MC!F153="","*",FN_MC!F153)</f>
        <v>MODERNIZAÇÃO - SOCADORA</v>
      </c>
      <c r="I150" s="110" t="str">
        <f>IF(FN_MC!H153="","*",FN_MC!H153)</f>
        <v>ZGT1</v>
      </c>
      <c r="J150" s="110" t="str">
        <f>IF(FN_MC!I153="","*",FN_MC!I153)</f>
        <v>ZGT1</v>
      </c>
      <c r="K150" s="110" t="str">
        <f>IF(FN_MC!M153="","*",FN_MC!M153)</f>
        <v>ZRI-ZGT</v>
      </c>
      <c r="L150" s="110" t="str">
        <f>IF(FN_MC!N153="","*",FN_MC!N153)</f>
        <v>ZRIZGT</v>
      </c>
      <c r="M150" s="111">
        <f>IF(FN_MC!J153="","*",FN_MC!J153)</f>
        <v>72</v>
      </c>
      <c r="N150" s="290">
        <f>IF(FN_MC!K153="","*",FN_MC!K153)</f>
        <v>290</v>
      </c>
      <c r="O150" s="290">
        <f>IF(FN_MC!L153="","*",FN_MC!L153)</f>
        <v>289</v>
      </c>
      <c r="P150" s="111"/>
      <c r="Q150" s="128">
        <f>IF(FN_MC!O153="","*",FN_MC!O153)</f>
        <v>0.27083333333333331</v>
      </c>
      <c r="R150" s="128">
        <f>IF(FN_MC!P153="","*",FN_MC!P153)</f>
        <v>8.3333333333333329E-2</v>
      </c>
      <c r="S150" s="110" t="str">
        <f>IF(FN_MC!Q153="","*",CONCATENATE(FN_MC!Q153," ",FN_MC!R153))</f>
        <v>400 M</v>
      </c>
      <c r="T150" s="110" t="str">
        <f>IF(FN_MC!V153="","*",FN_MC!V153)</f>
        <v>Augusto</v>
      </c>
      <c r="U150" s="110" t="str">
        <f>IF(FN_MC!W153="","*",FN_MC!W153)</f>
        <v>Socaria mecanizada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1584</v>
      </c>
      <c r="C2" s="95" t="s">
        <v>1148</v>
      </c>
      <c r="D2" s="95" t="s">
        <v>1150</v>
      </c>
      <c r="E2" s="95" t="s">
        <v>1585</v>
      </c>
      <c r="F2" s="95" t="s">
        <v>1586</v>
      </c>
      <c r="G2" s="95" t="s">
        <v>1587</v>
      </c>
      <c r="H2" s="95" t="s">
        <v>1588</v>
      </c>
      <c r="I2" s="95" t="s">
        <v>1589</v>
      </c>
      <c r="J2" s="95" t="s">
        <v>1590</v>
      </c>
      <c r="K2" s="131" t="s">
        <v>1591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>
        <f>IF(FN_MC!B153="","*",FN_MC!B153)</f>
        <v>45972</v>
      </c>
      <c r="D148" s="121" t="str">
        <f>IF(FN_MC!D153="","*",FN_MC!D153)</f>
        <v>V42</v>
      </c>
      <c r="E148" s="121" t="str">
        <f>IF(FN_MC!H153="","*",FN_MC!H153)</f>
        <v>ZGT1</v>
      </c>
      <c r="F148" s="137" t="str">
        <f>IF(FN_MC!M153="","*",FN_MC!M153)</f>
        <v>ZRI-ZGT</v>
      </c>
      <c r="G148" s="121" t="str">
        <f>IF(FN_MC!I153="","*",FN_MC!I153)</f>
        <v>ZGT1</v>
      </c>
      <c r="H148" s="121" t="str">
        <f>IF(FN_MC!AB153="","*",FN_MC!AB153)</f>
        <v>FIXO</v>
      </c>
      <c r="I148" s="121" t="str">
        <f>IF(FN_MC!AC153="","*",FN_MC!AC153)</f>
        <v>-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2025-11-10T19:03:26Z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