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41" documentId="8_{B6337239-1A00-434D-AAD0-422EA1FEB5AE}" xr6:coauthVersionLast="47" xr6:coauthVersionMax="47" xr10:uidLastSave="{90E111B9-1D7B-497F-A54C-A6E03AC1247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<sst xmlns="http://schemas.openxmlformats.org/spreadsheetml/2006/main" count="4650" uniqueCount="1286">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</sst>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1" activePane="bottomRight" state="frozen"/>
      <selection pane="bottomRight" activeCell="BK21" sqref="BK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1125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973</v>
      </c>
      <c r="BN22" s="15" t="s">
        <v>993</v>
      </c>
      <c r="BO22" s="166" t="s">
        <v>1101</v>
      </c>
      <c r="BP22" s="17" t="s">
        <v>1228</v>
      </c>
      <c r="BQ22" s="13" t="e">
        <f t="shared" si="2"/>
        <v>#VALUE!</v>
      </c>
      <c r="BR22" s="19" t="e">
        <f t="shared" si="3"/>
        <v>#VALUE!</v>
      </c>
      <c r="BS22" s="19">
        <f t="shared" si="4"/>
        <v>0.5022321428571429</v>
      </c>
      <c r="BT22" s="226" t="str">
        <f t="shared" si="5"/>
        <v>MecanizaçãoOperação</v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1229</v>
      </c>
      <c r="N23" s="205" t="s">
        <v>1230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1231</v>
      </c>
      <c r="W23" s="174" t="s">
        <v>1232</v>
      </c>
      <c r="X23" s="219" t="s">
        <v>957</v>
      </c>
      <c r="Y23" s="159" t="s">
        <v>951</v>
      </c>
      <c r="Z23" s="159"/>
      <c r="AA23" s="84" t="s">
        <v>1233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1234</v>
      </c>
      <c r="BK23" s="17" t="s">
        <v>1235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1236</v>
      </c>
      <c r="W27" s="174" t="s">
        <v>1237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1238</v>
      </c>
      <c r="BK27" s="17" t="s">
        <v>1239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1240</v>
      </c>
      <c r="W29" s="174" t="s">
        <v>1241</v>
      </c>
      <c r="X29" s="219" t="s">
        <v>957</v>
      </c>
      <c r="Y29" s="159" t="s">
        <v>960</v>
      </c>
      <c r="Z29" s="159"/>
      <c r="AA29" s="84" t="s">
        <v>1242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1243</v>
      </c>
      <c r="BK29" s="17" t="s">
        <v>1244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1245</v>
      </c>
      <c r="X39" s="219" t="s">
        <v>957</v>
      </c>
      <c r="Y39" s="159"/>
      <c r="Z39" s="159"/>
      <c r="AA39" s="84" t="s">
        <v>1246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>
        <v>0.39513888888888887</v>
      </c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1247</v>
      </c>
      <c r="BK39" s="17" t="s">
        <v>1248</v>
      </c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1249</v>
      </c>
      <c r="W41" s="174" t="s">
        <v>1237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>
        <v>0</v>
      </c>
      <c r="AS41" s="39">
        <v>0</v>
      </c>
      <c r="AT41" s="39">
        <v>0</v>
      </c>
      <c r="AU41" s="39"/>
      <c r="AV41" s="39"/>
      <c r="AW41" s="39"/>
      <c r="AX41" s="39"/>
      <c r="AY41" s="320">
        <f t="shared" si="6"/>
        <v>0</v>
      </c>
      <c r="AZ41" s="14"/>
      <c r="BA41" s="72">
        <v>0</v>
      </c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>
        <v>0</v>
      </c>
      <c r="BI41" s="17"/>
      <c r="BJ41" s="17" t="s">
        <v>1250</v>
      </c>
      <c r="BK41" s="17" t="s">
        <v>1250</v>
      </c>
      <c r="BL41" s="16"/>
      <c r="BM41" s="15" t="s">
        <v>973</v>
      </c>
      <c r="BN41" s="15" t="s">
        <v>1003</v>
      </c>
      <c r="BO41" s="166" t="s">
        <v>1061</v>
      </c>
      <c r="BP41" s="17" t="s">
        <v>1250</v>
      </c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>MecanizaçãoAtivos</v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1251</v>
      </c>
      <c r="N42" s="205" t="s">
        <v>1252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1231</v>
      </c>
      <c r="W42" s="174" t="s">
        <v>1253</v>
      </c>
      <c r="X42" s="219" t="s">
        <v>957</v>
      </c>
      <c r="Y42" s="159"/>
      <c r="Z42" s="159"/>
      <c r="AA42" s="84" t="s">
        <v>1254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>
        <v>0.34097222222222223</v>
      </c>
      <c r="AS42" s="39">
        <v>0.35069444444444442</v>
      </c>
      <c r="AT42" s="39">
        <v>0.3923611111111111</v>
      </c>
      <c r="AU42" s="39"/>
      <c r="AV42" s="39"/>
      <c r="AW42" s="39"/>
      <c r="AX42" s="39"/>
      <c r="AY42" s="320">
        <f t="shared" si="6"/>
        <v>4.1666666666666685E-2</v>
      </c>
      <c r="AZ42" s="14"/>
      <c r="BA42" s="72">
        <v>1</v>
      </c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2</v>
      </c>
      <c r="BI42" s="17"/>
      <c r="BJ42" s="17" t="s">
        <v>1255</v>
      </c>
      <c r="BK42" s="17" t="s">
        <v>1255</v>
      </c>
      <c r="BL42" s="16"/>
      <c r="BM42" s="15" t="s">
        <v>981</v>
      </c>
      <c r="BN42" s="15" t="s">
        <v>981</v>
      </c>
      <c r="BO42" s="166" t="s">
        <v>981</v>
      </c>
      <c r="BP42" s="17"/>
      <c r="BQ42" s="13" t="str">
        <f t="shared" si="2"/>
        <v>Aderente</v>
      </c>
      <c r="BR42" s="19">
        <f t="shared" si="3"/>
        <v>1.0000000000000004</v>
      </c>
      <c r="BS42" s="19">
        <f t="shared" si="4"/>
        <v>1</v>
      </c>
      <c r="BT42" s="226" t="str">
        <f t="shared" si="5"/>
        <v>OKOK</v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1236</v>
      </c>
      <c r="W44" s="174" t="s">
        <v>1237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>
        <v>0.25208333333333333</v>
      </c>
      <c r="AS44" s="39">
        <v>0.36249999999999999</v>
      </c>
      <c r="AT44" s="39"/>
      <c r="AU44" s="39"/>
      <c r="AV44" s="39"/>
      <c r="AW44" s="39"/>
      <c r="AX44" s="39"/>
      <c r="AY44" s="320" t="str">
        <f t="shared" si="6"/>
        <v>ERRO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>
        <v>2</v>
      </c>
      <c r="BI44" s="17"/>
      <c r="BJ44" s="17" t="s">
        <v>1256</v>
      </c>
      <c r="BK44" s="17" t="s">
        <v>1256</v>
      </c>
      <c r="BL44" s="16"/>
      <c r="BM44" s="15"/>
      <c r="BN44" s="15"/>
      <c r="BO44" s="166"/>
      <c r="BP44" s="17"/>
      <c r="BQ44" s="13" t="e">
        <f t="shared" si="2"/>
        <v>#VALUE!</v>
      </c>
      <c r="BR44" s="19" t="e">
        <f t="shared" si="3"/>
        <v>#VALUE!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1249</v>
      </c>
      <c r="W51" s="174" t="s">
        <v>1237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1236</v>
      </c>
      <c r="W54" s="174" t="s">
        <v>1237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1257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1249</v>
      </c>
      <c r="W61" s="174" t="s">
        <v>1258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1259</v>
      </c>
      <c r="W62" s="174" t="s">
        <v>1260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1261</v>
      </c>
      <c r="W63" s="174" t="s">
        <v>1262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1263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1264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1261</v>
      </c>
      <c r="W64" s="174" t="s">
        <v>1265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1236</v>
      </c>
      <c r="W65" s="174" t="s">
        <v>1237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62" operator="equal">
      <formula>"ERRO"</formula>
    </cfRule>
  </conditionalFormatting>
  <conditionalFormatting sqref="X4 Y475:Y550 Y1:Z474">
    <cfRule type="cellIs" dxfId="139" priority="18351" operator="equal">
      <formula>"OPORTUNIDADE"</formula>
    </cfRule>
  </conditionalFormatting>
  <conditionalFormatting sqref="AZ6:AZ522">
    <cfRule type="expression" dxfId="138" priority="18346">
      <formula>$BU6=1</formula>
    </cfRule>
  </conditionalFormatting>
  <conditionalFormatting sqref="BQ6:BQ599">
    <cfRule type="cellIs" dxfId="137" priority="18357" operator="equal">
      <formula>"Produção e Intervalo"</formula>
    </cfRule>
    <cfRule type="cellIs" dxfId="136" priority="18358" operator="equal">
      <formula>"Aderente"</formula>
    </cfRule>
    <cfRule type="cellIs" dxfId="135" priority="18359" operator="equal">
      <formula>"Intervalo"</formula>
    </cfRule>
    <cfRule type="cellIs" dxfId="134" priority="18360" operator="equal">
      <formula>"Produção"</formula>
    </cfRule>
    <cfRule type="cellIs" dxfId="133" priority="18361" operator="equal">
      <formula>"ERRO"</formula>
    </cfRule>
  </conditionalFormatting>
  <conditionalFormatting sqref="BR6:BS552">
    <cfRule type="cellIs" dxfId="132" priority="18339" operator="equal">
      <formula>"*"</formula>
    </cfRule>
    <cfRule type="cellIs" dxfId="131" priority="18340" operator="greaterThanOrEqual">
      <formula>1</formula>
    </cfRule>
    <cfRule type="cellIs" dxfId="130" priority="18341" operator="lessThan">
      <formula>1</formula>
    </cfRule>
  </conditionalFormatting>
  <conditionalFormatting sqref="X475:X522 Y475:Y550 Y6:Z474">
    <cfRule type="cellIs" dxfId="129" priority="18287" operator="equal">
      <formula>"NÃO"</formula>
    </cfRule>
    <cfRule type="cellIs" dxfId="128" priority="18288" operator="equal">
      <formula>"SIM"</formula>
    </cfRule>
  </conditionalFormatting>
  <conditionalFormatting sqref="X475:X522">
    <cfRule type="cellIs" dxfId="127" priority="18286" operator="equal">
      <formula>"OPORTUNIDADE"</formula>
    </cfRule>
  </conditionalFormatting>
  <conditionalFormatting sqref="Z475:Z522">
    <cfRule type="cellIs" dxfId="126" priority="18284" operator="equal">
      <formula>"NÃO"</formula>
    </cfRule>
    <cfRule type="cellIs" dxfId="125" priority="18285" operator="equal">
      <formula>"SIM"</formula>
    </cfRule>
  </conditionalFormatting>
  <conditionalFormatting sqref="Z475:Z522">
    <cfRule type="cellIs" dxfId="124" priority="18283" operator="equal">
      <formula>"OPORTUNIDADE"</formula>
    </cfRule>
  </conditionalFormatting>
  <conditionalFormatting sqref="Y1048575:Y1048576">
    <cfRule type="cellIs" dxfId="123" priority="18168" operator="equal">
      <formula>"OPORTUNIDADE"</formula>
    </cfRule>
  </conditionalFormatting>
  <conditionalFormatting sqref="Y1048575:Y1048576">
    <cfRule type="cellIs" dxfId="122" priority="18166" operator="equal">
      <formula>"NÃO"</formula>
    </cfRule>
    <cfRule type="cellIs" dxfId="121" priority="18167" operator="equal">
      <formula>"SIM"</formula>
    </cfRule>
  </conditionalFormatting>
  <conditionalFormatting sqref="Z523:Z548">
    <cfRule type="cellIs" dxfId="120" priority="17903" operator="equal">
      <formula>"OPORTUNIDADE"</formula>
    </cfRule>
  </conditionalFormatting>
  <conditionalFormatting sqref="Z523:Z548">
    <cfRule type="cellIs" dxfId="119" priority="17901" operator="equal">
      <formula>"NÃO"</formula>
    </cfRule>
    <cfRule type="cellIs" dxfId="118" priority="17902" operator="equal">
      <formula>"SIM"</formula>
    </cfRule>
  </conditionalFormatting>
  <conditionalFormatting sqref="X549">
    <cfRule type="cellIs" dxfId="117" priority="17889" operator="equal">
      <formula>"NÃO"</formula>
    </cfRule>
    <cfRule type="cellIs" dxfId="116" priority="17890" operator="equal">
      <formula>"SIM"</formula>
    </cfRule>
  </conditionalFormatting>
  <conditionalFormatting sqref="X549">
    <cfRule type="cellIs" dxfId="115" priority="17888" operator="equal">
      <formula>"OPORTUNIDADE"</formula>
    </cfRule>
  </conditionalFormatting>
  <conditionalFormatting sqref="Z549">
    <cfRule type="cellIs" dxfId="114" priority="17886" operator="equal">
      <formula>"NÃO"</formula>
    </cfRule>
    <cfRule type="cellIs" dxfId="113" priority="17887" operator="equal">
      <formula>"SIM"</formula>
    </cfRule>
  </conditionalFormatting>
  <conditionalFormatting sqref="Z549">
    <cfRule type="cellIs" dxfId="112" priority="17885" operator="equal">
      <formula>"OPORTUNIDADE"</formula>
    </cfRule>
  </conditionalFormatting>
  <conditionalFormatting sqref="BI549">
    <cfRule type="iconSet" priority="1789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5">
      <iconSet showValue="0">
        <cfvo type="percent" val="0"/>
        <cfvo type="num" val="1"/>
        <cfvo type="num" val="1" gte="0"/>
      </iconSet>
    </cfRule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5">
      <formula>$BU492=1</formula>
    </cfRule>
  </conditionalFormatting>
  <conditionalFormatting sqref="AZ525:AZ549">
    <cfRule type="expression" dxfId="110" priority="18665">
      <formula>$BU497=1</formula>
    </cfRule>
  </conditionalFormatting>
  <conditionalFormatting sqref="BI523:BI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8">
      <iconSet showValue="0">
        <cfvo type="percent" val="0"/>
        <cfvo type="num" val="1"/>
        <cfvo type="num" val="1" gte="0"/>
      </iconSet>
    </cfRule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0" operator="equal">
      <formula>"*"</formula>
    </cfRule>
    <cfRule type="cellIs" dxfId="108" priority="13301" operator="greaterThanOrEqual">
      <formula>1</formula>
    </cfRule>
    <cfRule type="cellIs" dxfId="107" priority="13302" operator="lessThan">
      <formula>1</formula>
    </cfRule>
  </conditionalFormatting>
  <conditionalFormatting sqref="BI6:BI522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7" operator="equal">
      <formula>"ERRO"</formula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1266</v>
      </c>
      <c r="D5" s="351"/>
      <c r="E5" s="351"/>
      <c r="F5" s="351"/>
      <c r="G5" s="351"/>
      <c r="H5" s="351"/>
      <c r="I5" s="351"/>
      <c r="J5" s="352"/>
      <c r="K5" s="353" t="s">
        <v>1267</v>
      </c>
      <c r="L5" s="354"/>
      <c r="M5" s="354"/>
      <c r="N5" s="354"/>
      <c r="O5" s="355" t="s">
        <v>1268</v>
      </c>
      <c r="P5" s="356"/>
      <c r="Q5" s="357"/>
    </row>
    <row r="6" spans="1:17" s="94" customFormat="1" ht="15.75" customHeight="1">
      <c r="A6" s="88" t="s">
        <v>1269</v>
      </c>
      <c r="B6" s="95" t="s">
        <v>1270</v>
      </c>
      <c r="C6" s="96" t="s">
        <v>1163</v>
      </c>
      <c r="D6" s="97" t="s">
        <v>1164</v>
      </c>
      <c r="E6" s="96" t="s">
        <v>1271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1272</v>
      </c>
      <c r="M6" s="140" t="s">
        <v>30</v>
      </c>
      <c r="N6" s="141" t="s">
        <v>1158</v>
      </c>
      <c r="O6" s="247" t="s">
        <v>1201</v>
      </c>
      <c r="P6" s="158"/>
      <c r="Q6" s="194" t="s">
        <v>1273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 xml:space="preserve">Aguardando envio MC1 , solicitado maquinista 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2</v>
      </c>
      <c r="P44" s="91"/>
      <c r="Q44" s="146" t="str">
        <f>IF($A$2=1,IF(FN_MC!BJ42="","*",FN_MC!BJ42),IF(FN_MC!BK42="","*",FN_MC!BK42))</f>
        <v>MC1 08:11, segue deslocamento de TOM-TCS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2</v>
      </c>
      <c r="P46" s="91"/>
      <c r="Q46" s="146" t="str">
        <f>IF($A$2=1,IF(FN_MC!BJ44="","*",FN_MC!BJ44),IF(FN_MC!BK44="","*",FN_MC!BK44))</f>
        <v>MC1 06:03, segue intervalo das 08:42 ate 11:42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1274</v>
      </c>
      <c r="W1" s="363"/>
      <c r="X1" s="363"/>
      <c r="Y1" s="105"/>
    </row>
    <row r="2" spans="1:25" s="101" customFormat="1" ht="11.25" customHeight="1">
      <c r="A2" s="106" t="s">
        <v>1275</v>
      </c>
      <c r="B2" s="106" t="s">
        <v>1270</v>
      </c>
      <c r="C2" s="106" t="s">
        <v>7</v>
      </c>
      <c r="D2" s="107" t="s">
        <v>1163</v>
      </c>
      <c r="E2" s="107" t="s">
        <v>1164</v>
      </c>
      <c r="F2" s="107" t="s">
        <v>1269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1276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1125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1125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1125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1125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1125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1277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1278</v>
      </c>
      <c r="C2" s="96" t="s">
        <v>1148</v>
      </c>
      <c r="D2" s="96" t="s">
        <v>1150</v>
      </c>
      <c r="E2" s="96" t="s">
        <v>1279</v>
      </c>
      <c r="F2" s="96" t="s">
        <v>1280</v>
      </c>
      <c r="G2" s="96" t="s">
        <v>1281</v>
      </c>
      <c r="H2" s="96" t="s">
        <v>1282</v>
      </c>
      <c r="I2" s="96" t="s">
        <v>1283</v>
      </c>
      <c r="J2" s="96" t="s">
        <v>1284</v>
      </c>
      <c r="K2" s="132" t="s">
        <v>1285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2026-01-03T13:42:52Z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