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75" documentId="8_{B6337239-1A00-434D-AAD0-422EA1FEB5AE}" xr6:coauthVersionLast="47" xr6:coauthVersionMax="47" xr10:uidLastSave="{D3F3798C-D1C8-40F0-B1E6-949EB80E8B1C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<sst xmlns="http://schemas.openxmlformats.org/spreadsheetml/2006/main" count="8117" uniqueCount="1988">
  <si>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</si>
  <si>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</si>
  <si>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</si>
  <si>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</si>
  <si>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</si>
  <si>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</si>
  <si>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</si>
  <si>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</si>
  <si>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</si>
  <si>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</si>
  <si>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</si>
  <si>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</si>
  <si>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</si>
  <si>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</si>
  <si>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</si>
  <si>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</si>
  <si>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</si>
  <si>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</si>
  <si>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</si>
  <si>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</si>
  <si>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</si>
  <si>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</si>
  <si>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</si>
  <si>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</si>
  <si>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</si>
  <si>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</si>
  <si>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</si>
  <si>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</si>
  <si>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</si>
  <si>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</si>
  <si>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</si>
  <si>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</si>
  <si>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</si>
  <si>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</si>
  <si>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</si>
  <si>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</si>
  <si>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</si>
  <si>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</si>
  <si>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</si>
  <si>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</si>
  <si>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</si>
  <si>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</si>
  <si>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</si>
  <si>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</si>
  <si>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</si>
  <si>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</si>
  <si>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</si>
  <si>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</si>
  <si>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</si>
  <si>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</si>
  <si>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</si>
  <si>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</si>
  <si>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</si>
  <si>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</si>
  <si>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</si>
  <si>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</si>
  <si>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</si>
  <si>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</si>
  <si>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</si>
  <si>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</si>
  <si>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</si>
  <si>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</si>
  <si>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</si>
  <si>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</si>
  <si>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</si>
  <si>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</si>
  <si>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</si>
  <si>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</si>
  <si>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</si>
  <si>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</si>
  <si>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</si>
  <si>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</si>
  <si>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</si>
  <si>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</si>
  <si>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</si>
  <si>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</si>
  <si>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</si>
  <si>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</si>
  <si>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</si>
  <si>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</si>
  <si>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</si>
  <si>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</si>
  <si>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</si>
  <si>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</si>
  <si>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</si>
  <si>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</si>
  <si>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</si>
  <si>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</si>
  <si>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</si>
  <si>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</si>
  <si>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</si>
  <si>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</si>
  <si>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</si>
  <si>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</si>
  <si>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</si>
  <si>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</si>
  <si>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</si>
  <si>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</si>
  <si>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</si>
  <si>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</si>
  <si>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</si>
  <si>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</si>
  <si>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</si>
  <si>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</si>
  <si>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</si>
  <si>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</si>
  <si>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</si>
  <si>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</si>
  <si>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</si>
  <si>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</si>
  <si>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</si>
  <si>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</si>
  <si>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</si>
  <si>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</si>
  <si>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</si>
  <si>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</si>
  <si>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</si>
  <si>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</si>
  <si>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</si>
  <si>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</si>
  <si>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</si>
  <si>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</si>
  <si>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</si>
  <si>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</si>
  <si>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</si>
  <si>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</si>
  <si>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</si>
  <si>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</si>
  <si>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</si>
  <si>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</si>
  <si>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</si>
  <si>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</si>
  <si>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</si>
  <si>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</si>
  <si>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</si>
  <si>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</si>
  <si>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</si>
  <si>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</si>
  <si>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</si>
  <si>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</si>
  <si>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</si>
  <si>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</si>
  <si>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</si>
  <si>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</si>
  <si>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</si>
  <si>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</si>
  <si>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</si>
  <si>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</si>
  <si>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</si>
  <si>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</si>
  <si>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</si>
  <si>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</si>
  <si>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</si>
  <si>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</si>
  <si>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</si>
  <si>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</si>
  <si>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</si>
  <si>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</si>
  <si>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</si>
  <si>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</si>
  <si>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</si>
  <si>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</si>
  <si>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</si>
  <si>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</si>
  <si>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</si>
  <si>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</si>
  <si>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</si>
  <si>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</si>
  <si>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</si>
  <si>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</si>
  <si>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</si>
  <si>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</si>
  <si>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</si>
  <si>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</si>
  <si>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</si>
  <si>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</si>
  <si>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</si>
  <si>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</si>
  <si>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</si>
  <si>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</si>
  <si>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</si>
  <si>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</si>
  <si>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</si>
  <si>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</si>
  <si>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</si>
  <si>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</si>
  <si>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</si>
  <si>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</si>
  <si>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</si>
  <si>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</si>
  <si>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</si>
  <si>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</si>
  <si>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</si>
  <si>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</si>
  <si>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</si>
  <si>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</si>
  <si>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</si>
  <si>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</si>
  <si>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</si>
  <si>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</si>
  <si>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</si>
  <si>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</si>
  <si>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</si>
  <si>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</si>
  <si>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</si>
  <si>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</si>
  <si>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</si>
  <si>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</si>
  <si>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</si>
  <si>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</si>
  <si>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</si>
  <si>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</si>
  <si>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</si>
  <si>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</si>
  <si>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</si>
  <si>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</si>
  <si>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</si>
  <si>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</si>
  <si>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</si>
  <si>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</si>
  <si>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</si>
  <si>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</si>
  <si>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</si>
  <si>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</si>
  <si>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</si>
  <si>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</si>
  <si>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</si>
  <si>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</si>
  <si>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</si>
  <si>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</si>
  <si>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</si>
  <si>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</si>
  <si>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</si>
  <si>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</si>
  <si>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</si>
  <si>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</si>
  <si>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</si>
  <si>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</si>
  <si>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</si>
  <si>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</si>
  <si>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</si>
  <si>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</si>
  <si>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</si>
  <si>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</si>
  <si>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</si>
  <si>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</si>
  <si>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</si>
  <si>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</si>
  <si>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</si>
  <si>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</si>
  <si>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</si>
  <si>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</si>
  <si>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</si>
  <si>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</si>
  <si>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</si>
  <si>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</si>
  <si>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</si>
  <si>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</si>
  <si>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</si>
  <si>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</si>
  <si>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</si>
  <si>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</si>
  <si>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</si>
  <si>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</si>
  <si>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</si>
  <si>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</si>
  <si>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</si>
  <si>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</si>
  <si>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</si>
  <si>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</si>
  <si>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</si>
  <si>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</si>
  <si>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</si>
  <si>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</si>
  <si>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</si>
  <si>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</si>
  <si>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</si>
  <si>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</si>
  <si>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</si>
  <si>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</si>
  <si>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</si>
  <si>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</si>
  <si>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</si>
  <si>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</si>
  <si>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</si>
  <si>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</si>
  <si>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</si>
  <si>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</si>
  <si>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</si>
  <si>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</si>
  <si>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</si>
  <si>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</si>
  <si>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</si>
  <si>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</si>
  <si>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</si>
  <si>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</si>
  <si>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</si>
  <si>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</si>
  <si>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</si>
  <si>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</si>
  <si>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</si>
  <si>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</si>
  <si>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</si>
  <si>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</si>
  <si>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</si>
  <si>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</si>
  <si>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</si>
  <si>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</si>
  <si>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</si>
  <si>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</si>
  <si>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</si>
  <si>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</si>
  <si>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</si>
  <si>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</si>
  <si>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</si>
  <si>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</si>
  <si>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</si>
  <si>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</si>
  <si>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</si>
  <si>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</si>
  <si>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</si>
  <si>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</si>
  <si>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</si>
  <si>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</si>
  <si>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</si>
  <si>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</si>
  <si>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</si>
  <si>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</si>
  <si>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</si>
  <si>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</si>
  <si>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</si>
  <si>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</si>
  <si>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</si>
  <si>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</si>
  <si>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</si>
  <si>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</si>
  <si>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</si>
  <si>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</si>
  <si>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</si>
  <si>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</si>
  <si>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</si>
  <si>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</si>
  <si>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</si>
  <si>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</si>
  <si>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</si>
  <si>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</si>
  <si>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</si>
  <si>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</si>
  <si>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</si>
  <si>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</si>
  <si>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</si>
  <si>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</si>
  <si>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</si>
  <si>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</si>
  <si>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</si>
  <si>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</si>
  <si>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</si>
  <si>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</si>
  <si>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</si>
  <si>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</si>
  <si>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</si>
  <si>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</si>
  <si>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</si>
  <si>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</si>
  <si>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</si>
  <si>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</si>
  <si>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</si>
  <si>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</si>
  <si>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</si>
  <si>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</si>
  <si>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</si>
  <si>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</si>
  <si>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</si>
  <si>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</si>
  <si>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</si>
  <si>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</si>
  <si>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</si>
  <si>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</si>
  <si>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</si>
  <si>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</si>
  <si>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</si>
  <si>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</si>
  <si>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</si>
  <si>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</si>
  <si>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</si>
  <si>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</si>
  <si>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</si>
  <si>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</si>
  <si>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</si>
  <si>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</si>
  <si>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</si>
  <si>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</si>
  <si>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</si>
  <si>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</si>
  <si>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</si>
  <si>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</si>
  <si>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</si>
  <si>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</si>
  <si>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</si>
  <si>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</si>
  <si>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</si>
  <si>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</si>
  <si>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</si>
  <si>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</si>
  <si>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</si>
  <si>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</si>
  <si>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</si>
  <si>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</si>
  <si>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</si>
  <si>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</si>
  <si>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</si>
  <si>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</si>
  <si>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</si>
  <si>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</si>
  <si>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</si>
  <si>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</si>
  <si>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</si>
  <si>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</si>
  <si>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</si>
  <si>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</si>
  <si>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</si>
  <si>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</si>
  <si>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</si>
  <si>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</si>
  <si>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</si>
  <si>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</si>
  <si>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</si>
  <si>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</si>
  <si>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</si>
  <si>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</si>
  <si>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</si>
  <si>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</si>
  <si>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</si>
  <si>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</si>
  <si>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</si>
  <si>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</si>
  <si>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</si>
  <si>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</si>
  <si>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</si>
  <si>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</si>
  <si>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</si>
  <si>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</si>
  <si>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</si>
  <si>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</si>
  <si>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</si>
  <si>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</si>
  <si>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</si>
  <si>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</si>
  <si>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</si>
  <si>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</si>
  <si>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</si>
  <si>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</si>
  <si>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</si>
  <si>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</si>
  <si>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</si>
  <si>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</si>
  <si>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</si>
  <si>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</si>
  <si>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</si>
  <si>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</si>
  <si>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</si>
  <si>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</si>
  <si>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</si>
  <si>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</si>
  <si>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</si>
  <si>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</si>
  <si>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</si>
  <si>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</si>
  <si>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</si>
  <si>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</si>
  <si>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</si>
  <si>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</si>
  <si>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</si>
  <si>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</si>
  <si>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</si>
  <si>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</si>
  <si>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</si>
  <si>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</si>
  <si>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</si>
  <si>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</si>
  <si>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</si>
  <si>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</si>
  <si>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</si>
  <si>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</si>
  <si>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</si>
  <si>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</si>
  <si>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</si>
  <si>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</si>
  <si>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</si>
  <si>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</si>
  <si>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</si>
  <si>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</si>
  <si>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</si>
  <si>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</si>
  <si>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</si>
  <si>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</si>
  <si>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</si>
  <si>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</si>
  <si>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</si>
  <si>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</si>
  <si>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</si>
  <si>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</si>
  <si>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</si>
  <si>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</si>
  <si>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</si>
  <si>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</si>
  <si>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</si>
  <si>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</si>
  <si>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</si>
  <si>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</si>
  <si>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</si>
  <si>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</si>
  <si>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</si>
  <si>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</si>
  <si>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</si>
  <si>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</si>
  <si>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</si>
  <si>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</si>
  <si>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</si>
  <si>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</si>
  <si>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</si>
  <si>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</si>
  <si>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</si>
  <si>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</si>
  <si>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</si>
  <si>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</si>
  <si>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</si>
  <si>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</si>
  <si>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</si>
  <si>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</si>
  <si>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</si>
  <si>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</si>
  <si>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</si>
  <si>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</si>
  <si>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</si>
  <si>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</si>
  <si>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</si>
  <si>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</si>
  <si>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</si>
  <si>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</si>
  <si>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</si>
  <si>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</si>
  <si>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</si>
  <si>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</si>
  <si>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</si>
  <si>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</si>
  <si>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</si>
  <si>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</si>
  <si>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</si>
  <si>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</si>
  <si>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</si>
  <si>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</si>
  <si>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</si>
  <si>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</si>
  <si>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</si>
  <si>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</si>
  <si>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</si>
  <si>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</si>
  <si>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</si>
  <si>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</si>
  <si>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</si>
  <si>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</si>
  <si>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</si>
  <si>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</si>
  <si>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</si>
  <si>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</si>
  <si>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</si>
  <si>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</si>
  <si>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</si>
  <si>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</si>
  <si>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</si>
  <si>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</si>
  <si>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</si>
  <si>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</si>
  <si>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</si>
  <si>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</si>
  <si>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</si>
  <si>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</si>
  <si>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</si>
  <si>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</si>
  <si>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</si>
  <si>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</si>
  <si>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</si>
  <si>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</si>
  <si>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</si>
  <si>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</si>
  <si>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</si>
  <si>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</si>
  <si>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</si>
  <si>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</si>
  <si>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</si>
  <si>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</si>
  <si>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</si>
  <si>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</si>
  <si>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</si>
  <si>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</si>
  <si>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</si>
  <si>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</si>
  <si>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</si>
  <si>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</si>
  <si>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</si>
  <si>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</si>
  <si>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</si>
  <si>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</si>
  <si>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</si>
  <si>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</si>
  <si>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</si>
  <si>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</si>
  <si>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</si>
  <si>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</si>
  <si>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</si>
  <si>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</si>
  <si>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</si>
  <si>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</si>
  <si>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</si>
  <si>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</si>
  <si>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</si>
  <si>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</si>
  <si>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</si>
  <si>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</si>
  <si>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</si>
  <si>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</si>
  <si>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</si>
  <si>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</si>
  <si>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</si>
  <si>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</si>
  <si>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</si>
  <si>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</si>
  <si>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</si>
  <si>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</si>
  <si>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</si>
  <si>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</si>
  <si>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</si>
  <si>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</si>
  <si>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</si>
  <si>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</si>
  <si>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</si>
  <si>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</si>
  <si>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</si>
  <si>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</si>
  <si>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</si>
  <si>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</si>
  <si>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</si>
  <si>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</si>
  <si>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</si>
  <si>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</si>
  <si>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</si>
  <si>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</si>
  <si>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</si>
  <si>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</si>
  <si>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</si>
  <si>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</si>
  <si>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</si>
  <si>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</si>
  <si>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</si>
  <si>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</si>
  <si>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</si>
  <si>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</si>
  <si>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</si>
  <si>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</si>
  <si>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</si>
  <si>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</si>
  <si>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</si>
  <si>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</si>
  <si>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</si>
  <si>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</si>
  <si>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</si>
  <si>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</si>
  <si>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</si>
  <si>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</si>
  <si>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</si>
  <si>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</si>
  <si>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</si>
  <si>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</si>
  <si>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</si>
  <si>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</si>
  <si>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</si>
  <si>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</si>
  <si>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</si>
  <si>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</si>
  <si>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</si>
  <si>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</si>
  <si>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</si>
  <si>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</si>
  <si>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</si>
  <si>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</si>
  <si>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</si>
  <si>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</si>
  <si>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</si>
  <si>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</si>
  <si>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</si>
  <si>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</si>
  <si>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</si>
  <si>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</si>
  <si>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</si>
  <si>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</si>
  <si>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</si>
  <si>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</si>
  <si>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</si>
  <si>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</si>
  <si>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</si>
  <si>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</si>
  <si>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</si>
  <si>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</si>
  <si>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</si>
  <si>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</si>
  <si>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</si>
  <si>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</si>
  <si>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</si>
  <si>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</si>
  <si>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</si>
  <si>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</si>
  <si>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</si>
  <si>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</si>
  <si>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</si>
  <si>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</si>
  <si>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</si>
  <si>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</si>
  <si>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</si>
  <si>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</si>
  <si>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</si>
  <si>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</si>
  <si>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</si>
  <si>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</si>
  <si>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</si>
  <si>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</si>
  <si>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</si>
  <si>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</si>
  <si>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</si>
  <si>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</si>
  <si>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</si>
  <si>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</si>
  <si>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</si>
  <si>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</si>
  <si>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</si>
  <si>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</si>
  <si>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</si>
  <si>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</si>
  <si>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</si>
  <si>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</si>
  <si>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</si>
  <si>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</si>
  <si>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</si>
  <si>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</si>
  <si>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</si>
  <si>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</si>
  <si>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</si>
  <si>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</si>
  <si>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</si>
  <si>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</si>
  <si>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</si>
  <si>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</si>
  <si>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</si>
  <si>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</si>
  <si>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</si>
  <si>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</si>
  <si>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</si>
  <si>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</si>
  <si>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</si>
  <si>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</si>
  <si>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</si>
  <si>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</si>
  <si>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</si>
  <si>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</si>
  <si>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</si>
  <si>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</si>
  <si>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</si>
  <si>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</si>
  <si>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</si>
  <si>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</si>
  <si>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</si>
  <si>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</si>
  <si>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</si>
  <si>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</si>
  <si>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</si>
  <si>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</si>
  <si>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</si>
  <si>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</si>
  <si>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</si>
  <si>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</si>
  <si>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</si>
  <si>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</si>
  <si>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</si>
  <si>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</si>
  <si>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</si>
  <si>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</si>
  <si>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</si>
  <si>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</si>
  <si>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</si>
  <si>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</si>
  <si>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</si>
  <si>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</si>
  <si>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</si>
  <si>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</si>
  <si>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</si>
  <si>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</si>
  <si>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</si>
  <si>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</si>
  <si>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</si>
  <si>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</si>
  <si>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</si>
  <si>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</si>
  <si>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</si>
  <si>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</si>
  <si>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</si>
  <si>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</si>
  <si>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</si>
  <si>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</si>
  <si>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</si>
  <si>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</si>
  <si>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</si>
  <si>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</si>
  <si>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</si>
  <si>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</si>
  <si>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</si>
  <si>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</si>
  <si>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</si>
  <si>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</si>
  <si>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</si>
  <si>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</si>
  <si>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</si>
  <si>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</si>
  <si>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</si>
  <si>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</si>
  <si>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</si>
  <si>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</si>
  <si>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</si>
  <si>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</si>
  <si>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</si>
  <si>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</si>
  <si>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</si>
  <si>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</si>
  <si>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</si>
  <si>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</si>
  <si>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</si>
  <si>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</si>
  <si>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</si>
  <si>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</si>
  <si>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</si>
  <si>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</si>
  <si>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</si>
  <si>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</si>
  <si>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</si>
  <si>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</si>
  <si>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</si>
  <si>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</si>
  <si>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</si>
  <si>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</si>
  <si>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</si>
  <si>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</si>
  <si>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</si>
  <si>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</si>
  <si>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</si>
  <si>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</si>
  <si>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</si>
  <si>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</si>
  <si>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</si>
  <si>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</si>
  <si>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</si>
  <si>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</si>
  <si>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</si>
  <si>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</si>
  <si>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</si>
  <si>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</si>
  <si>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</si>
  <si>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</si>
  <si>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</si>
  <si>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</si>
  <si>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</si>
  <si>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</si>
  <si>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</si>
  <si>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</si>
  <si>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</si>
  <si>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</si>
  <si>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</si>
  <si>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</si>
  <si>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</si>
  <si>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</si>
  <si>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</si>
  <si>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</si>
  <si>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</si>
  <si>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</si>
  <si>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</si>
  <si>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</si>
  <si>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</si>
  <si>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</si>
  <si>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</si>
  <si>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</si>
  <si>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</si>
  <si>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</si>
  <si>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</si>
  <si>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</si>
  <si>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</si>
  <si>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</si>
  <si>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</si>
  <si>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</si>
  <si>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</si>
  <si>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</si>
  <si>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</si>
  <si>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</si>
  <si>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</si>
  <si>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</si>
  <si>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</si>
  <si>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</si>
  <si>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</si>
  <si>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</si>
  <si>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</si>
  <si>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</si>
  <si>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</si>
  <si>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</si>
  <si>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</si>
  <si>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</si>
  <si>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</si>
  <si>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</si>
  <si>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</si>
  <si>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</si>
  <si>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</si>
  <si>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</si>
  <si>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</si>
  <si>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</si>
  <si>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</si>
  <si>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</si>
  <si>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</si>
  <si>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</si>
  <si>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</si>
  <si>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</si>
  <si>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</si>
  <si>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</si>
  <si>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</si>
  <si>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</si>
  <si>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</si>
  <si>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</si>
  <si>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</si>
  <si>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</si>
  <si>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</si>
  <si>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</si>
  <si>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</si>
  <si>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</si>
  <si>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</si>
  <si>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</si>
  <si>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</si>
  <si>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</si>
  <si>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</si>
  <si>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</si>
  <si>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</si>
  <si>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</si>
  <si>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</si>
  <si>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</si>
  <si>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</si>
  <si>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</si>
  <si>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</si>
  <si>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</si>
  <si>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</si>
  <si>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</si>
  <si>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</si>
  <si>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</si>
  <si>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</si>
  <si>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</si>
  <si>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</si>
  <si>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</si>
  <si>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</si>
  <si>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</si>
  <si>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</si>
  <si>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</si>
  <si>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</si>
  <si>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</si>
  <si>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</si>
  <si>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</si>
  <si>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</si>
  <si>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</si>
  <si>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</si>
  <si>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</si>
  <si>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</si>
  <si>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</si>
  <si>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</si>
  <si>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</si>
  <si>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</si>
  <si>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</si>
  <si>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</si>
  <si>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</si>
  <si>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</si>
  <si>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</si>
  <si>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</si>
  <si>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</si>
  <si>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</si>
  <si>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</si>
  <si>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</si>
  <si>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</si>
  <si>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</si>
  <si>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</si>
  <si>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</si>
  <si>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</si>
  <si>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</si>
  <si>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</si>
  <si>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</si>
  <si>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</si>
  <si>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</si>
  <si>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</si>
  <si>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</si>
  <si>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</si>
  <si>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</si>
  <si>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</si>
  <si>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</si>
  <si>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</si>
  <si>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</si>
  <si>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</si>
  <si>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</si>
  <si>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</si>
  <si>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</si>
  <si>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</si>
  <si>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</si>
  <si>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</si>
  <si>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</si>
  <si>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</si>
  <si>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</si>
  <si>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</si>
  <si>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</si>
  <si>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</si>
  <si>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</si>
  <si>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</si>
  <si>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</si>
  <si>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</si>
  <si>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</si>
  <si>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</si>
  <si>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</si>
  <si>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</si>
  <si>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</si>
  <si>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</si>
  <si>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</si>
  <si>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</si>
  <si>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</si>
  <si>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</si>
  <si>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</si>
  <si>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</si>
  <si>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</si>
  <si>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</si>
  <si>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</si>
  <si>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</si>
  <si>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</si>
  <si>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</si>
  <si>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</si>
  <si>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</si>
  <si>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</si>
  <si>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</si>
  <si>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</si>
  <si>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</si>
  <si>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</si>
  <si>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</si>
  <si>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</si>
  <si>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</si>
  <si>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</si>
  <si>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</si>
  <si>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</si>
  <si>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</si>
  <si>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</si>
  <si>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</si>
  <si>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</si>
  <si>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</si>
  <si>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</si>
  <si>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</si>
  <si>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</si>
  <si>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</si>
  <si>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</si>
  <si>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</si>
  <si>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</si>
  <si>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</si>
  <si>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</si>
  <si>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</si>
  <si>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</si>
  <si>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</si>
  <si>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</si>
  <si>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</si>
  <si>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</si>
  <si>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</si>
  <si>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</si>
  <si>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</si>
  <si>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</si>
  <si>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</si>
  <si>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</si>
  <si>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</si>
  <si>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</si>
  <si>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</si>
  <si>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</si>
  <si>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</si>
  <si>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</si>
  <si>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</si>
  <si>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</si>
  <si>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</si>
  <si>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</si>
  <si>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</si>
  <si>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</si>
  <si>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</si>
  <si>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</si>
  <si>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</si>
  <si>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</si>
  <si>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</si>
  <si>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</si>
  <si>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</si>
  <si>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</si>
  <si>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</si>
  <si>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</si>
  <si>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</si>
  <si>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</si>
  <si>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</si>
  <si>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</si>
  <si>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</si>
  <si>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</si>
  <si>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</si>
  <si>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</si>
  <si>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</si>
  <si>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</si>
  <si>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</si>
  <si>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</si>
  <si>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</si>
  <si>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</si>
  <si>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</si>
  <si>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</si>
  <si>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</si>
  <si>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</si>
  <si>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</si>
  <si>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</si>
  <si>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</si>
  <si>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</si>
  <si>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</si>
  <si>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</si>
  <si>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</si>
  <si>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</si>
  <si>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</si>
  <si>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</si>
  <si>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</si>
  <si>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</si>
  <si>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</si>
  <si>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</si>
  <si>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</si>
  <si>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</si>
  <si>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</si>
  <si>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</si>
  <si>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</si>
  <si>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</si>
  <si>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</si>
  <si>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</si>
  <si>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</si>
  <si>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</si>
  <si>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</si>
  <si>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</si>
  <si>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</si>
  <si>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</si>
  <si>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</si>
  <si>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</si>
  <si>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</si>
  <si>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</si>
  <si>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</si>
  <si>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</si>
  <si>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</si>
  <si>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</si>
  <si>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</si>
  <si>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</si>
  <si>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</si>
  <si>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</si>
  <si>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</si>
  <si>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</si>
  <si>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</si>
  <si>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</si>
  <si>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</si>
  <si>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</si>
  <si>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</si>
  <si>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</si>
  <si>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</si>
  <si>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</si>
  <si>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</si>
  <si>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</si>
  <si>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</si>
  <si>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</si>
  <si>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</si>
  <si>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</si>
  <si>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</si>
  <si>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</si>
  <si>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</si>
  <si>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</si>
  <si>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</si>
  <si>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</si>
  <si>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</si>
  <si>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</si>
  <si>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</si>
  <si>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</si>
  <si>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</si>
  <si>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</si>
  <si>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</si>
  <si>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</si>
  <si>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</si>
  <si>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</si>
  <si>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</si>
  <si>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</si>
  <si>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</si>
  <si>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</si>
  <si>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</si>
  <si>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</si>
  <si>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</si>
  <si>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</si>
  <si>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</si>
  <si>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</si>
  <si>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</si>
  <si>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</si>
  <si>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</si>
  <si>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</si>
  <si>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</si>
  <si>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</si>
  <si>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</si>
  <si>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</si>
  <si>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</si>
  <si>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</si>
  <si>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</si>
  <si>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</si>
  <si>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</si>
  <si>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</si>
  <si>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</si>
  <si>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</si>
  <si>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</si>
  <si>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</si>
  <si>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</si>
  <si>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</si>
  <si>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</si>
  <si>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</si>
  <si>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</si>
  <si>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</si>
  <si>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</si>
  <si>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</si>
  <si>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</si>
  <si>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</si>
  <si>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</si>
  <si>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</si>
  <si>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</si>
  <si>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</si>
  <si>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</si>
  <si>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</si>
  <si>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</si>
  <si>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</si>
  <si>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</si>
  <si>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</si>
  <si>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</si>
  <si>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</si>
  <si>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</si>
  <si>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</si>
  <si>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</si>
  <si>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</si>
  <si>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</si>
  <si>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</si>
  <si>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</si>
  <si>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</si>
  <si>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</si>
  <si>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</si>
  <si>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</si>
  <si>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</si>
  <si>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</si>
  <si>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</si>
  <si>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</si>
  <si>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</si>
  <si>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</si>
  <si>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</si>
  <si>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</si>
  <si>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</si>
  <si>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</si>
  <si>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</si>
  <si>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</si>
  <si>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</si>
  <si>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</si>
  <si>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</si>
  <si>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</si>
  <si>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</si>
  <si>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</si>
  <si>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</si>
  <si>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</si>
  <si>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</si>
  <si>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</si>
  <si>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</si>
  <si>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</si>
  <si>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</si>
  <si>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</si>
  <si>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</si>
  <si>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</si>
  <si>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</si>
  <si>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</si>
  <si>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</si>
  <si>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</si>
  <si>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</si>
  <si>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</si>
  <si>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</si>
  <si>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</si>
  <si>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</si>
  <si>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</si>
  <si>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</si>
  <si>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</si>
  <si>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</si>
  <si>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</si>
  <si>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</si>
  <si>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</si>
  <si>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</si>
  <si>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</si>
  <si>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</si>
  <si>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</si>
  <si>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</si>
  <si>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</si>
  <si>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</si>
  <si>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</si>
  <si>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</si>
  <si>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</si>
  <si>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</si>
  <si>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</si>
  <si>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</si>
  <si>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</si>
  <si>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</si>
  <si>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</si>
  <si>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</si>
  <si>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</si>
  <si>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</si>
  <si>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</si>
  <si>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</si>
  <si>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</si>
  <si>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</si>
  <si>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</si>
  <si>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</si>
  <si>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</si>
  <si>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</si>
  <si>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</si>
  <si>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</si>
  <si>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</si>
  <si>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</si>
  <si>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</si>
  <si>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</si>
  <si>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</si>
  <si>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</si>
  <si>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</si>
  <si>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</si>
  <si>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</si>
  <si>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</si>
  <si>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</si>
  <si>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</si>
  <si>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</si>
  <si>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</si>
  <si>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</si>
  <si>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</si>
  <si>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</si>
  <si>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</si>
  <si>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</si>
  <si>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</si>
  <si>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</si>
  <si>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</si>
  <si>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</si>
  <si>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</si>
  <si>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</si>
  <si>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</si>
  <si>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</si>
  <si>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</si>
  <si>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</si>
  <si>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</si>
  <si>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</si>
  <si>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</si>
  <si>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</si>
  <si>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</si>
  <si>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</si>
  <si>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</si>
  <si>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</si>
  <si>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</si>
  <si>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</si>
  <si>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</si>
  <si>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</si>
  <si>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</si>
  <si>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</si>
  <si>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</si>
  <si>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</si>
  <si>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</si>
  <si>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</si>
  <si>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</si>
  <si>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</si>
  <si>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</si>
  <si>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</si>
  <si>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</si>
  <si>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</si>
  <si>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</si>
  <si>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</si>
  <si>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</si>
  <si>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</si>
  <si>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</si>
  <si>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</si>
  <si>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</si>
  <si>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</si>
  <si>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</si>
  <si>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</si>
  <si>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</si>
  <si>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</si>
  <si>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</si>
  <si>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</si>
  <si>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</si>
  <si>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</si>
  <si>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</si>
  <si>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</si>
  <si>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</si>
  <si>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</si>
  <si>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</si>
  <si>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</si>
  <si>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</si>
  <si>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</si>
  <si>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</si>
  <si>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</si>
  <si>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</si>
  <si>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</si>
  <si>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</si>
  <si>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</si>
  <si>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</si>
  <si>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</si>
  <si>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</si>
  <si>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</si>
  <si>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</si>
  <si>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</si>
  <si>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</si>
  <si>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</si>
  <si>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</si>
  <si>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</si>
  <si>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</si>
  <si>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</si>
  <si>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</si>
  <si>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</si>
  <si>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</si>
  <si>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</si>
  <si>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</si>
  <si>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</si>
  <si>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</si>
  <si>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</si>
  <si>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</si>
  <si>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</si>
  <si>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</si>
  <si>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</si>
  <si>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</si>
  <si>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</si>
  <si>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</si>
  <si>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</si>
  <si>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</si>
  <si>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</si>
  <si>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</si>
  <si>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</si>
  <si>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</si>
  <si>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</si>
  <si>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</si>
  <si>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</si>
  <si>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</si>
  <si>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</si>
  <si>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</si>
  <si>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</si>
  <si>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</si>
  <si>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</si>
  <si>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</si>
  <si>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</si>
  <si>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</si>
  <si>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</si>
  <si>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</si>
  <si>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</si>
  <si>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</si>
  <si>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</si>
  <si>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</si>
  <si>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</si>
  <si>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</si>
  <si>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</si>
  <si>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</si>
  <si>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</si>
  <si>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</si>
  <si>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</si>
  <si>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</si>
  <si>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</si>
  <si>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</si>
  <si>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</si>
  <si>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</si>
  <si>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</si>
  <si>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</si>
  <si>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</si>
  <si>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</si>
  <si>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</si>
  <si>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</si>
  <si>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</si>
  <si>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</si>
  <si>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</si>
  <si>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</si>
  <si>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</si>
  <si>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</si>
  <si>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</si>
  <si>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</si>
  <si>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</si>
  <si>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</si>
  <si>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</si>
  <si>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</si>
  <si>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</si>
  <si>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</si>
  <si>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</si>
  <si>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</si>
  <si>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</si>
  <si>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</si>
  <si>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</si>
  <si>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</si>
  <si>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</si>
  <si>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</si>
  <si>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</si>
  <si>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</si>
  <si>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</si>
  <si>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</si>
  <si>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</si>
  <si>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</si>
  <si>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</si>
  <si>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</si>
  <si>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</si>
  <si>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</si>
  <si>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</si>
  <si>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</si>
  <si>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</si>
  <si>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</si>
  <si>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</si>
  <si>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</si>
  <si>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</si>
  <si>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</si>
  <si>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</si>
  <si>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</si>
  <si>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</si>
  <si>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</si>
  <si>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</si>
  <si>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</si>
  <si>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</si>
  <si>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</si>
  <si>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</si>
  <si>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</si>
  <si>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</si>
  <si>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</si>
  <si>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</si>
  <si>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</si>
  <si>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</si>
  <si>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</si>
  <si>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</si>
  <si>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</si>
  <si>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</si>
  <si>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</si>
  <si>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</si>
  <si>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</si>
  <si>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</si>
  <si>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</si>
  <si>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</si>
  <si>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</si>
  <si>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</si>
  <si>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</si>
  <si>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</si>
  <si>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</si>
  <si>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</si>
  <si>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</si>
  <si>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</si>
  <si>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</si>
  <si>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</si>
  <si>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</si>
  <si>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</si>
  <si>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</si>
  <si>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</si>
  <si>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</si>
  <si>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</si>
  <si>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</si>
  <si>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</si>
  <si>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</si>
  <si>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</si>
  <si>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</si>
  <si>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</si>
  <si>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</si>
  <si>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</si>
  <si>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</si>
  <si>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</si>
  <si>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</si>
  <si>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</si>
  <si>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</si>
  <si>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</si>
  <si>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</si>
  <si>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</si>
  <si>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</si>
  <si>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</si>
  <si>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</si>
  <si>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</si>
  <si>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</si>
  <si>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</si>
  <si>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</si>
  <si>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</si>
  <si>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</si>
  <si>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</si>
  <si>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</si>
  <si>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</si>
  <si>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</si>
  <si>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</si>
  <si>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</si>
  <si>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</si>
  <si>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</si>
  <si>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</si>
  <si>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</si>
  <si>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</si>
  <si>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</si>
  <si>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</si>
  <si>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</si>
  <si>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</si>
  <si>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</si>
  <si>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</si>
  <si>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</si>
  <si>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</si>
  <si>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</si>
  <si>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</si>
  <si>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</si>
  <si>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</si>
  <si>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</si>
  <si>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</si>
  <si>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</si>
  <si>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</si>
  <si>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</si>
  <si>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</si>
  <si>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</si>
  <si>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</si>
  <si>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</si>
  <si>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</si>
  <si>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</si>
  <si>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</si>
  <si>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</si>
  <si>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</si>
  <si>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</si>
  <si>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</si>
  <si>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</si>
  <si>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</si>
  <si>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</si>
  <si>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</si>
  <si>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</si>
  <si>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</si>
  <si>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</si>
  <si>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</si>
  <si>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</si>
  <si>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</si>
  <si>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</si>
  <si>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</si>
  <si>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</si>
  <si>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</si>
  <si>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</si>
  <si>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</si>
  <si>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</si>
  <si>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</si>
  <si>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</si>
  <si>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</si>
  <si>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</si>
  <si>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</si>
  <si>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</si>
  <si>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</si>
  <si>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</si>
  <si>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</si>
  <si>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</si>
  <si>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</si>
  <si>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</si>
  <si>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</si>
  <si>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</si>
  <si>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</si>
  <si>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</si>
  <si>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</si>
  <si>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</si>
  <si>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</si>
  <si>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</si>
  <si>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</si>
  <si>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</si>
  <si>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</si>
  <si>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</si>
  <si>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</si>
  <si>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</si>
  <si>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</si>
  <si>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</si>
  <si>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</si>
  <si>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</si>
  <si>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</si>
  <si>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</si>
  <si>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</si>
  <si>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</si>
  <si>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</si>
  <si>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</si>
  <si>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</si>
  <si>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</si>
  <si>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</si>
  <si>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</si>
  <si>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</si>
  <si>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</si>
  <si>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</si>
  <si>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</si>
  <si>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</si>
  <si>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</si>
  <si>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</si>
  <si>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</si>
  <si>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</si>
  <si>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</si>
  <si>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</si>
  <si>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</si>
  <si>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</si>
  <si>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</si>
  <si>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</si>
  <si>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</si>
  <si>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</si>
  <si>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</si>
  <si>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</si>
  <si>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</si>
  <si>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</si>
  <si>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</si>
  <si>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</si>
  <si>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</si>
  <si>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</si>
  <si>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</si>
  <si>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</si>
  <si>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</si>
  <si>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</si>
  <si>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</si>
  <si>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</si>
  <si>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</si>
  <si>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</si>
  <si>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</si>
  <si>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</si>
  <si>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</si>
  <si>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</si>
  <si>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</si>
  <si>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</si>
  <si>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</si>
  <si>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</si>
  <si>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</si>
  <si>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</si>
  <si>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</si>
  <si>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</si>
  <si>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</si>
  <si>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</si>
  <si>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</si>
  <si>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</si>
  <si>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</si>
  <si>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</si>
  <si>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</si>
  <si>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</si>
  <si>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</si>
  <si>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</si>
  <si>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</si>
  <si>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</si>
  <si>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</si>
  <si>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</si>
  <si>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</si>
  <si>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</si>
  <si>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</si>
  <si>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</si>
  <si>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</si>
  <si>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</si>
  <si>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</si>
  <si>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</si>
  <si>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</si>
  <si>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</si>
  <si>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</si>
  <si>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</si>
  <si>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</si>
  <si>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</si>
  <si>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</si>
  <si>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</si>
  <si>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</si>
  <si>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</si>
  <si>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</si>
  <si>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</si>
  <si>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</si>
  <si>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</si>
  <si>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</si>
  <si>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</si>
  <si>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</si>
  <si>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</si>
  <si>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</si>
  <si>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</si>
  <si>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</si>
  <si>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</si>
  <si>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</si>
  <si>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</si>
  <si>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</si>
  <si>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</si>
  <si>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</si>
  <si>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</si>
  <si>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</si>
  <si>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</si>
  <si>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</si>
  <si>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</si>
  <si>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</si>
  <si>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</si>
  <si>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</si>
  <si>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</si>
  <si>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</si>
  <si>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</si>
  <si>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</si>
  <si>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</si>
  <si>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Manutencção </t>
  </si>
  <si>
    <t>Avaria (Escavadeira / caminhão / munck / Socadora)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</si>
  <si>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</si>
  <si>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</si>
  <si>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</si>
  <si>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</si>
  <si>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</si>
  <si>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</si>
  <si>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</si>
  <si>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</si>
  <si>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>MC1 01:15, segue Esmerilhando de POA-PQI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</si>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</sst>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49" fontId="13" fillId="16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AW330" activePane="topRight" state="frozen"/>
      <selection pane="topRight" activeCell="AW343" sqref="AW34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1255</v>
      </c>
      <c r="BN339" s="12" t="s">
        <v>1479</v>
      </c>
      <c r="BO339" s="130" t="s">
        <v>1787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ModernizaçãoEquipamento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1788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1789</v>
      </c>
      <c r="BK340" s="14" t="s">
        <v>1789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1789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5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1790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1791</v>
      </c>
      <c r="BK341" s="14" t="s">
        <v>1791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1791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1792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1793</v>
      </c>
      <c r="BK342" s="14" t="s">
        <v>1793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1794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2000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1795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>
        <v>5.2083333333333336E-2</v>
      </c>
      <c r="AS343" s="32">
        <v>5.9027777777777776E-2</v>
      </c>
      <c r="AT343" s="32">
        <v>0.10069444444444445</v>
      </c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4.1666666666666671E-2</v>
      </c>
      <c r="AZ343" s="11"/>
      <c r="BA343" s="60">
        <v>2000</v>
      </c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>
        <v>2</v>
      </c>
      <c r="BI343" s="14"/>
      <c r="BJ343" s="14" t="s">
        <v>1796</v>
      </c>
      <c r="BK343" s="14" t="s">
        <v>1796</v>
      </c>
      <c r="BL343" s="13"/>
      <c r="BM343" s="12" t="s">
        <v>1095</v>
      </c>
      <c r="BN343" s="12" t="s">
        <v>1095</v>
      </c>
      <c r="BO343" s="130" t="s">
        <v>1095</v>
      </c>
      <c r="BP343" s="14"/>
      <c r="BQ343" s="10" t="str">
        <f t="shared" si="38"/>
        <v>Aderente</v>
      </c>
      <c r="BR343" s="15">
        <f t="shared" si="39"/>
        <v>1.0000000000000002</v>
      </c>
      <c r="BS343" s="15">
        <f t="shared" si="40"/>
        <v>1</v>
      </c>
      <c r="BT343" s="231" t="str">
        <f t="shared" si="41"/>
        <v>OKOK</v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1797</v>
      </c>
      <c r="W344" s="134" t="s">
        <v>1798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1799</v>
      </c>
      <c r="BK344" s="14" t="s">
        <v>1799</v>
      </c>
      <c r="BL344" s="13"/>
      <c r="BM344" s="12" t="s">
        <v>1295</v>
      </c>
      <c r="BN344" s="12" t="s">
        <v>1256</v>
      </c>
      <c r="BO344" s="130" t="s">
        <v>1800</v>
      </c>
      <c r="BP344" s="14" t="s">
        <v>1799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1797</v>
      </c>
      <c r="W348" s="134" t="s">
        <v>1798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1801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1795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1802</v>
      </c>
      <c r="I354" s="134" t="s">
        <v>1802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1803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1804</v>
      </c>
      <c r="W357" s="134" t="s">
        <v>1805</v>
      </c>
      <c r="X357" s="151" t="s">
        <v>1086</v>
      </c>
      <c r="Y357" s="129"/>
      <c r="Z357" s="129"/>
      <c r="AA357" s="71" t="s">
        <v>1806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1807</v>
      </c>
      <c r="N358" s="148" t="s">
        <v>1808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1788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1809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4" operator="equal">
      <formula>"ERRO"</formula>
    </cfRule>
  </conditionalFormatting>
  <conditionalFormatting sqref="X4 Y1:Z4 Y8:Z727">
    <cfRule type="cellIs" dxfId="125" priority="18543" operator="equal">
      <formula>"OPORTUNIDADE"</formula>
    </cfRule>
  </conditionalFormatting>
  <conditionalFormatting sqref="AZ6:AZ727">
    <cfRule type="expression" dxfId="124" priority="18538">
      <formula>$BU6=1</formula>
    </cfRule>
  </conditionalFormatting>
  <conditionalFormatting sqref="BQ6:BQ727">
    <cfRule type="cellIs" dxfId="123" priority="18549" operator="equal">
      <formula>"Produção e Intervalo"</formula>
    </cfRule>
    <cfRule type="cellIs" dxfId="122" priority="18550" operator="equal">
      <formula>"Aderente"</formula>
    </cfRule>
    <cfRule type="cellIs" dxfId="121" priority="18551" operator="equal">
      <formula>"Intervalo"</formula>
    </cfRule>
    <cfRule type="cellIs" dxfId="120" priority="18552" operator="equal">
      <formula>"Produção"</formula>
    </cfRule>
    <cfRule type="cellIs" dxfId="119" priority="18553" operator="equal">
      <formula>"ERRO"</formula>
    </cfRule>
  </conditionalFormatting>
  <conditionalFormatting sqref="BR6:BS727">
    <cfRule type="cellIs" dxfId="118" priority="18531" operator="equal">
      <formula>"*"</formula>
    </cfRule>
    <cfRule type="cellIs" dxfId="117" priority="18532" operator="greaterThanOrEqual">
      <formula>1</formula>
    </cfRule>
    <cfRule type="cellIs" dxfId="116" priority="18533" operator="lessThan">
      <formula>1</formula>
    </cfRule>
  </conditionalFormatting>
  <conditionalFormatting sqref="Y8:Z727">
    <cfRule type="cellIs" dxfId="115" priority="18479" operator="equal">
      <formula>"NÃO"</formula>
    </cfRule>
    <cfRule type="cellIs" dxfId="114" priority="18480" operator="equal">
      <formula>"SIM"</formula>
    </cfRule>
  </conditionalFormatting>
  <conditionalFormatting sqref="Y1047790:Y1048576">
    <cfRule type="cellIs" dxfId="113" priority="18360" operator="equal">
      <formula>"OPORTUNIDADE"</formula>
    </cfRule>
  </conditionalFormatting>
  <conditionalFormatting sqref="Y1047790:Y1048576">
    <cfRule type="cellIs" dxfId="112" priority="18358" operator="equal">
      <formula>"NÃO"</formula>
    </cfRule>
    <cfRule type="cellIs" dxfId="111" priority="18359" operator="equal">
      <formula>"SIM"</formula>
    </cfRule>
  </conditionalFormatting>
  <conditionalFormatting sqref="Y6:Y7">
    <cfRule type="cellIs" dxfId="110" priority="80" operator="equal">
      <formula>"OPORTUNIDADE"</formula>
    </cfRule>
  </conditionalFormatting>
  <conditionalFormatting sqref="Y6:Y7">
    <cfRule type="cellIs" dxfId="109" priority="78" operator="equal">
      <formula>"NÃO"</formula>
    </cfRule>
    <cfRule type="cellIs" dxfId="108" priority="79" operator="equal">
      <formula>"SIM"</formula>
    </cfRule>
  </conditionalFormatting>
  <conditionalFormatting sqref="BK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3" operator="equal">
      <formula>"OPORTUNIDADE"</formula>
    </cfRule>
  </conditionalFormatting>
  <conditionalFormatting sqref="BP2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5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8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7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9">
      <iconSet showValue="0">
        <cfvo type="percent" val="0"/>
        <cfvo type="num" val="1"/>
        <cfvo type="num" val="1" gte="0"/>
      </iconSet>
    </cfRule>
    <cfRule type="iconSet" priority="2907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1810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1811</v>
      </c>
      <c r="E3" s="176" t="s">
        <v>1812</v>
      </c>
      <c r="F3" s="176" t="s">
        <v>1813</v>
      </c>
      <c r="G3" s="176" t="s">
        <v>1814</v>
      </c>
      <c r="H3" s="176" t="s">
        <v>1815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1817</v>
      </c>
      <c r="D12" s="177">
        <v>9049</v>
      </c>
      <c r="E12" s="178">
        <v>46044</v>
      </c>
      <c r="F12" s="180" t="s">
        <v>1818</v>
      </c>
      <c r="G12" s="177" t="s">
        <v>1819</v>
      </c>
      <c r="H12" s="177"/>
    </row>
    <row r="13" spans="3:8">
      <c r="C13" s="177" t="s">
        <v>1817</v>
      </c>
      <c r="D13" s="177">
        <v>9044</v>
      </c>
      <c r="E13" s="178">
        <v>46044</v>
      </c>
      <c r="F13" s="180" t="s">
        <v>1820</v>
      </c>
      <c r="G13" s="177" t="s">
        <v>1821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1823</v>
      </c>
      <c r="C1" s="20" t="s">
        <v>1298</v>
      </c>
      <c r="E1" s="20" t="s">
        <v>1824</v>
      </c>
      <c r="G1" s="20" t="s">
        <v>1825</v>
      </c>
      <c r="H1" s="22"/>
      <c r="I1" s="20" t="s">
        <v>1826</v>
      </c>
      <c r="J1" s="22"/>
      <c r="K1" s="20" t="s">
        <v>1827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1828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1830</v>
      </c>
      <c r="E3" s="28">
        <v>2</v>
      </c>
      <c r="G3" s="28" t="s">
        <v>11</v>
      </c>
      <c r="H3" s="22"/>
      <c r="I3" s="28" t="s">
        <v>1831</v>
      </c>
      <c r="J3" s="22"/>
      <c r="K3" s="28" t="s">
        <v>1086</v>
      </c>
      <c r="L3" s="22"/>
      <c r="M3" s="28" t="s">
        <v>1832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1833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1839</v>
      </c>
      <c r="C13" s="2" t="s">
        <v>1609</v>
      </c>
      <c r="D13" s="2" t="s">
        <v>1428</v>
      </c>
      <c r="E13" s="2" t="s">
        <v>1840</v>
      </c>
      <c r="F13" s="2" t="s">
        <v>1841</v>
      </c>
      <c r="G13" s="2" t="s">
        <v>1109</v>
      </c>
      <c r="H13" s="2" t="s">
        <v>1474</v>
      </c>
      <c r="I13" s="2" t="s">
        <v>1169</v>
      </c>
      <c r="J13" s="2" t="s">
        <v>1842</v>
      </c>
      <c r="K13" s="2" t="s">
        <v>1101</v>
      </c>
      <c r="L13" s="2" t="s">
        <v>1295</v>
      </c>
      <c r="M13" s="2" t="s">
        <v>1843</v>
      </c>
      <c r="N13" s="2" t="s">
        <v>1255</v>
      </c>
      <c r="O13" s="2" t="s">
        <v>1844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1845</v>
      </c>
      <c r="U13" s="2" t="s">
        <v>1846</v>
      </c>
      <c r="V13" s="26" t="s">
        <v>1600</v>
      </c>
      <c r="W13" s="26" t="s">
        <v>1847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1848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1849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1850</v>
      </c>
      <c r="R14" s="28" t="s">
        <v>1160</v>
      </c>
      <c r="S14" s="28" t="s">
        <v>1429</v>
      </c>
      <c r="T14" s="28" t="s">
        <v>1429</v>
      </c>
      <c r="U14" s="28" t="s">
        <v>1846</v>
      </c>
      <c r="V14" s="29" t="s">
        <v>1600</v>
      </c>
      <c r="W14" s="29" t="s">
        <v>1847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1851</v>
      </c>
      <c r="B15" s="28" t="s">
        <v>1852</v>
      </c>
      <c r="C15" s="28" t="str">
        <f>""</f>
        <v/>
      </c>
      <c r="D15" s="28"/>
      <c r="E15" s="28"/>
      <c r="F15" s="28"/>
      <c r="G15" s="28" t="s">
        <v>1853</v>
      </c>
      <c r="H15" s="28" t="s">
        <v>1854</v>
      </c>
      <c r="I15" s="28" t="s">
        <v>1855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1856</v>
      </c>
      <c r="T15" s="28" t="s">
        <v>1856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1857</v>
      </c>
      <c r="L16" s="28"/>
      <c r="M16" s="28"/>
      <c r="N16" s="28"/>
      <c r="O16" s="28"/>
      <c r="P16" s="28"/>
      <c r="Q16" s="28"/>
      <c r="R16" s="28" t="s">
        <v>1858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1859</v>
      </c>
      <c r="B28" s="25" t="s">
        <v>1860</v>
      </c>
      <c r="C28" s="25" t="s">
        <v>1861</v>
      </c>
      <c r="D28" s="25" t="s">
        <v>1862</v>
      </c>
      <c r="E28" s="25" t="s">
        <v>1863</v>
      </c>
      <c r="F28" s="25" t="s">
        <v>1864</v>
      </c>
      <c r="G28" s="25" t="s">
        <v>1865</v>
      </c>
      <c r="H28" s="25" t="s">
        <v>1866</v>
      </c>
      <c r="I28" s="25" t="s">
        <v>1867</v>
      </c>
      <c r="J28" s="25" t="s">
        <v>1868</v>
      </c>
      <c r="K28" s="25" t="s">
        <v>1869</v>
      </c>
      <c r="L28" s="25" t="s">
        <v>1870</v>
      </c>
      <c r="M28" s="25" t="s">
        <v>1871</v>
      </c>
      <c r="N28" s="25" t="s">
        <v>1872</v>
      </c>
      <c r="O28" s="25" t="s">
        <v>1873</v>
      </c>
      <c r="P28" s="25" t="s">
        <v>1874</v>
      </c>
      <c r="Q28" s="25" t="s">
        <v>1875</v>
      </c>
      <c r="R28" s="25" t="s">
        <v>1876</v>
      </c>
      <c r="S28" s="25" t="s">
        <v>1877</v>
      </c>
      <c r="T28" s="25" t="s">
        <v>1878</v>
      </c>
      <c r="U28" s="25" t="s">
        <v>1879</v>
      </c>
      <c r="V28" s="25" t="s">
        <v>1880</v>
      </c>
      <c r="W28" s="25" t="s">
        <v>1881</v>
      </c>
      <c r="X28" s="25" t="s">
        <v>1882</v>
      </c>
      <c r="Y28" s="25" t="s">
        <v>1883</v>
      </c>
      <c r="Z28" s="25" t="s">
        <v>1884</v>
      </c>
      <c r="AA28" s="25" t="s">
        <v>1885</v>
      </c>
      <c r="AB28" s="25" t="s">
        <v>1886</v>
      </c>
      <c r="AC28" s="25" t="s">
        <v>1887</v>
      </c>
      <c r="AD28" s="25" t="s">
        <v>1888</v>
      </c>
      <c r="AE28" s="25" t="s">
        <v>1889</v>
      </c>
      <c r="AF28" s="25" t="s">
        <v>1890</v>
      </c>
      <c r="AG28" s="25" t="s">
        <v>1891</v>
      </c>
      <c r="AH28" s="25" t="s">
        <v>1892</v>
      </c>
      <c r="AI28" s="25" t="s">
        <v>1893</v>
      </c>
      <c r="AJ28" s="25" t="s">
        <v>1894</v>
      </c>
      <c r="AK28" s="25" t="s">
        <v>1895</v>
      </c>
      <c r="AL28" s="25" t="s">
        <v>1896</v>
      </c>
      <c r="AM28" s="25" t="s">
        <v>1897</v>
      </c>
      <c r="AN28" s="30" t="s">
        <v>1898</v>
      </c>
      <c r="AO28" s="30" t="s">
        <v>1899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1900</v>
      </c>
      <c r="C29" s="28" t="s">
        <v>1901</v>
      </c>
      <c r="D29" s="28" t="s">
        <v>1110</v>
      </c>
      <c r="E29" s="28" t="s">
        <v>1852</v>
      </c>
      <c r="F29" s="28" t="s">
        <v>1611</v>
      </c>
      <c r="G29" s="28" t="s">
        <v>1902</v>
      </c>
      <c r="H29" s="28" t="s">
        <v>1903</v>
      </c>
      <c r="I29" s="28" t="s">
        <v>1257</v>
      </c>
      <c r="J29" s="28" t="s">
        <v>1111</v>
      </c>
      <c r="K29" s="28" t="s">
        <v>1111</v>
      </c>
      <c r="L29" s="28" t="s">
        <v>1904</v>
      </c>
      <c r="M29" s="28" t="s">
        <v>1905</v>
      </c>
      <c r="N29" s="28" t="s">
        <v>1171</v>
      </c>
      <c r="O29" s="28" t="s">
        <v>1906</v>
      </c>
      <c r="P29" s="28" t="s">
        <v>1907</v>
      </c>
      <c r="Q29" s="28" t="s">
        <v>1908</v>
      </c>
      <c r="R29" s="28" t="s">
        <v>1909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1787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1858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1846</v>
      </c>
      <c r="AN29" s="29" t="s">
        <v>1600</v>
      </c>
      <c r="AO29" s="29" t="s">
        <v>1847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1853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1908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1800</v>
      </c>
      <c r="V32" s="28"/>
      <c r="W32" s="28" t="s">
        <v>1800</v>
      </c>
      <c r="X32" s="28"/>
      <c r="Y32" s="28" t="s">
        <v>1800</v>
      </c>
      <c r="Z32" s="28"/>
      <c r="AA32" s="28" t="s">
        <v>1800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1946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1856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46081</v>
      </c>
      <c r="V3" s="90">
        <f ca="1">U3-1</f>
        <v>46080</v>
      </c>
      <c r="W3" s="90">
        <f ca="1">V3-1</f>
        <v>46079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>
        <f ca="1">_xlfn.XLOOKUP(G6&amp;$V$3,BS_CONTROLE[CHAVE],BS_CONTROLE[Quantidade_11],"-")</f>
        <v>0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1900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1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1900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1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1900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1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220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0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12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1900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1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220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1900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220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1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1900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1900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1900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220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0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12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1900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1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220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1900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220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0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12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1900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220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1900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1900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2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1900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1900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220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</v>
      </c>
      <c r="V159" s="98" t="str">
        <f ca="1">_xlfn.XLOOKUP(G159&amp;$V$3,BS_CONTROLE[CHAVE],BS_CONTROLE[Quantidade_11],"-")</f>
        <v>-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1900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220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2000</v>
      </c>
      <c r="V175" s="98" t="str">
        <f ca="1">_xlfn.XLOOKUP(G175&amp;$V$3,BS_CONTROLE[CHAVE],BS_CONTROLE[Quantidade_11],"-")</f>
        <v>-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1900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>
        <f ca="1">_xlfn.XLOOKUP(G182&amp;$V$3,BS_CONTROLE[CHAVE],BS_CONTROLE[Quantidade_11],"-")</f>
        <v>2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220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>
        <f ca="1">_xlfn.XLOOKUP(G188&amp;$V$3,BS_CONTROLE[CHAVE],BS_CONTROLE[Quantidade_11],"-")</f>
        <v>2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2000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1900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220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2000</v>
      </c>
      <c r="V203" s="98" t="str">
        <f ca="1">_xlfn.XLOOKUP(G203&amp;$V$3,BS_CONTROLE[CHAVE],BS_CONTROLE[Quantidade_11],"-")</f>
        <v>-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>
        <f ca="1">_xlfn.XLOOKUP(G207&amp;$V$3,BS_CONTROLE[CHAVE],BS_CONTROLE[Quantidade_11],"-")</f>
        <v>2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220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1900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0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12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2000</v>
      </c>
      <c r="V222" s="98" t="str">
        <f ca="1">_xlfn.XLOOKUP(G222&amp;$V$3,BS_CONTROLE[CHAVE],BS_CONTROLE[Quantidade_11],"-")</f>
        <v>-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2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1900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2000</v>
      </c>
      <c r="V246" s="98" t="str">
        <f ca="1">_xlfn.XLOOKUP(G246&amp;$V$3,BS_CONTROLE[CHAVE],BS_CONTROLE[Quantidade_11],"-")</f>
        <v>-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1900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2000</v>
      </c>
      <c r="V255" s="98" t="str">
        <f ca="1">_xlfn.XLOOKUP(G255&amp;$V$3,BS_CONTROLE[CHAVE],BS_CONTROLE[Quantidade_11],"-")</f>
        <v>-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1900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220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1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 t="str">
        <f ca="1">_xlfn.XLOOKUP(G276&amp;$U$3,BS_CONTROLE[CHAVE],BS_CONTROLE[Quantidade_11],"-")</f>
        <v>-</v>
      </c>
      <c r="V276" s="98">
        <f ca="1">_xlfn.XLOOKUP(G276&amp;$V$3,BS_CONTROLE[CHAVE],BS_CONTROLE[Quantidade_11],"-")</f>
        <v>2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2000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1900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220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 t="str">
        <f ca="1">_xlfn.XLOOKUP(G299&amp;$U$3,BS_CONTROLE[CHAVE],BS_CONTROLE[Quantidade_11],"-")</f>
        <v>-</v>
      </c>
      <c r="V299" s="98">
        <f ca="1">_xlfn.XLOOKUP(G299&amp;$V$3,BS_CONTROLE[CHAVE],BS_CONTROLE[Quantidade_11],"-")</f>
        <v>2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2000</v>
      </c>
      <c r="V300" s="98" t="str">
        <f ca="1">_xlfn.XLOOKUP(G300&amp;$V$3,BS_CONTROLE[CHAVE],BS_CONTROLE[Quantidade_11],"-")</f>
        <v>-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1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1900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>
        <f ca="1">_xlfn.XLOOKUP(G312&amp;$W$3,BS_CONTROLE[CHAVE],BS_CONTROLE[Quantidade_11],"-")</f>
        <v>220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2000</v>
      </c>
      <c r="V320" s="98" t="str">
        <f ca="1">_xlfn.XLOOKUP(G320&amp;$V$3,BS_CONTROLE[CHAVE],BS_CONTROLE[Quantidade_11],"-")</f>
        <v>-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 t="str">
        <f ca="1">_xlfn.XLOOKUP(G322&amp;$U$3,BS_CONTROLE[CHAVE],BS_CONTROLE[Quantidade_11],"-")</f>
        <v>-</v>
      </c>
      <c r="V322" s="98">
        <f ca="1">_xlfn.XLOOKUP(G322&amp;$V$3,BS_CONTROLE[CHAVE],BS_CONTROLE[Quantidade_11],"-")</f>
        <v>2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1900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>
        <f ca="1">_xlfn.XLOOKUP(G330&amp;$W$3,BS_CONTROLE[CHAVE],BS_CONTROLE[Quantidade_11],"-")</f>
        <v>0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>
        <f ca="1">_xlfn.XLOOKUP(G332&amp;$W$3,BS_CONTROLE[CHAVE],BS_CONTROLE[Quantidade_11],"-")</f>
        <v>220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 t="str">
        <f ca="1">_xlfn.XLOOKUP(G333&amp;$U$3,BS_CONTROLE[CHAVE],BS_CONTROLE[Quantidade_11],"-")</f>
        <v>-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 t="str">
        <f ca="1">_xlfn.XLOOKUP(G340&amp;$V$3,BS_CONTROLE[CHAVE],BS_CONTROLE[Quantidade_11],"-")</f>
        <v>-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2000</v>
      </c>
      <c r="V341" s="98" t="str">
        <f ca="1">_xlfn.XLOOKUP(G341&amp;$V$3,BS_CONTROLE[CHAVE],BS_CONTROLE[Quantidade_11],"-")</f>
        <v>-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0</v>
      </c>
      <c r="V342" s="98" t="str">
        <f ca="1">_xlfn.XLOOKUP(G342&amp;$V$3,BS_CONTROLE[CHAVE],BS_CONTROLE[Quantidade_11],"-")</f>
        <v>-</v>
      </c>
      <c r="W342" s="98">
        <f ca="1">_xlfn.XLOOKUP(G342&amp;$W$3,BS_CONTROLE[CHAVE],BS_CONTROLE[Quantidade_11],"-")</f>
        <v>12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1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 t="str">
        <f ca="1">_xlfn.XLOOKUP(G345&amp;$U$3,BS_CONTROLE[CHAVE],BS_CONTROLE[Quantidade_11],"-")</f>
        <v>-</v>
      </c>
      <c r="V345" s="98">
        <f ca="1">_xlfn.XLOOKUP(G345&amp;$V$3,BS_CONTROLE[CHAVE],BS_CONTROLE[Quantidade_11],"-")</f>
        <v>2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0</v>
      </c>
      <c r="W348" s="98">
        <f ca="1">_xlfn.XLOOKUP(G348&amp;$W$3,BS_CONTROLE[CHAVE],BS_CONTROLE[Quantidade_11],"-")</f>
        <v>1900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>
        <f ca="1">_xlfn.XLOOKUP(G349&amp;$V$3,BS_CONTROLE[CHAVE],BS_CONTROLE[Quantidade_11],"-")</f>
        <v>0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 t="str">
        <f ca="1">_xlfn.XLOOKUP(G354&amp;$U$3,BS_CONTROLE[CHAVE],BS_CONTROLE[Quantidade_11],"-")</f>
        <v>-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>
        <f ca="1">_xlfn.XLOOKUP(G356&amp;$V$3,BS_CONTROLE[CHAVE],BS_CONTROLE[Quantidade_11],"-")</f>
        <v>2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>
        <f ca="1">_xlfn.XLOOKUP(G362&amp;$V$3,BS_CONTROLE[CHAVE],BS_CONTROLE[Quantidade_11],"-")</f>
        <v>0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 t="str">
        <f ca="1">_xlfn.XLOOKUP(G363&amp;$U$3,BS_CONTROLE[CHAVE],BS_CONTROLE[Quantidade_11],"-")</f>
        <v>-</v>
      </c>
      <c r="V363" s="98">
        <f ca="1">_xlfn.XLOOKUP(G363&amp;$V$3,BS_CONTROLE[CHAVE],BS_CONTROLE[Quantidade_11],"-")</f>
        <v>2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0</v>
      </c>
      <c r="V365" s="98">
        <f ca="1">_xlfn.XLOOKUP(G365&amp;$V$3,BS_CONTROLE[CHAVE],BS_CONTROLE[Quantidade_11],"-")</f>
        <v>1</v>
      </c>
      <c r="W365" s="98">
        <f ca="1">_xlfn.XLOOKUP(G365&amp;$W$3,BS_CONTROLE[CHAVE],BS_CONTROLE[Quantidade_11],"-")</f>
        <v>2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0</v>
      </c>
      <c r="W366" s="98">
        <f ca="1">_xlfn.XLOOKUP(G366&amp;$W$3,BS_CONTROLE[CHAVE],BS_CONTROLE[Quantidade_11],"-")</f>
        <v>1900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>
        <f ca="1">_xlfn.XLOOKUP(G369&amp;$W$3,BS_CONTROLE[CHAVE],BS_CONTROLE[Quantidade_11],"-")</f>
        <v>0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>
        <f ca="1">_xlfn.XLOOKUP(G370&amp;$U$3,BS_CONTROLE[CHAVE],BS_CONTROLE[Quantidade_11],"-")</f>
        <v>2</v>
      </c>
      <c r="V370" s="98" t="str">
        <f ca="1">_xlfn.XLOOKUP(G370&amp;$V$3,BS_CONTROLE[CHAVE],BS_CONTROLE[Quantidade_11],"-")</f>
        <v>-</v>
      </c>
      <c r="W370" s="98">
        <f ca="1">_xlfn.XLOOKUP(G370&amp;$W$3,BS_CONTROLE[CHAVE],BS_CONTROLE[Quantidade_11],"-")</f>
        <v>0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2000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>
        <f ca="1">_xlfn.XLOOKUP(G371&amp;$U$3,BS_CONTROLE[CHAVE],BS_CONTROLE[Quantidade_11],"-")</f>
        <v>2000</v>
      </c>
      <c r="V371" s="98" t="str">
        <f ca="1">_xlfn.XLOOKUP(G371&amp;$V$3,BS_CONTROLE[CHAVE],BS_CONTROLE[Quantidade_11],"-")</f>
        <v>-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>
        <f ca="1">_xlfn.XLOOKUP(G372&amp;$U$3,BS_CONTROLE[CHAVE],BS_CONTROLE[Quantidade_11],"-")</f>
        <v>0</v>
      </c>
      <c r="V372" s="98" t="str">
        <f ca="1">_xlfn.XLOOKUP(G372&amp;$V$3,BS_CONTROLE[CHAVE],BS_CONTROLE[Quantidade_11],"-")</f>
        <v>-</v>
      </c>
      <c r="W372" s="98">
        <f ca="1">_xlfn.XLOOKUP(G372&amp;$W$3,BS_CONTROLE[CHAVE],BS_CONTROLE[Quantidade_11],"-")</f>
        <v>12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0</v>
      </c>
      <c r="W374" s="98">
        <f ca="1">_xlfn.XLOOKUP(G374&amp;$W$3,BS_CONTROLE[CHAVE],BS_CONTROLE[Quantidade_11],"-")</f>
        <v>1900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>
        <f ca="1">_xlfn.XLOOKUP(G377&amp;$U$3,BS_CONTROLE[CHAVE],BS_CONTROLE[Quantidade_11],"-")</f>
        <v>2000</v>
      </c>
      <c r="V377" s="98" t="str">
        <f ca="1">_xlfn.XLOOKUP(G377&amp;$V$3,BS_CONTROLE[CHAVE],BS_CONTROLE[Quantidade_11],"-")</f>
        <v>-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0</v>
      </c>
      <c r="W380" s="98">
        <f ca="1">_xlfn.XLOOKUP(G380&amp;$W$3,BS_CONTROLE[CHAVE],BS_CONTROLE[Quantidade_11],"-")</f>
        <v>1900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 t="str">
        <f ca="1">_xlfn.XLOOKUP(G382&amp;$U$3,BS_CONTROLE[CHAVE],BS_CONTROLE[Quantidade_11],"-")</f>
        <v>-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>
        <f ca="1">_xlfn.XLOOKUP(G384&amp;$W$3,BS_CONTROLE[CHAVE],BS_CONTROLE[Quantidade_11],"-")</f>
        <v>220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>
        <f ca="1">_xlfn.XLOOKUP(G386&amp;$U$3,BS_CONTROLE[CHAVE],BS_CONTROLE[Quantidade_11],"-")</f>
        <v>2</v>
      </c>
      <c r="V386" s="98" t="str">
        <f ca="1">_xlfn.XLOOKUP(G386&amp;$V$3,BS_CONTROLE[CHAVE],BS_CONTROLE[Quantidade_11],"-")</f>
        <v>-</v>
      </c>
      <c r="W386" s="98">
        <f ca="1">_xlfn.XLOOKUP(G386&amp;$W$3,BS_CONTROLE[CHAVE],BS_CONTROLE[Quantidade_11],"-")</f>
        <v>0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 t="str">
        <f ca="1">_xlfn.XLOOKUP(G388&amp;$U$3,BS_CONTROLE[CHAVE],BS_CONTROLE[Quantidade_11],"-")</f>
        <v>-</v>
      </c>
      <c r="V388" s="98">
        <f ca="1">_xlfn.XLOOKUP(G388&amp;$V$3,BS_CONTROLE[CHAVE],BS_CONTROLE[Quantidade_11],"-")</f>
        <v>2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>
        <f ca="1">_xlfn.XLOOKUP(G389&amp;$U$3,BS_CONTROLE[CHAVE],BS_CONTROLE[Quantidade_11],"-")</f>
        <v>2000</v>
      </c>
      <c r="V389" s="98" t="str">
        <f ca="1">_xlfn.XLOOKUP(G389&amp;$V$3,BS_CONTROLE[CHAVE],BS_CONTROLE[Quantidade_11],"-")</f>
        <v>-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1981</v>
      </c>
      <c r="D5" s="274"/>
      <c r="E5" s="274"/>
      <c r="F5" s="274"/>
      <c r="G5" s="274"/>
      <c r="H5" s="274"/>
      <c r="I5" s="274"/>
      <c r="J5" s="275"/>
      <c r="K5" s="276" t="s">
        <v>1982</v>
      </c>
      <c r="L5" s="277"/>
      <c r="M5" s="277"/>
      <c r="N5" s="277"/>
      <c r="O5" s="278" t="s">
        <v>1983</v>
      </c>
      <c r="P5" s="279"/>
      <c r="Q5" s="280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Manutencção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2</v>
      </c>
      <c r="P417" s="78"/>
      <c r="Q417" s="120" t="str">
        <f>IF($A$2=1,IF(FN_MC!BJ343="","*",FN_MC!BJ343),IF(FN_MC!BK343="","*",FN_MC!BK343))</f>
        <v>MC1 01:15, segue Esmerilhando de POA-PQI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2026-03-01T12:43:18Z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