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2" documentId="120_S{118792C3-22EF-5104-A093-F22BFE3913F3}" xr6:coauthVersionLast="47" xr6:coauthVersionMax="47" xr10:uidLastSave="{2C6AE7EB-A51F-45FC-BCDC-6512451C06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M14" i="10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95" i="1" l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<sst xmlns="http://schemas.openxmlformats.org/spreadsheetml/2006/main" count="3680" uniqueCount="1184">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</sst>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P1" activePane="topRight" state="frozen"/>
      <selection pane="topRight" activeCell="AR35" sqref="AR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0.58611111111111114</v>
      </c>
      <c r="AU10" s="136">
        <v>0.66527777777777775</v>
      </c>
      <c r="AV10" s="136">
        <v>0.70694444444444449</v>
      </c>
      <c r="AW10" s="14"/>
      <c r="AX10" s="14"/>
      <c r="AY10" s="164">
        <f>IF(D10="","*",IFERROR(IF(ISODD(COUNT(AS10:AX10)),"ERRO",SUM((AT10-AS10),(AV10-AU10),(AX10-AW10))),"ERRO"))</f>
        <v>0.1347222222222223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str">
        <f t="shared" si="3"/>
        <v>Produção</v>
      </c>
      <c r="BR10" s="19">
        <f t="shared" si="4"/>
        <v>1.6166666666666676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1.1000000000000005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v>2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 t="s">
        <v>385</v>
      </c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0.52152777777777781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0.16666666666666669</v>
      </c>
      <c r="AZ15" s="153" t="s">
        <v>380</v>
      </c>
      <c r="BA15" s="109">
        <v>50</v>
      </c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2</v>
      </c>
      <c r="BI15" s="17"/>
      <c r="BJ15" s="17" t="s">
        <v>1040</v>
      </c>
      <c r="BK15" s="17" t="s">
        <v>1041</v>
      </c>
      <c r="BL15" s="16"/>
      <c r="BM15" s="130" t="s">
        <v>410</v>
      </c>
      <c r="BN15" s="130" t="s">
        <v>410</v>
      </c>
      <c r="BO15" s="130" t="s">
        <v>410</v>
      </c>
      <c r="BP15" s="18" t="s">
        <v>558</v>
      </c>
      <c r="BQ15" s="12" t="str">
        <f t="shared" si="3"/>
        <v>Aderente</v>
      </c>
      <c r="BR15" s="19">
        <f t="shared" si="4"/>
        <v>2.0000000000000004</v>
      </c>
      <c r="BS15" s="19">
        <f t="shared" si="5"/>
        <v>1.6666666666666667</v>
      </c>
      <c r="BT15" s="8" t="str">
        <f t="shared" si="6"/>
        <v>OKOK</v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1042</v>
      </c>
      <c r="X16" s="104" t="s">
        <v>386</v>
      </c>
      <c r="Y16" s="129"/>
      <c r="Z16" s="104"/>
      <c r="AA16" s="105" t="s">
        <v>1043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1044</v>
      </c>
      <c r="BK16" s="17" t="s">
        <v>1044</v>
      </c>
      <c r="BL16" s="16"/>
      <c r="BM16" s="130" t="s">
        <v>406</v>
      </c>
      <c r="BN16" s="130" t="s">
        <v>435</v>
      </c>
      <c r="BO16" s="130" t="s">
        <v>497</v>
      </c>
      <c r="BP16" s="18" t="s">
        <v>1045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1047</v>
      </c>
      <c r="W17" s="151" t="s">
        <v>1048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1049</v>
      </c>
      <c r="W18" s="151" t="s">
        <v>1048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1050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1050</v>
      </c>
      <c r="BG19" s="16"/>
      <c r="BH19" s="17">
        <v>0</v>
      </c>
      <c r="BI19" s="17"/>
      <c r="BJ19" s="17" t="s">
        <v>1051</v>
      </c>
      <c r="BK19" s="17" t="s">
        <v>1051</v>
      </c>
      <c r="BL19" s="16"/>
      <c r="BM19" s="130" t="s">
        <v>396</v>
      </c>
      <c r="BN19" s="130" t="s">
        <v>430</v>
      </c>
      <c r="BO19" s="130" t="s">
        <v>430</v>
      </c>
      <c r="BP19" s="18" t="s">
        <v>1052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1050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1050</v>
      </c>
      <c r="BG20" s="16"/>
      <c r="BH20" s="17">
        <v>0</v>
      </c>
      <c r="BI20" s="17"/>
      <c r="BJ20" s="17" t="s">
        <v>1051</v>
      </c>
      <c r="BK20" s="17" t="s">
        <v>1051</v>
      </c>
      <c r="BL20" s="16"/>
      <c r="BM20" s="130" t="s">
        <v>396</v>
      </c>
      <c r="BN20" s="130" t="s">
        <v>430</v>
      </c>
      <c r="BO20" s="130" t="s">
        <v>430</v>
      </c>
      <c r="BP20" s="18" t="s">
        <v>1052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1053</v>
      </c>
      <c r="BK21" s="17" t="s">
        <v>1054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1050</v>
      </c>
      <c r="W22" s="151" t="s">
        <v>1055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1050</v>
      </c>
      <c r="BG22" s="16"/>
      <c r="BH22" s="17">
        <v>0</v>
      </c>
      <c r="BI22" s="17"/>
      <c r="BJ22" s="17" t="s">
        <v>1056</v>
      </c>
      <c r="BK22" s="17" t="s">
        <v>1056</v>
      </c>
      <c r="BL22" s="16"/>
      <c r="BM22" s="130" t="s">
        <v>396</v>
      </c>
      <c r="BN22" s="130" t="s">
        <v>430</v>
      </c>
      <c r="BO22" s="130" t="s">
        <v>430</v>
      </c>
      <c r="BP22" s="18" t="s">
        <v>1056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1057</v>
      </c>
      <c r="I23" s="106" t="s">
        <v>1057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1058</v>
      </c>
      <c r="W23" s="151" t="s">
        <v>1059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1058</v>
      </c>
      <c r="BG23" s="16"/>
      <c r="BH23" s="17">
        <v>0</v>
      </c>
      <c r="BI23" s="17"/>
      <c r="BJ23" s="17" t="s">
        <v>1056</v>
      </c>
      <c r="BK23" s="17" t="s">
        <v>1056</v>
      </c>
      <c r="BL23" s="16"/>
      <c r="BM23" s="130" t="s">
        <v>396</v>
      </c>
      <c r="BN23" s="130" t="s">
        <v>430</v>
      </c>
      <c r="BO23" s="130" t="s">
        <v>430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1060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1061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1061</v>
      </c>
      <c r="BG24" s="16"/>
      <c r="BH24" s="17">
        <v>0</v>
      </c>
      <c r="BI24" s="17"/>
      <c r="BJ24" s="17" t="s">
        <v>1062</v>
      </c>
      <c r="BK24" s="17" t="s">
        <v>1062</v>
      </c>
      <c r="BL24" s="16"/>
      <c r="BM24" s="130" t="s">
        <v>396</v>
      </c>
      <c r="BN24" s="130" t="s">
        <v>430</v>
      </c>
      <c r="BO24" s="130" t="s">
        <v>430</v>
      </c>
      <c r="BP24" s="18" t="s">
        <v>1056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1063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1063</v>
      </c>
      <c r="BG25" s="16"/>
      <c r="BH25" s="17">
        <v>0</v>
      </c>
      <c r="BI25" s="17"/>
      <c r="BJ25" s="17" t="s">
        <v>1064</v>
      </c>
      <c r="BK25" s="17" t="s">
        <v>1064</v>
      </c>
      <c r="BL25" s="16"/>
      <c r="BM25" s="130" t="s">
        <v>396</v>
      </c>
      <c r="BN25" s="130" t="s">
        <v>430</v>
      </c>
      <c r="BO25" s="130" t="s">
        <v>430</v>
      </c>
      <c r="BP25" s="18" t="s">
        <v>1065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1063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1063</v>
      </c>
      <c r="BG26" s="16"/>
      <c r="BH26" s="17">
        <v>0</v>
      </c>
      <c r="BI26" s="17"/>
      <c r="BJ26" s="17" t="s">
        <v>1064</v>
      </c>
      <c r="BK26" s="17" t="s">
        <v>1064</v>
      </c>
      <c r="BL26" s="16"/>
      <c r="BM26" s="130" t="s">
        <v>396</v>
      </c>
      <c r="BN26" s="130" t="s">
        <v>430</v>
      </c>
      <c r="BO26" s="130" t="s">
        <v>430</v>
      </c>
      <c r="BP26" s="18" t="s">
        <v>1065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1063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1063</v>
      </c>
      <c r="BG27" s="16"/>
      <c r="BH27" s="17">
        <v>0</v>
      </c>
      <c r="BI27" s="17"/>
      <c r="BJ27" s="17" t="s">
        <v>1064</v>
      </c>
      <c r="BK27" s="17" t="s">
        <v>1064</v>
      </c>
      <c r="BL27" s="16"/>
      <c r="BM27" s="130" t="s">
        <v>396</v>
      </c>
      <c r="BN27" s="130" t="s">
        <v>430</v>
      </c>
      <c r="BO27" s="130" t="s">
        <v>430</v>
      </c>
      <c r="BP27" s="18" t="s">
        <v>1065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1063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1063</v>
      </c>
      <c r="BG28" s="16"/>
      <c r="BH28" s="17">
        <v>0</v>
      </c>
      <c r="BI28" s="17"/>
      <c r="BJ28" s="17" t="s">
        <v>1064</v>
      </c>
      <c r="BK28" s="17" t="s">
        <v>1064</v>
      </c>
      <c r="BL28" s="16"/>
      <c r="BM28" s="130" t="s">
        <v>396</v>
      </c>
      <c r="BN28" s="130" t="s">
        <v>430</v>
      </c>
      <c r="BO28" s="130" t="s">
        <v>430</v>
      </c>
      <c r="BP28" s="18" t="s">
        <v>1065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1066</v>
      </c>
      <c r="N29" s="105" t="s">
        <v>1067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1068</v>
      </c>
      <c r="W29" s="151" t="s">
        <v>1069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1068</v>
      </c>
      <c r="BG29" s="16"/>
      <c r="BH29" s="17">
        <v>2</v>
      </c>
      <c r="BI29" s="17"/>
      <c r="BJ29" s="17" t="s">
        <v>1070</v>
      </c>
      <c r="BK29" s="17" t="s">
        <v>1070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1071</v>
      </c>
      <c r="BK31" s="17" t="s">
        <v>1071</v>
      </c>
      <c r="BL31" s="16"/>
      <c r="BM31" s="130" t="s">
        <v>396</v>
      </c>
      <c r="BN31" s="130" t="s">
        <v>430</v>
      </c>
      <c r="BO31" s="130" t="s">
        <v>430</v>
      </c>
      <c r="BP31" s="18" t="s">
        <v>1065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1072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1073</v>
      </c>
      <c r="BK32" s="17" t="s">
        <v>1073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1074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1075</v>
      </c>
      <c r="W33" s="151" t="s">
        <v>1076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1075</v>
      </c>
      <c r="BG33" s="16"/>
      <c r="BH33" s="17">
        <v>1</v>
      </c>
      <c r="BI33" s="17"/>
      <c r="BJ33" s="17" t="s">
        <v>1077</v>
      </c>
      <c r="BK33" s="17" t="s">
        <v>1077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1078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1079</v>
      </c>
      <c r="N34" s="105" t="s">
        <v>1080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1075</v>
      </c>
      <c r="W34" s="151" t="s">
        <v>1081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0.64722222222222225</v>
      </c>
      <c r="AS34" s="108"/>
      <c r="AT34" s="108"/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1075</v>
      </c>
      <c r="BG34" s="16"/>
      <c r="BH34" s="17"/>
      <c r="BI34" s="17"/>
      <c r="BJ34" s="17" t="s">
        <v>1082</v>
      </c>
      <c r="BK34" s="18" t="s">
        <v>1083</v>
      </c>
      <c r="BL34" s="16" t="s">
        <v>1084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1075</v>
      </c>
      <c r="W35" s="151" t="s">
        <v>1085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1075</v>
      </c>
      <c r="BG35" s="16"/>
      <c r="BH35" s="17">
        <v>0</v>
      </c>
      <c r="BI35" s="17"/>
      <c r="BJ35" s="17" t="s">
        <v>1082</v>
      </c>
      <c r="BK35" s="18" t="s">
        <v>1056</v>
      </c>
      <c r="BL35" s="16"/>
      <c r="BM35" s="130" t="s">
        <v>396</v>
      </c>
      <c r="BN35" s="130" t="s">
        <v>430</v>
      </c>
      <c r="BO35" s="130" t="s">
        <v>430</v>
      </c>
      <c r="BP35" s="18" t="s">
        <v>1065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NãoControláveisAcidente</v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1086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1086</v>
      </c>
      <c r="BG36" s="16"/>
      <c r="BH36" s="17">
        <v>0</v>
      </c>
      <c r="BI36" s="17"/>
      <c r="BJ36" s="17" t="s">
        <v>1082</v>
      </c>
      <c r="BK36" s="18" t="s">
        <v>1056</v>
      </c>
      <c r="BL36" s="16"/>
      <c r="BM36" s="130" t="s">
        <v>396</v>
      </c>
      <c r="BN36" s="130" t="s">
        <v>430</v>
      </c>
      <c r="BO36" s="130" t="s">
        <v>430</v>
      </c>
      <c r="BP36" s="18" t="s">
        <v>1065</v>
      </c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>NãoControláveisAcidente</v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1087</v>
      </c>
      <c r="BK37" s="17" t="s">
        <v>1087</v>
      </c>
      <c r="BL37" s="16"/>
      <c r="BM37" s="130" t="s">
        <v>396</v>
      </c>
      <c r="BN37" s="130" t="s">
        <v>430</v>
      </c>
      <c r="BO37" s="130" t="s">
        <v>430</v>
      </c>
      <c r="BP37" s="18" t="s">
        <v>1065</v>
      </c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>NãoControláveisAcidente</v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1089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1089</v>
      </c>
      <c r="BG38" s="16"/>
      <c r="BH38" s="17">
        <v>0</v>
      </c>
      <c r="BI38" s="17"/>
      <c r="BJ38" s="17" t="s">
        <v>1090</v>
      </c>
      <c r="BK38" s="110" t="s">
        <v>1090</v>
      </c>
      <c r="BL38" s="16"/>
      <c r="BM38" s="130" t="s">
        <v>407</v>
      </c>
      <c r="BN38" s="130" t="s">
        <v>435</v>
      </c>
      <c r="BO38" s="130" t="s">
        <v>486</v>
      </c>
      <c r="BP38" s="18" t="s">
        <v>1091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1075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>
        <v>0</v>
      </c>
      <c r="AS39" s="108">
        <v>0</v>
      </c>
      <c r="AT39" s="108">
        <v>0</v>
      </c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1075</v>
      </c>
      <c r="BG39" s="16"/>
      <c r="BH39" s="17">
        <v>0</v>
      </c>
      <c r="BI39" s="17"/>
      <c r="BJ39" s="17" t="s">
        <v>1082</v>
      </c>
      <c r="BK39" s="18" t="s">
        <v>1056</v>
      </c>
      <c r="BL39" s="16"/>
      <c r="BM39" s="130" t="s">
        <v>396</v>
      </c>
      <c r="BN39" s="130" t="s">
        <v>430</v>
      </c>
      <c r="BO39" s="130" t="s">
        <v>430</v>
      </c>
      <c r="BP39" s="18" t="s">
        <v>1065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NãoControláveisAcidente</v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1092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1093</v>
      </c>
      <c r="I44" s="106" t="s">
        <v>1093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1094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1095</v>
      </c>
      <c r="X44" s="104" t="s">
        <v>381</v>
      </c>
      <c r="Y44" s="129"/>
      <c r="Z44" s="104"/>
      <c r="AA44" s="105" t="s">
        <v>1096</v>
      </c>
      <c r="AB44" s="103" t="s">
        <v>388</v>
      </c>
      <c r="AC44" s="152" t="s">
        <v>371</v>
      </c>
      <c r="AD44" s="107">
        <v>0.33333333333333331</v>
      </c>
      <c r="AE44" s="172" t="s">
        <v>1097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1098</v>
      </c>
      <c r="W46" s="151" t="s">
        <v>1048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1042</v>
      </c>
      <c r="X51" s="104" t="s">
        <v>386</v>
      </c>
      <c r="Y51" s="129"/>
      <c r="Z51" s="104"/>
      <c r="AA51" s="105" t="s">
        <v>1043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1046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1047</v>
      </c>
      <c r="W52" s="151" t="s">
        <v>1048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1098</v>
      </c>
      <c r="W54" s="151" t="s">
        <v>1099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1100</v>
      </c>
      <c r="W57" s="151" t="s">
        <v>1101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1101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1060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1061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1102</v>
      </c>
      <c r="I61" s="106" t="s">
        <v>1102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1063</v>
      </c>
      <c r="W61" s="151" t="s">
        <v>1103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1102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1104</v>
      </c>
      <c r="W62" s="151" t="s">
        <v>1105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1104</v>
      </c>
      <c r="W63" s="151" t="s">
        <v>1106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1107</v>
      </c>
      <c r="I64" s="106" t="s">
        <v>1107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1104</v>
      </c>
      <c r="W64" s="151" t="s">
        <v>1108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1104</v>
      </c>
      <c r="W65" s="151" t="s">
        <v>1109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1110</v>
      </c>
      <c r="N66" s="127" t="s">
        <v>1111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1104</v>
      </c>
      <c r="W66" s="151" t="s">
        <v>1112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1086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1113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1059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1114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1115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1116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1118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1119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1074</v>
      </c>
      <c r="I74" s="106" t="s">
        <v>1074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1074</v>
      </c>
      <c r="I75" s="106" t="s">
        <v>1074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1120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1098</v>
      </c>
      <c r="W77" s="151" t="s">
        <v>1121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1088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1089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1122</v>
      </c>
      <c r="W79" s="151" t="s">
        <v>1048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1060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1060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2</v>
      </c>
      <c r="P16" s="147" t="str">
        <f>IF($A$2=1,IF(SP_SUL!BJ15="","*",SP_SUL!BJ15),IF(SP_SUL!BK15="","*",SP_SUL!BK15))</f>
        <v>Equipe pronta 08:28, intervalo 08:31 até as 12:31, prod 50 dormentes confinados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>
        <f>IF(SP_SUL!BH35="","*",SP_SUL!BH35)</f>
        <v>0</v>
      </c>
      <c r="P36" s="147" t="str">
        <f>IF($A$2=1,IF(SP_SUL!BJ35="","*",SP_SUL!BJ35),IF(SP_SUL!BK35="","*",SP_SUL!BK35))</f>
        <v>Cancelado devido acidente U50 e U30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>
        <f>IF(SP_SUL!BH36="","*",SP_SUL!BH36)</f>
        <v>0</v>
      </c>
      <c r="P37" s="147" t="str">
        <f>IF($A$2=1,IF(SP_SUL!BJ36="","*",SP_SUL!BJ36),IF(SP_SUL!BK36="","*",SP_SUL!BK36))</f>
        <v>Cancelado devido acidente U50 e U30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>
        <f>IF(SP_SUL!BH39="","*",SP_SUL!BH39)</f>
        <v>0</v>
      </c>
      <c r="P40" s="147" t="str">
        <f>IF($A$2=1,IF(SP_SUL!BJ39="","*",SP_SUL!BJ39),IF(SP_SUL!BK39="","*",SP_SUL!BK39))</f>
        <v>Cancelado devido acidente U50 e U30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2026-03-02T19:53:42Z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