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14" documentId="120_S{BA173BB3-A35D-5D5A-A97C-0E7073192EAE}" xr6:coauthVersionLast="47" xr6:coauthVersionMax="47" xr10:uidLastSave="{68ABB750-39AB-455B-9D1D-4BF6DF7EC3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5" i="1" l="1" a="1"/>
  <c r="N595" i="1" s="1"/>
  <c r="M595" i="1" a="1"/>
  <c r="M595" i="1" s="1"/>
  <c r="H595" i="1" a="1"/>
  <c r="H595" i="1" s="1"/>
  <c r="N593" i="1" a="1"/>
  <c r="N593" i="1" s="1"/>
  <c r="M593" i="1" a="1"/>
  <c r="M593" i="1" s="1"/>
  <c r="N594" i="1" a="1"/>
  <c r="N594" i="1" s="1"/>
  <c r="M594" i="1" a="1"/>
  <c r="M594" i="1" s="1"/>
  <c r="N592" i="1" a="1"/>
  <c r="N592" i="1" s="1"/>
  <c r="M592" i="1" a="1"/>
  <c r="M592" i="1" s="1"/>
  <c r="BD800" i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N622" i="1" a="1"/>
  <c r="N622" i="1"/>
  <c r="M622" i="1" a="1"/>
  <c r="M622" i="1"/>
  <c r="BD621" i="1" a="1"/>
  <c r="BD621" i="1"/>
  <c r="BC621" i="1" a="1"/>
  <c r="BC621" i="1"/>
  <c r="T621" i="1" a="1"/>
  <c r="T621" i="1"/>
  <c r="S621" i="1" a="1"/>
  <c r="S621" i="1"/>
  <c r="N621" i="1" a="1"/>
  <c r="N621" i="1"/>
  <c r="M621" i="1" a="1"/>
  <c r="M621" i="1"/>
  <c r="BD620" i="1" a="1"/>
  <c r="BD620" i="1"/>
  <c r="BC620" i="1" a="1"/>
  <c r="BC620" i="1"/>
  <c r="T620" i="1" a="1"/>
  <c r="T620" i="1"/>
  <c r="S620" i="1" a="1"/>
  <c r="S620" i="1"/>
  <c r="N620" i="1" a="1"/>
  <c r="N620" i="1"/>
  <c r="M620" i="1" a="1"/>
  <c r="M620" i="1"/>
  <c r="BD619" i="1" a="1"/>
  <c r="BD619" i="1"/>
  <c r="BC619" i="1" a="1"/>
  <c r="BC619" i="1"/>
  <c r="T619" i="1" a="1"/>
  <c r="T619" i="1"/>
  <c r="S619" i="1" a="1"/>
  <c r="S619" i="1"/>
  <c r="N619" i="1" a="1"/>
  <c r="N619" i="1"/>
  <c r="M619" i="1" a="1"/>
  <c r="M619" i="1"/>
  <c r="BD618" i="1" a="1"/>
  <c r="BD618" i="1"/>
  <c r="BC618" i="1" a="1"/>
  <c r="BC618" i="1"/>
  <c r="T618" i="1" a="1"/>
  <c r="T618" i="1"/>
  <c r="S618" i="1" a="1"/>
  <c r="S618" i="1"/>
  <c r="N618" i="1" a="1"/>
  <c r="N618" i="1"/>
  <c r="M618" i="1" a="1"/>
  <c r="M618" i="1"/>
  <c r="BD617" i="1" a="1"/>
  <c r="BD617" i="1"/>
  <c r="BC617" i="1" a="1"/>
  <c r="BC617" i="1"/>
  <c r="T617" i="1" a="1"/>
  <c r="T617" i="1"/>
  <c r="S617" i="1" a="1"/>
  <c r="S617" i="1"/>
  <c r="N617" i="1" a="1"/>
  <c r="N617" i="1"/>
  <c r="M617" i="1" a="1"/>
  <c r="M617" i="1"/>
  <c r="BD616" i="1" a="1"/>
  <c r="BD616" i="1"/>
  <c r="BC616" i="1" a="1"/>
  <c r="BC616" i="1"/>
  <c r="T616" i="1" a="1"/>
  <c r="T616" i="1"/>
  <c r="S616" i="1" a="1"/>
  <c r="S616" i="1"/>
  <c r="N616" i="1" a="1"/>
  <c r="N616" i="1"/>
  <c r="M616" i="1" a="1"/>
  <c r="M616" i="1"/>
  <c r="BD615" i="1" a="1"/>
  <c r="BD615" i="1"/>
  <c r="BC615" i="1" a="1"/>
  <c r="BC615" i="1"/>
  <c r="T615" i="1" a="1"/>
  <c r="T615" i="1"/>
  <c r="S615" i="1" a="1"/>
  <c r="S615" i="1"/>
  <c r="N615" i="1" a="1"/>
  <c r="N615" i="1"/>
  <c r="M615" i="1" a="1"/>
  <c r="M615" i="1"/>
  <c r="BD614" i="1" a="1"/>
  <c r="BD614" i="1"/>
  <c r="BC614" i="1" a="1"/>
  <c r="BC614" i="1"/>
  <c r="T614" i="1" a="1"/>
  <c r="T614" i="1"/>
  <c r="S614" i="1" a="1"/>
  <c r="S614" i="1"/>
  <c r="N614" i="1" a="1"/>
  <c r="N614" i="1"/>
  <c r="M614" i="1" a="1"/>
  <c r="M614" i="1"/>
  <c r="BD613" i="1" a="1"/>
  <c r="BD613" i="1"/>
  <c r="BC613" i="1" a="1"/>
  <c r="BC613" i="1"/>
  <c r="T613" i="1" a="1"/>
  <c r="T613" i="1"/>
  <c r="S613" i="1" a="1"/>
  <c r="S613" i="1"/>
  <c r="N613" i="1" a="1"/>
  <c r="N613" i="1"/>
  <c r="M613" i="1" a="1"/>
  <c r="M613" i="1"/>
  <c r="BD612" i="1" a="1"/>
  <c r="BD612" i="1"/>
  <c r="BC612" i="1" a="1"/>
  <c r="BC612" i="1"/>
  <c r="T612" i="1" a="1"/>
  <c r="T612" i="1"/>
  <c r="S612" i="1" a="1"/>
  <c r="S612" i="1"/>
  <c r="N612" i="1" a="1"/>
  <c r="N612" i="1"/>
  <c r="M612" i="1" a="1"/>
  <c r="M612" i="1"/>
  <c r="BD611" i="1" a="1"/>
  <c r="BD611" i="1"/>
  <c r="BC611" i="1" a="1"/>
  <c r="BC611" i="1"/>
  <c r="T611" i="1" a="1"/>
  <c r="T611" i="1"/>
  <c r="S611" i="1" a="1"/>
  <c r="S611" i="1"/>
  <c r="N611" i="1" a="1"/>
  <c r="N611" i="1"/>
  <c r="M611" i="1" a="1"/>
  <c r="M611" i="1"/>
  <c r="BD610" i="1" a="1"/>
  <c r="BD610" i="1"/>
  <c r="BC610" i="1" a="1"/>
  <c r="BC610" i="1"/>
  <c r="T610" i="1" a="1"/>
  <c r="T610" i="1"/>
  <c r="S610" i="1" a="1"/>
  <c r="S610" i="1"/>
  <c r="N610" i="1" a="1"/>
  <c r="N610" i="1"/>
  <c r="M610" i="1" a="1"/>
  <c r="M610" i="1"/>
  <c r="BD609" i="1" a="1"/>
  <c r="BD609" i="1"/>
  <c r="BC609" i="1" a="1"/>
  <c r="BC609" i="1"/>
  <c r="T609" i="1" a="1"/>
  <c r="T609" i="1"/>
  <c r="S609" i="1" a="1"/>
  <c r="S609" i="1"/>
  <c r="N609" i="1" a="1"/>
  <c r="N609" i="1"/>
  <c r="M609" i="1" a="1"/>
  <c r="M609" i="1"/>
  <c r="BD608" i="1" a="1"/>
  <c r="BD608" i="1"/>
  <c r="BC608" i="1" a="1"/>
  <c r="BC608" i="1"/>
  <c r="T608" i="1" a="1"/>
  <c r="T608" i="1"/>
  <c r="S608" i="1" a="1"/>
  <c r="S608" i="1"/>
  <c r="N608" i="1" a="1"/>
  <c r="N608" i="1"/>
  <c r="M608" i="1" a="1"/>
  <c r="M608" i="1"/>
  <c r="BD607" i="1" a="1"/>
  <c r="BD607" i="1"/>
  <c r="BC607" i="1" a="1"/>
  <c r="BC607" i="1"/>
  <c r="T607" i="1" a="1"/>
  <c r="T607" i="1"/>
  <c r="S607" i="1" a="1"/>
  <c r="S607" i="1"/>
  <c r="N607" i="1" a="1"/>
  <c r="N607" i="1"/>
  <c r="M607" i="1" a="1"/>
  <c r="M607" i="1"/>
  <c r="BD606" i="1" a="1"/>
  <c r="BD606" i="1"/>
  <c r="BC606" i="1" a="1"/>
  <c r="BC606" i="1"/>
  <c r="T606" i="1" a="1"/>
  <c r="T606" i="1"/>
  <c r="S606" i="1" a="1"/>
  <c r="S606" i="1"/>
  <c r="N606" i="1" a="1"/>
  <c r="N606" i="1"/>
  <c r="M606" i="1" a="1"/>
  <c r="M606" i="1"/>
  <c r="BD605" i="1" a="1"/>
  <c r="BD605" i="1"/>
  <c r="BC605" i="1" a="1"/>
  <c r="BC605" i="1"/>
  <c r="T605" i="1" a="1"/>
  <c r="T605" i="1"/>
  <c r="S605" i="1" a="1"/>
  <c r="S605" i="1"/>
  <c r="N605" i="1" a="1"/>
  <c r="N605" i="1"/>
  <c r="M605" i="1" a="1"/>
  <c r="M605" i="1"/>
  <c r="BD604" i="1" a="1"/>
  <c r="BD604" i="1"/>
  <c r="BC604" i="1" a="1"/>
  <c r="BC604" i="1"/>
  <c r="T604" i="1" a="1"/>
  <c r="T604" i="1"/>
  <c r="S604" i="1" a="1"/>
  <c r="S604" i="1"/>
  <c r="N604" i="1" a="1"/>
  <c r="N604" i="1"/>
  <c r="M604" i="1" a="1"/>
  <c r="M604" i="1"/>
  <c r="BD603" i="1" a="1"/>
  <c r="BD603" i="1"/>
  <c r="BC603" i="1" a="1"/>
  <c r="BC603" i="1"/>
  <c r="T603" i="1" a="1"/>
  <c r="T603" i="1"/>
  <c r="S603" i="1" a="1"/>
  <c r="S603" i="1"/>
  <c r="N603" i="1" a="1"/>
  <c r="N603" i="1"/>
  <c r="M603" i="1" a="1"/>
  <c r="M603" i="1"/>
  <c r="BD602" i="1" a="1"/>
  <c r="BD602" i="1"/>
  <c r="BC602" i="1" a="1"/>
  <c r="BC602" i="1"/>
  <c r="T602" i="1" a="1"/>
  <c r="T602" i="1"/>
  <c r="S602" i="1" a="1"/>
  <c r="S602" i="1"/>
  <c r="N602" i="1" a="1"/>
  <c r="N602" i="1"/>
  <c r="M602" i="1" a="1"/>
  <c r="M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 s="1"/>
  <c r="T593" i="1" a="1"/>
  <c r="T593" i="1" s="1"/>
  <c r="S593" i="1" a="1"/>
  <c r="S593" i="1"/>
  <c r="D591" i="12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/>
  <c r="D588" i="12" s="1"/>
  <c r="T589" i="1" a="1"/>
  <c r="T589" i="1" s="1"/>
  <c r="S589" i="1" a="1"/>
  <c r="S589" i="1" s="1"/>
  <c r="T588" i="1" a="1"/>
  <c r="T588" i="1"/>
  <c r="E586" i="12" s="1"/>
  <c r="S588" i="1" a="1"/>
  <c r="S588" i="1" s="1"/>
  <c r="T587" i="1" a="1"/>
  <c r="T587" i="1" s="1"/>
  <c r="S587" i="1" a="1"/>
  <c r="S587" i="1"/>
  <c r="D585" i="12" s="1"/>
  <c r="T586" i="1" a="1"/>
  <c r="T586" i="1" s="1"/>
  <c r="S586" i="1" a="1"/>
  <c r="S586" i="1" s="1"/>
  <c r="T585" i="1" a="1"/>
  <c r="T585" i="1"/>
  <c r="E583" i="12" s="1"/>
  <c r="S585" i="1" a="1"/>
  <c r="S585" i="1" s="1"/>
  <c r="T584" i="1" a="1"/>
  <c r="T584" i="1" s="1"/>
  <c r="S584" i="1" a="1"/>
  <c r="S584" i="1"/>
  <c r="D582" i="12" s="1"/>
  <c r="T583" i="1" a="1"/>
  <c r="T583" i="1" s="1"/>
  <c r="S583" i="1" a="1"/>
  <c r="S583" i="1" s="1"/>
  <c r="T582" i="1" a="1"/>
  <c r="T582" i="1"/>
  <c r="E580" i="12" s="1"/>
  <c r="S582" i="1" a="1"/>
  <c r="S582" i="1" s="1"/>
  <c r="T581" i="1" a="1"/>
  <c r="T581" i="1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 s="1"/>
  <c r="L598" i="12" s="1"/>
  <c r="N599" i="1" a="1"/>
  <c r="N599" i="1" s="1"/>
  <c r="L597" i="12" s="1"/>
  <c r="N598" i="1" a="1"/>
  <c r="N598" i="1"/>
  <c r="L596" i="12" s="1"/>
  <c r="L595" i="12"/>
  <c r="N596" i="1" a="1"/>
  <c r="N596" i="1" s="1"/>
  <c r="L594" i="12" s="1"/>
  <c r="L593" i="12"/>
  <c r="L592" i="12"/>
  <c r="M599" i="1" a="1"/>
  <c r="M599" i="1" s="1"/>
  <c r="G581" i="11" s="1"/>
  <c r="M598" i="1" a="1"/>
  <c r="M598" i="1"/>
  <c r="G579" i="11"/>
  <c r="M596" i="1" a="1"/>
  <c r="M596" i="1" s="1"/>
  <c r="G578" i="1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/>
  <c r="L582" i="12" s="1"/>
  <c r="L581" i="12"/>
  <c r="N567" i="1" a="1"/>
  <c r="N567" i="1" s="1"/>
  <c r="L565" i="12" s="1"/>
  <c r="M567" i="1" a="1"/>
  <c r="M567" i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/>
  <c r="L563" i="12" s="1"/>
  <c r="M565" i="1" a="1"/>
  <c r="M565" i="1" s="1"/>
  <c r="G547" i="11" s="1"/>
  <c r="N560" i="1" a="1"/>
  <c r="N560" i="1" s="1"/>
  <c r="L558" i="12" s="1"/>
  <c r="M560" i="1" a="1"/>
  <c r="M560" i="1"/>
  <c r="N578" i="1" a="1"/>
  <c r="N578" i="1" s="1"/>
  <c r="L576" i="12" s="1"/>
  <c r="N577" i="1" a="1"/>
  <c r="N577" i="1" s="1"/>
  <c r="L575" i="12" s="1"/>
  <c r="N576" i="1" a="1"/>
  <c r="N576" i="1"/>
  <c r="L574" i="12" s="1"/>
  <c r="L569" i="12"/>
  <c r="N570" i="1" a="1"/>
  <c r="N570" i="1" s="1"/>
  <c r="L568" i="12" s="1"/>
  <c r="N566" i="1" a="1"/>
  <c r="N566" i="1"/>
  <c r="L564" i="12" s="1"/>
  <c r="N559" i="1" a="1"/>
  <c r="N559" i="1" s="1"/>
  <c r="L557" i="12" s="1"/>
  <c r="N558" i="1" a="1"/>
  <c r="N558" i="1"/>
  <c r="L556" i="12" s="1"/>
  <c r="M578" i="1" a="1"/>
  <c r="M578" i="1"/>
  <c r="M577" i="1" a="1"/>
  <c r="M577" i="1" s="1"/>
  <c r="G559" i="11" s="1"/>
  <c r="M576" i="1" a="1"/>
  <c r="M576" i="1" s="1"/>
  <c r="G558" i="11" s="1"/>
  <c r="M570" i="1" a="1"/>
  <c r="M570" i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/>
  <c r="E577" i="12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/>
  <c r="D573" i="12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/>
  <c r="E564" i="12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D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E566" i="11"/>
  <c r="F566" i="11"/>
  <c r="H566" i="11"/>
  <c r="I566" i="11"/>
  <c r="J566" i="11"/>
  <c r="K566" i="11"/>
  <c r="M566" i="11"/>
  <c r="O566" i="11"/>
  <c r="Q566" i="11"/>
  <c r="A567" i="11"/>
  <c r="B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00" i="1" l="1"/>
  <c r="AJ600" i="1"/>
  <c r="BB599" i="1"/>
  <c r="AJ599" i="1"/>
  <c r="F534" i="13"/>
  <c r="AM536" i="1"/>
  <c r="L541" i="12"/>
  <c r="AN543" i="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6" i="11" l="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<sst xmlns="http://schemas.openxmlformats.org/spreadsheetml/2006/main" count="12625" uniqueCount="1849">
  <si>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</si>
  <si>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</si>
  <si>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</si>
  <si>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</si>
  <si>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</si>
  <si>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</si>
  <si>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</si>
  <si>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</si>
  <si>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</si>
  <si>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</si>
  <si>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</si>
  <si>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</si>
  <si>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</si>
  <si>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</si>
  <si>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</si>
  <si>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</si>
  <si>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</si>
  <si>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</si>
  <si>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</si>
  <si>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</si>
  <si>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</si>
  <si>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</si>
  <si>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</si>
  <si>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</si>
  <si>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</si>
  <si>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</si>
  <si>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</si>
  <si>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</si>
  <si>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</si>
  <si>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</si>
  <si>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</si>
  <si>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</si>
  <si>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</si>
  <si>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</si>
  <si>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</si>
  <si>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</si>
  <si>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</si>
  <si>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</si>
  <si>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</si>
  <si>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</si>
  <si>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</si>
  <si>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</si>
  <si>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</si>
  <si>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</si>
  <si>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</si>
  <si>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</si>
  <si>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</si>
  <si>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</si>
  <si>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</si>
  <si>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</si>
  <si>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</si>
  <si>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</si>
  <si>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</si>
  <si>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</si>
  <si>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</si>
  <si>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</si>
  <si>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</si>
  <si>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</si>
  <si>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</si>
  <si>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</si>
  <si>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</si>
  <si>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</si>
  <si>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</si>
  <si>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</si>
  <si>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</si>
  <si>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</si>
  <si>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</si>
  <si>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</si>
  <si>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</si>
  <si>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</si>
  <si>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</si>
  <si>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</si>
  <si>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</si>
  <si>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</si>
  <si>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</si>
  <si>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</si>
  <si>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</si>
  <si>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</si>
  <si>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</si>
  <si>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</si>
  <si>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</si>
  <si>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</si>
  <si>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</si>
  <si>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</si>
  <si>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</si>
  <si>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</si>
  <si>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</si>
  <si>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</si>
  <si>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</si>
  <si>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</si>
  <si>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</si>
  <si>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</si>
  <si>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</si>
  <si>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</si>
  <si>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</si>
  <si>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</si>
  <si>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</si>
  <si>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</si>
  <si>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</si>
  <si>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</si>
  <si>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</si>
  <si>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</si>
  <si>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</si>
  <si>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</si>
  <si>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</si>
  <si>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</si>
  <si>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</si>
  <si>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</si>
  <si>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</si>
  <si>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</si>
  <si>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</si>
  <si>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</si>
  <si>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</si>
  <si>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</si>
  <si>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</si>
  <si>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</si>
  <si>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</si>
  <si>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</si>
  <si>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</si>
  <si>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</si>
  <si>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</si>
  <si>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</si>
  <si>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</si>
  <si>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</si>
  <si>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</si>
  <si>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</si>
  <si>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</si>
  <si>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</si>
  <si>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</si>
  <si>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</si>
  <si>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</si>
  <si>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</si>
  <si>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</si>
  <si>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</si>
  <si>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</si>
  <si>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</si>
  <si>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</si>
  <si>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</si>
  <si>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</si>
  <si>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</si>
  <si>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</si>
  <si>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</si>
  <si>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</si>
  <si>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</si>
  <si>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</si>
  <si>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</si>
  <si>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</si>
  <si>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</si>
  <si>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</si>
  <si>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</si>
  <si>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</si>
  <si>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</si>
  <si>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</si>
  <si>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</si>
  <si>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</si>
  <si>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</si>
  <si>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</si>
  <si>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</si>
  <si>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</si>
  <si>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</si>
  <si>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</si>
  <si>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</si>
  <si>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</si>
  <si>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</si>
  <si>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</si>
  <si>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</si>
  <si>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</si>
  <si>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</si>
  <si>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</si>
  <si>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</si>
  <si>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</si>
  <si>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</si>
  <si>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</si>
  <si>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</si>
  <si>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</si>
  <si>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</si>
  <si>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</si>
  <si>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</si>
  <si>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</si>
  <si>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</si>
  <si>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</si>
  <si>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</si>
  <si>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</si>
  <si>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</si>
  <si>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</si>
  <si>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</si>
  <si>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</si>
  <si>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</si>
  <si>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</si>
  <si>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</si>
  <si>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</si>
  <si>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</si>
  <si>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</si>
  <si>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</si>
  <si>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</si>
  <si>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</si>
  <si>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</si>
  <si>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</si>
  <si>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</si>
  <si>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</si>
  <si>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</si>
  <si>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</si>
  <si>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</si>
  <si>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</si>
  <si>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</si>
  <si>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</si>
  <si>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</si>
  <si>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</si>
  <si>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</si>
  <si>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</si>
  <si>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</si>
  <si>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</si>
  <si>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</si>
  <si>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</si>
  <si>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</si>
  <si>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</si>
  <si>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</si>
  <si>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</si>
  <si>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</si>
  <si>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</si>
  <si>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</si>
  <si>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</si>
  <si>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</si>
  <si>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</si>
  <si>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</si>
  <si>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</si>
  <si>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</si>
  <si>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</si>
  <si>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</si>
  <si>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</si>
  <si>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</si>
  <si>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</si>
  <si>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</si>
  <si>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</si>
  <si>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</si>
  <si>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</si>
  <si>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</si>
  <si>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</si>
  <si>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</si>
  <si>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</si>
  <si>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</si>
  <si>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</si>
  <si>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</si>
  <si>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</si>
  <si>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</si>
  <si>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</si>
  <si>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</si>
  <si>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</si>
  <si>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</si>
  <si>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</si>
  <si>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</si>
  <si>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</si>
  <si>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</si>
  <si>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</si>
  <si>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</si>
  <si>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</si>
  <si>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</si>
  <si>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</si>
  <si>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</si>
  <si>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</si>
  <si>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</si>
  <si>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</si>
  <si>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</si>
  <si>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</si>
  <si>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</si>
  <si>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</si>
  <si>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</si>
  <si>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</si>
  <si>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</si>
  <si>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</si>
  <si>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</si>
  <si>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</si>
  <si>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</si>
  <si>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</si>
  <si>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</si>
  <si>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</si>
  <si>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</si>
  <si>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</si>
  <si>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</si>
  <si>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</si>
  <si>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</si>
  <si>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</si>
  <si>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</si>
  <si>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</si>
  <si>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</si>
  <si>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</si>
  <si>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</si>
  <si>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</si>
  <si>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</si>
  <si>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</si>
  <si>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</si>
  <si>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</si>
  <si>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</si>
  <si>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</si>
  <si>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</si>
  <si>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</si>
  <si>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</si>
  <si>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</si>
  <si>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</si>
  <si>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</si>
  <si>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</si>
  <si>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</si>
  <si>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</si>
  <si>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</si>
  <si>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</si>
  <si>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</si>
  <si>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</si>
  <si>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</si>
  <si>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</si>
  <si>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</si>
  <si>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</si>
  <si>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</si>
  <si>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</si>
  <si>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</si>
  <si>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</si>
  <si>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</si>
  <si>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</si>
  <si>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</si>
  <si>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</si>
  <si>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</si>
  <si>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</si>
  <si>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</si>
  <si>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</si>
  <si>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</si>
  <si>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</si>
  <si>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</si>
  <si>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</si>
  <si>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</si>
  <si>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</si>
  <si>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</si>
  <si>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</si>
  <si>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</si>
  <si>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</si>
  <si>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</si>
  <si>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</si>
  <si>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</si>
  <si>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</si>
  <si>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</si>
  <si>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</si>
  <si>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</si>
  <si>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</si>
  <si>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</si>
  <si>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</si>
  <si>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</si>
  <si>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</si>
  <si>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</si>
  <si>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</si>
  <si>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</si>
  <si>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</si>
  <si>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</si>
  <si>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</si>
  <si>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</si>
  <si>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</si>
  <si>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</si>
  <si>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</si>
  <si>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</si>
  <si>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</si>
  <si>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</si>
  <si>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</si>
  <si>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</si>
  <si>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</si>
  <si>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</si>
  <si>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</si>
  <si>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</si>
  <si>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</si>
  <si>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</si>
  <si>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</si>
  <si>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</si>
  <si>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</si>
  <si>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</si>
  <si>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</si>
  <si>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</si>
  <si>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</si>
  <si>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</si>
  <si>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</si>
  <si>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</si>
  <si>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</si>
  <si>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</si>
  <si>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</si>
  <si>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</si>
  <si>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</si>
  <si>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</si>
  <si>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</si>
  <si>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</si>
  <si>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</si>
  <si>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</si>
  <si>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</si>
  <si>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</si>
  <si>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</si>
  <si>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</si>
  <si>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</si>
  <si>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</si>
  <si>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</si>
  <si>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</si>
  <si>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</si>
  <si>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</si>
  <si>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</si>
  <si>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</si>
  <si>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</si>
  <si>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</si>
  <si>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</si>
  <si>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</si>
  <si>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</si>
  <si>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</si>
  <si>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</si>
  <si>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</si>
  <si>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</si>
  <si>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</si>
  <si>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</si>
  <si>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</si>
  <si>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</si>
  <si>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</si>
  <si>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</si>
  <si>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</si>
  <si>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</si>
  <si>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</si>
  <si>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</si>
  <si>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</si>
  <si>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</si>
  <si>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</si>
  <si>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</si>
  <si>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</si>
  <si>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</si>
  <si>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</si>
  <si>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</si>
  <si>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</si>
  <si>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</si>
  <si>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</si>
  <si>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</si>
  <si>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</si>
  <si>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</si>
  <si>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</si>
  <si>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</si>
  <si>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</si>
  <si>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</si>
  <si>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</si>
  <si>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</si>
  <si>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</si>
  <si>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</si>
  <si>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</si>
  <si>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</si>
  <si>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</si>
  <si>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</si>
  <si>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</si>
  <si>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</si>
  <si>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</si>
  <si>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</si>
  <si>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</si>
  <si>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</si>
  <si>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</si>
  <si>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</si>
  <si>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</si>
  <si>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</si>
  <si>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</si>
  <si>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</si>
  <si>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</si>
  <si>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</si>
  <si>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</si>
  <si>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</si>
  <si>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</si>
  <si>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</si>
  <si>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</si>
  <si>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</si>
  <si>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</si>
  <si>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</si>
  <si>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</si>
  <si>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</si>
  <si>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</si>
  <si>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</si>
  <si>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</si>
  <si>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</si>
  <si>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</si>
  <si>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</si>
  <si>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</si>
  <si>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</si>
  <si>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</si>
  <si>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</si>
  <si>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</si>
  <si>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</si>
  <si>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</si>
  <si>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</si>
  <si>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</si>
  <si>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</si>
  <si>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</si>
  <si>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</si>
  <si>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</si>
  <si>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</si>
  <si>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</si>
  <si>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</si>
  <si>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</si>
  <si>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</si>
  <si>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</si>
  <si>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</si>
  <si>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</si>
  <si>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</si>
  <si>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</si>
  <si>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</si>
  <si>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</si>
  <si>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</si>
  <si>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</si>
  <si>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</si>
  <si>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</si>
  <si>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</si>
  <si>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</si>
  <si>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</si>
  <si>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</si>
  <si>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</si>
  <si>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</si>
  <si>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</si>
  <si>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</si>
  <si>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</si>
  <si>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</si>
  <si>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</si>
  <si>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</si>
  <si>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</si>
  <si>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</si>
  <si>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</si>
  <si>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</si>
  <si>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</si>
  <si>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</si>
  <si>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</si>
  <si>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</si>
  <si>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</si>
  <si>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</si>
  <si>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</si>
  <si>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</si>
  <si>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</si>
  <si>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</si>
  <si>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</si>
  <si>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</si>
  <si>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</si>
  <si>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</si>
  <si>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</si>
  <si>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</si>
  <si>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</si>
  <si>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</si>
  <si>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</si>
  <si>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</si>
  <si>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</si>
  <si>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</si>
  <si>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</si>
  <si>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</si>
  <si>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</si>
  <si>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</si>
  <si>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</si>
  <si>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</si>
  <si>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</si>
  <si>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</si>
  <si>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</si>
  <si>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</si>
  <si>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</si>
  <si>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</si>
  <si>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</si>
  <si>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</si>
  <si>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</si>
  <si>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</si>
  <si>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</si>
  <si>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</si>
  <si>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</si>
  <si>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</si>
  <si>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</si>
  <si>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</si>
  <si>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</si>
  <si>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</si>
  <si>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</si>
  <si>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</si>
  <si>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</si>
  <si>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</si>
  <si>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</si>
  <si>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</si>
  <si>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</si>
  <si>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</si>
  <si>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</si>
  <si>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</si>
  <si>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</si>
  <si>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</si>
  <si>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</si>
  <si>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</si>
  <si>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</si>
  <si>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</si>
  <si>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</si>
  <si>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</si>
  <si>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</si>
  <si>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</si>
  <si>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</si>
  <si>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</si>
  <si>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</si>
  <si>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</si>
  <si>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</si>
  <si>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</si>
  <si>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</si>
  <si>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</si>
  <si>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</si>
  <si>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</si>
  <si>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</si>
  <si>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</si>
  <si>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</si>
  <si>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</si>
  <si>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</si>
  <si>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</si>
  <si>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</si>
  <si>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</si>
  <si>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</si>
  <si>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</si>
  <si>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</si>
  <si>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</si>
  <si>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</si>
  <si>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</si>
  <si>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</si>
  <si>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</si>
  <si>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</si>
  <si>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</si>
  <si>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</si>
  <si>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</si>
  <si>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</si>
  <si>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</si>
  <si>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</si>
  <si>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</si>
  <si>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</si>
  <si>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</si>
  <si>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</si>
  <si>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</si>
  <si>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</si>
  <si>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</si>
  <si>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</si>
  <si>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</si>
  <si>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</si>
  <si>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</si>
  <si>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</si>
  <si>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</si>
  <si>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</si>
  <si>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</si>
  <si>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</si>
  <si>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</si>
  <si>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</si>
  <si>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</si>
  <si>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</si>
  <si>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</si>
  <si>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</si>
  <si>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</si>
  <si>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</si>
  <si>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</si>
  <si>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</si>
  <si>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</si>
  <si>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</si>
  <si>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</si>
  <si>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</si>
  <si>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</si>
  <si>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</si>
  <si>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</si>
  <si>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</si>
  <si>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</si>
  <si>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</si>
  <si>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</si>
  <si>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</si>
  <si>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</si>
  <si>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</si>
  <si>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</si>
  <si>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</si>
  <si>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</si>
  <si>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</si>
  <si>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</si>
  <si>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</si>
  <si>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</si>
  <si>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</si>
  <si>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</si>
  <si>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</si>
  <si>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</si>
  <si>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</si>
  <si>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</si>
  <si>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</si>
  <si>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</si>
  <si>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</si>
  <si>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</si>
  <si>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</si>
  <si>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</si>
  <si>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</si>
  <si>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</si>
  <si>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</si>
  <si>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</si>
  <si>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</si>
  <si>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</si>
  <si>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</si>
  <si>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</si>
  <si>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</si>
  <si>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</si>
  <si>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</si>
  <si>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</si>
  <si>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</si>
  <si>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</si>
  <si>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</si>
  <si>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</si>
  <si>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</si>
  <si>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</si>
  <si>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</si>
  <si>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</si>
  <si>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</si>
  <si>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</si>
  <si>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</si>
  <si>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</si>
  <si>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</si>
  <si>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</si>
  <si>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</si>
  <si>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</si>
  <si>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</si>
  <si>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</si>
  <si>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</si>
  <si>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</si>
  <si>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</si>
  <si>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</si>
  <si>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</si>
  <si>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</si>
  <si>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</si>
  <si>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</si>
  <si>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</si>
  <si>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</si>
  <si>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</si>
  <si>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</si>
  <si>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</si>
  <si>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</si>
  <si>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</si>
  <si>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</si>
  <si>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</si>
  <si>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</si>
  <si>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</si>
  <si>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</si>
  <si>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</si>
  <si>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</si>
  <si>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</si>
  <si>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</si>
  <si>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</si>
  <si>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</si>
  <si>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</si>
  <si>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</si>
  <si>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</si>
  <si>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</si>
  <si>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</si>
  <si>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</si>
  <si>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</si>
  <si>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</si>
  <si>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</si>
  <si>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</si>
  <si>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</si>
  <si>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</si>
  <si>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</si>
  <si>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</si>
  <si>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</si>
  <si>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</si>
  <si>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</si>
  <si>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</si>
  <si>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</si>
  <si>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</si>
  <si>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</si>
  <si>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</si>
  <si>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</si>
  <si>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</si>
  <si>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</si>
  <si>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</si>
  <si>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</si>
  <si>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</si>
  <si>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</si>
  <si>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</si>
  <si>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</si>
  <si>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</si>
  <si>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</si>
  <si>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</si>
  <si>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</si>
  <si>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</si>
  <si>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</si>
  <si>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</si>
  <si>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</si>
  <si>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</si>
  <si>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</si>
  <si>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</si>
  <si>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</si>
  <si>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</si>
  <si>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</si>
  <si>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</si>
  <si>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</si>
  <si>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</si>
  <si>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</si>
  <si>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</si>
  <si>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</si>
  <si>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</si>
  <si>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</si>
  <si>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</si>
  <si>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</si>
  <si>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</si>
  <si>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</si>
  <si>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</si>
  <si>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</si>
  <si>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</si>
  <si>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</si>
  <si>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</si>
  <si>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</si>
  <si>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</si>
  <si>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</si>
  <si>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</si>
  <si>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</si>
  <si>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</si>
  <si>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</si>
  <si>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</si>
  <si>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</si>
  <si>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</si>
  <si>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</si>
  <si>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</si>
  <si>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</si>
  <si>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</si>
  <si>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</si>
  <si>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</si>
  <si>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</si>
  <si>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</si>
  <si>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</si>
  <si>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</si>
  <si>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</si>
  <si>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</si>
  <si>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</si>
  <si>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</si>
  <si>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</si>
  <si>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</si>
  <si>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</si>
  <si>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</si>
  <si>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</si>
  <si>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</si>
  <si>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</si>
  <si>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</si>
  <si>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</si>
  <si>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</si>
  <si>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</si>
  <si>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</si>
  <si>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</si>
  <si>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</si>
  <si>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</si>
  <si>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</si>
  <si>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</si>
  <si>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</si>
  <si>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</si>
  <si>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</si>
  <si>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</si>
  <si>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</si>
  <si>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</si>
  <si>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</si>
  <si>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</si>
  <si>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</si>
  <si>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</si>
  <si>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</si>
  <si>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</si>
  <si>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</si>
  <si>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</si>
  <si>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</si>
  <si>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</si>
  <si>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</si>
  <si>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</si>
  <si>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</si>
  <si>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</si>
  <si>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</si>
  <si>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</si>
  <si>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</si>
  <si>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</si>
  <si>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</si>
  <si>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</si>
  <si>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</si>
  <si>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</si>
  <si>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</si>
  <si>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</si>
  <si>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</si>
  <si>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</si>
  <si>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</si>
  <si>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</si>
  <si>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</si>
  <si>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</si>
  <si>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</si>
  <si>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</si>
  <si>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</si>
  <si>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</si>
  <si>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</si>
  <si>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</si>
  <si>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</si>
  <si>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</si>
  <si>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</si>
  <si>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</si>
  <si>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</si>
  <si>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</si>
  <si>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</si>
  <si>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</si>
  <si>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</si>
  <si>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</si>
  <si>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</si>
  <si>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</si>
  <si>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</si>
  <si>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</si>
  <si>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</si>
  <si>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</si>
  <si>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</si>
  <si>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</si>
  <si>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</si>
  <si>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</si>
  <si>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</si>
  <si>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</si>
  <si>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</si>
  <si>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</si>
  <si>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</si>
  <si>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</si>
  <si>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</si>
  <si>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</si>
  <si>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</si>
  <si>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</si>
  <si>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</si>
  <si>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</si>
  <si>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</si>
  <si>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</si>
  <si>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</si>
  <si>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</si>
  <si>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</si>
  <si>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</si>
  <si>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</si>
  <si>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</si>
  <si>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</si>
  <si>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</si>
  <si>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</si>
  <si>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</si>
  <si>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</si>
  <si>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</si>
  <si>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</si>
  <si>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</si>
  <si>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</si>
  <si>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</si>
  <si>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</si>
  <si>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</si>
  <si>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</si>
  <si>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</si>
  <si>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</si>
  <si>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</si>
  <si>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</si>
  <si>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</si>
  <si>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</si>
  <si>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</si>
  <si>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</si>
  <si>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</si>
  <si>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</si>
  <si>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</si>
  <si>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</si>
  <si>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</si>
  <si>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</si>
  <si>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</si>
  <si>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</si>
  <si>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</si>
  <si>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</si>
  <si>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</si>
  <si>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</si>
  <si>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</si>
  <si>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</si>
  <si>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</si>
  <si>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</si>
  <si>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</si>
  <si>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</si>
  <si>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</si>
  <si>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</si>
  <si>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</si>
  <si>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</si>
  <si>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</si>
  <si>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</si>
  <si>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</si>
  <si>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</si>
  <si>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</si>
  <si>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</si>
  <si>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</si>
  <si>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</si>
  <si>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</si>
  <si>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</si>
  <si>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</si>
  <si>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</si>
  <si>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</si>
  <si>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</si>
  <si>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</si>
  <si>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</si>
  <si>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</si>
  <si>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</si>
  <si>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</si>
  <si>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</si>
  <si>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</si>
  <si>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</si>
  <si>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</si>
  <si>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</si>
  <si>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</si>
  <si>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</si>
  <si>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</si>
  <si>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</si>
  <si>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</si>
  <si>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</si>
  <si>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</si>
  <si>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</si>
  <si>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</si>
  <si>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</si>
  <si>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</si>
  <si>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</si>
  <si>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</si>
  <si>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</si>
  <si>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</si>
  <si>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</si>
  <si>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</si>
  <si>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</si>
  <si>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</si>
  <si>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</si>
  <si>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</si>
  <si>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</si>
  <si>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</si>
  <si>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</si>
  <si>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</si>
  <si>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</si>
  <si>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</si>
  <si>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</si>
  <si>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</si>
  <si>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</si>
  <si>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</si>
  <si>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</si>
  <si>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</si>
  <si>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</si>
  <si>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</si>
  <si>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</si>
  <si>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</si>
  <si>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</si>
  <si>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</si>
  <si>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</si>
  <si>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</si>
  <si>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</si>
  <si>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</si>
  <si>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</si>
  <si>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</si>
  <si>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</si>
  <si>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</si>
  <si>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</si>
  <si>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</si>
  <si>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</si>
  <si>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</si>
  <si>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</si>
  <si>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</si>
  <si>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</si>
  <si>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</si>
  <si>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</si>
  <si>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</si>
  <si>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</si>
  <si>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</si>
  <si>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</si>
  <si>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</si>
  <si>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</si>
  <si>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</si>
  <si>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</si>
  <si>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</si>
  <si>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</si>
  <si>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</si>
  <si>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</si>
  <si>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</si>
  <si>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</si>
  <si>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</si>
  <si>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</si>
  <si>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</si>
  <si>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</si>
  <si>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</si>
  <si>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</si>
  <si>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</si>
  <si>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</si>
  <si>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</si>
  <si>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</si>
  <si>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</si>
  <si>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</si>
  <si>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</si>
  <si>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</si>
  <si>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</si>
  <si>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</si>
  <si>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</si>
  <si>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</si>
  <si>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</si>
  <si>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</si>
  <si>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</si>
  <si>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</si>
  <si>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</si>
  <si>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</si>
  <si>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</si>
  <si>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</si>
  <si>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</si>
  <si>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</si>
  <si>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</si>
  <si>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</si>
  <si>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</si>
  <si>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</si>
  <si>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</si>
  <si>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</si>
  <si>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</si>
  <si>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</si>
  <si>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</si>
  <si>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</si>
  <si>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</si>
  <si>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</si>
  <si>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</si>
  <si>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</si>
  <si>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</si>
  <si>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</si>
  <si>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</si>
  <si>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</si>
  <si>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</si>
  <si>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</si>
  <si>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</si>
  <si>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</si>
  <si>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</si>
  <si>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</si>
  <si>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</si>
  <si>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</si>
  <si>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</si>
  <si>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</si>
  <si>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</si>
  <si>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</si>
  <si>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</si>
  <si>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</si>
  <si>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</si>
  <si>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</si>
  <si>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</si>
  <si>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</si>
  <si>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</si>
  <si>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</si>
  <si>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</si>
  <si>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</si>
  <si>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</si>
  <si>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</si>
  <si>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</si>
  <si>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</si>
  <si>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</si>
  <si>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</si>
  <si>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</si>
  <si>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</si>
  <si>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</si>
  <si>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</si>
  <si>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</si>
  <si>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</si>
  <si>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</si>
  <si>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</si>
  <si>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</si>
  <si>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</si>
  <si>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</si>
  <si>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</si>
  <si>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</si>
  <si>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</si>
  <si>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</si>
  <si>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</si>
  <si>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</si>
  <si>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</si>
  <si>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</si>
  <si>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</si>
  <si>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</si>
  <si>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</si>
  <si>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</si>
  <si>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</si>
  <si>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</si>
  <si>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</si>
  <si>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</si>
  <si>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</si>
  <si>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</si>
  <si>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</si>
  <si>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</si>
  <si>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</si>
  <si>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</si>
  <si>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</si>
  <si>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</si>
  <si>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</si>
  <si>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</si>
  <si>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</si>
  <si>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</si>
  <si>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</si>
  <si>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</si>
  <si>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</si>
  <si>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</si>
  <si>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</si>
  <si>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</si>
  <si>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</si>
  <si>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</si>
  <si>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</si>
  <si>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</si>
  <si>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</si>
  <si>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</si>
  <si>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</si>
  <si>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</si>
  <si>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</si>
  <si>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</si>
  <si>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</si>
  <si>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</si>
  <si>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</si>
  <si>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</si>
  <si>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</si>
  <si>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</si>
  <si>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</si>
  <si>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</si>
  <si>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</si>
  <si>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</si>
  <si>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</si>
  <si>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</si>
  <si>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</si>
  <si>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</si>
  <si>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</si>
  <si>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</si>
  <si>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</si>
  <si>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</si>
  <si>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</si>
  <si>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</si>
  <si>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</si>
  <si>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</si>
  <si>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</si>
  <si>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</si>
  <si>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</si>
  <si>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</si>
  <si>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</si>
  <si>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</si>
  <si>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</si>
  <si>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</si>
  <si>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</si>
  <si>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</si>
  <si>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</si>
  <si>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</si>
  <si>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</si>
  <si>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</si>
  <si>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</si>
  <si>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</si>
  <si>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</si>
  <si>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</si>
  <si>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</si>
  <si>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</si>
  <si>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</si>
  <si>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</si>
  <si>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</si>
  <si>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</si>
  <si>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</si>
  <si>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</si>
  <si>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</si>
  <si>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</si>
  <si>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</si>
  <si>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</si>
  <si>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</si>
  <si>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</si>
  <si>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</si>
  <si>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</si>
  <si>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</si>
  <si>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</si>
  <si>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</si>
  <si>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</si>
  <si>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</si>
  <si>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</si>
  <si>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</si>
  <si>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</si>
  <si>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</si>
  <si>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</si>
  <si>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</si>
  <si>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</si>
  <si>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</si>
  <si>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</si>
  <si>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</si>
  <si>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</si>
  <si>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</si>
  <si>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</si>
  <si>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</si>
  <si>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</si>
  <si>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</si>
  <si>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</si>
  <si>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</si>
  <si>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</si>
  <si>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</si>
  <si>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</si>
  <si>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</si>
  <si>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</si>
  <si>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</si>
  <si>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</si>
  <si>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</si>
  <si>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</si>
  <si>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</si>
  <si>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</si>
  <si>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</si>
  <si>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</si>
  <si>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</si>
  <si>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</si>
  <si>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</si>
  <si>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</si>
  <si>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</si>
  <si>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</si>
  <si>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</si>
  <si>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</si>
  <si>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</si>
  <si>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</si>
  <si>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</si>
  <si>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</si>
  <si>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</si>
  <si>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</si>
  <si>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</si>
  <si>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</si>
  <si>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</si>
  <si>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</si>
  <si>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</si>
  <si>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</si>
  <si>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</si>
  <si>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</si>
  <si>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</si>
  <si>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</si>
  <si>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</si>
  <si>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</si>
  <si>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</si>
  <si>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</si>
  <si>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</si>
  <si>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</si>
  <si>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</si>
  <si>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</si>
  <si>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</si>
  <si>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</si>
  <si>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</si>
  <si>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</si>
  <si>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</si>
  <si>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</si>
  <si>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</si>
  <si>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</si>
  <si>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</si>
  <si>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</si>
  <si>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</si>
  <si>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</si>
  <si>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</si>
  <si>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</si>
  <si>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</si>
  <si>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</si>
  <si>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</si>
  <si>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</si>
  <si>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</si>
  <si>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</si>
  <si>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</si>
  <si>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</si>
  <si>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</si>
  <si>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</si>
  <si>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</si>
  <si>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</si>
  <si>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</si>
  <si>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</si>
  <si>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</si>
  <si>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</si>
  <si>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</si>
  <si>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</si>
  <si>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</si>
  <si>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</si>
  <si>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</si>
  <si>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</si>
  <si>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</si>
  <si>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</si>
  <si>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</si>
  <si>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</si>
  <si>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</si>
  <si>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</si>
  <si>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</si>
  <si>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</si>
  <si>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</si>
  <si>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</si>
  <si>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</si>
  <si>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</si>
  <si>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</si>
  <si>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</si>
  <si>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</si>
  <si>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</si>
  <si>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</si>
  <si>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</si>
  <si>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</si>
  <si>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</si>
  <si>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</si>
  <si>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</si>
  <si>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</si>
  <si>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</si>
  <si>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</si>
  <si>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</si>
  <si>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</si>
  <si>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</si>
  <si>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</si>
  <si>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</si>
  <si>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</si>
  <si>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</si>
  <si>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</si>
  <si>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</si>
  <si>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</si>
  <si>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</si>
  <si>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</si>
  <si>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</si>
  <si>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</si>
  <si>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</si>
  <si>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</si>
  <si>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</si>
  <si>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</si>
  <si>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</si>
  <si>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</si>
  <si>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</si>
  <si>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</si>
  <si>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</si>
  <si>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</si>
  <si>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</si>
  <si>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</si>
  <si>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</si>
  <si>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</si>
  <si>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</si>
  <si>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</si>
  <si>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</si>
  <si>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</si>
  <si>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</si>
  <si>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</si>
  <si>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</si>
  <si>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</si>
  <si>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</si>
  <si>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</si>
  <si>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</si>
  <si>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</si>
  <si>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</si>
  <si>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</si>
  <si>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</si>
  <si>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</si>
  <si>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</si>
  <si>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</si>
  <si>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</si>
  <si>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</si>
  <si>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</si>
  <si>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</si>
  <si>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</si>
  <si>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</si>
  <si>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</si>
  <si>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</si>
  <si>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</si>
  <si>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</si>
  <si>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</si>
  <si>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</si>
  <si>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</si>
  <si>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</si>
  <si>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</si>
  <si>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</si>
  <si>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</si>
  <si>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</si>
  <si>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</si>
  <si>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</si>
  <si>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</si>
  <si>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</si>
  <si>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</si>
  <si>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</si>
  <si>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</si>
  <si>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</si>
  <si>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</si>
  <si>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</si>
  <si>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</si>
  <si>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</si>
  <si>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</si>
  <si>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</si>
  <si>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</si>
  <si>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</si>
  <si>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</si>
  <si>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</si>
  <si>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</si>
  <si>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</si>
  <si>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</si>
  <si>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</si>
  <si>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</si>
  <si>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</si>
  <si>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</si>
  <si>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</si>
  <si>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</si>
  <si>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</si>
  <si>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</si>
  <si>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</si>
  <si>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</si>
  <si>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</si>
  <si>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</si>
  <si>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</si>
  <si>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</si>
  <si>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</si>
  <si>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</si>
  <si>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</si>
  <si>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</si>
  <si>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</si>
  <si>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</si>
  <si>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</si>
  <si>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</si>
  <si>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</si>
  <si>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</si>
  <si>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</si>
  <si>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</si>
  <si>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</si>
  <si>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</si>
  <si>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</si>
  <si>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</si>
  <si>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</si>
  <si>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</si>
  <si>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</si>
  <si>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</si>
  <si>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</si>
  <si>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</si>
  <si>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</si>
  <si>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</si>
  <si>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</si>
  <si>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</si>
  <si>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</si>
  <si>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</si>
  <si>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</si>
  <si>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</si>
  <si>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</si>
  <si>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</si>
  <si>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</si>
  <si>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</si>
  <si>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</si>
  <si>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</si>
  <si>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</si>
  <si>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</si>
  <si>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</si>
  <si>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</si>
  <si>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</si>
  <si>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</si>
  <si>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</si>
  <si>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</si>
  <si>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</si>
  <si>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</si>
  <si>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</si>
  <si>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</si>
  <si>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</si>
  <si>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</si>
  <si>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</si>
  <si>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</si>
  <si>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</si>
  <si>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</si>
  <si>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</si>
  <si>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</si>
  <si>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</si>
  <si>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</si>
  <si>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</si>
  <si>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</si>
  <si>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</si>
  <si>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</si>
  <si>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</si>
  <si>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</si>
  <si>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</si>
  <si>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</si>
  <si>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</si>
  <si>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</si>
  <si>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</si>
  <si>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</si>
  <si>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</si>
  <si>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</si>
  <si>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</si>
  <si>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</si>
  <si>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</si>
  <si>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</si>
  <si>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</si>
  <si>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</si>
  <si>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</si>
  <si>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</si>
  <si>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</si>
  <si>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</si>
  <si>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</si>
  <si>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</si>
  <si>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</si>
  <si>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</si>
  <si>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</si>
  <si>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</si>
  <si>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</si>
  <si>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</si>
  <si>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</si>
  <si>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</si>
  <si>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</si>
  <si>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</si>
  <si>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</si>
  <si>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</si>
  <si>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</si>
  <si>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</si>
  <si>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</si>
  <si>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</si>
  <si>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</si>
  <si>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</si>
  <si>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</si>
  <si>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</si>
  <si>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</si>
  <si>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</si>
  <si>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</si>
  <si>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</si>
  <si>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</si>
  <si>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</si>
  <si>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</si>
  <si>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</si>
  <si>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</si>
  <si>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</si>
  <si>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</si>
  <si>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</si>
  <si>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</si>
  <si>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</si>
  <si>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</si>
  <si>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</si>
  <si>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</si>
  <si>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</si>
  <si>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</si>
  <si>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</si>
  <si>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</si>
  <si>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</si>
  <si>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</si>
  <si>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</si>
  <si>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</si>
  <si>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</si>
  <si>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</si>
  <si>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</si>
  <si>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</si>
  <si>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</si>
  <si>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</si>
  <si>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</si>
  <si>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</si>
  <si>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</si>
  <si>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</si>
  <si>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</si>
  <si>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</si>
  <si>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</si>
  <si>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</si>
  <si>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</si>
  <si>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</si>
  <si>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</si>
  <si>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</si>
  <si>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</si>
  <si>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</si>
  <si>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</si>
  <si>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</si>
  <si>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</si>
  <si>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</si>
  <si>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</si>
  <si>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</si>
  <si>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</si>
  <si>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</si>
  <si>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</si>
  <si>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</si>
  <si>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</si>
  <si>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</si>
  <si>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</si>
  <si>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</si>
  <si>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</si>
  <si>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</si>
  <si>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</si>
  <si>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</si>
  <si>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</si>
  <si>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</si>
  <si>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</si>
  <si>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</si>
  <si>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</si>
  <si>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</si>
  <si>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</si>
  <si>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</si>
  <si>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</si>
  <si>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</si>
  <si>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</si>
  <si>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</si>
  <si>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</si>
  <si>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</si>
  <si>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</si>
  <si>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</si>
  <si>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</si>
  <si>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</si>
  <si>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</si>
  <si>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</si>
  <si>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</si>
  <si>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</si>
  <si>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</si>
  <si>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</si>
  <si>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</si>
  <si>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</si>
  <si>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</si>
  <si>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</si>
  <si>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</si>
  <si>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</si>
  <si>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</si>
  <si>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</si>
  <si>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</si>
  <si>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</si>
  <si>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</si>
  <si>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</si>
  <si>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</si>
  <si>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</si>
  <si>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</si>
  <si>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</si>
  <si>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</si>
  <si>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</si>
  <si>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</si>
  <si>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</si>
  <si>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</si>
  <si>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</si>
  <si>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</si>
  <si>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</si>
  <si>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</si>
  <si>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</si>
  <si>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</si>
  <si>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</si>
  <si>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</si>
  <si>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</si>
  <si>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</si>
  <si>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</si>
  <si>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</si>
  <si>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</si>
  <si>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</si>
  <si>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</si>
  <si>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</si>
  <si>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</si>
  <si>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</si>
  <si>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</si>
  <si>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</si>
  <si>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</si>
  <si>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</si>
  <si>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</si>
  <si>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</si>
  <si>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</si>
  <si>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</si>
  <si>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</si>
  <si>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</si>
  <si>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</si>
  <si>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</si>
  <si>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</si>
  <si>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</si>
  <si>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</si>
  <si>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</si>
  <si>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</si>
  <si>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</si>
  <si>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</si>
  <si>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</si>
  <si>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</si>
  <si>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</si>
  <si>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</si>
  <si>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</si>
  <si>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</si>
  <si>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</si>
  <si>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</si>
  <si>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</si>
  <si>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</si>
  <si>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</si>
  <si>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</si>
  <si>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</si>
  <si>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</si>
  <si>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</si>
  <si>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</si>
  <si>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</si>
  <si>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</si>
  <si>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</si>
  <si>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</si>
  <si>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</si>
  <si>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</si>
  <si>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</si>
  <si>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</si>
  <si>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</si>
  <si>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</si>
  <si>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</si>
  <si>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</si>
  <si>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</si>
  <si>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</si>
  <si>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</si>
  <si>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</si>
  <si>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</si>
  <si>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</si>
  <si>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</si>
  <si>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</si>
  <si>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</si>
  <si>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</si>
  <si>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</si>
  <si>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</si>
  <si>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</si>
  <si>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</si>
  <si>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</si>
  <si>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</si>
  <si>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Bruno Henrique, aguardando rádio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</si>
  <si>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</si>
  <si>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</si>
  <si>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</si>
  <si>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</si>
  <si>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</si>
  <si>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</si>
  <si>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</si>
  <si>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</si>
  <si>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</si>
  <si>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</si>
  <si>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</si>
  <si>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</si>
  <si>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</si>
  <si>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</si>
  <si>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</si>
  <si>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</si>
  <si>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</si>
  <si>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ZKW-ZTP</t>
  </si>
  <si>
    <t>ZKWZTP</t>
  </si>
  <si>
    <t xml:space="preserve">Deslocamento de ZKW para ZTW </t>
  </si>
  <si>
    <t>AGUARDA ACIONAMENTO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</si>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</sst>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47" tableBorderDxfId="246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5"/>
    <tableColumn id="8" xr3:uid="{69D5AC3B-4F64-4F8F-AD2A-0AD158918DD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ableBorderDxfId="103" totalsRow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68" activePane="bottomRight" state="frozen"/>
      <selection pane="bottomRight" activeCell="BJ572" sqref="BJ5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0" t="s">
        <v>834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835</v>
      </c>
      <c r="BI1" s="365"/>
      <c r="BJ1" s="366"/>
      <c r="BK1" s="367"/>
      <c r="BL1" s="50"/>
      <c r="BM1" s="357" t="s">
        <v>836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0" t="s">
        <v>837</v>
      </c>
      <c r="AJ2" s="361"/>
      <c r="AK2" s="361"/>
      <c r="AL2" s="361"/>
      <c r="AM2" s="361"/>
      <c r="AN2" s="361"/>
      <c r="AO2" s="361"/>
      <c r="AP2" s="361"/>
      <c r="AQ2" s="363"/>
      <c r="AR2" s="227"/>
      <c r="AS2" s="375" t="s">
        <v>840</v>
      </c>
      <c r="AT2" s="362"/>
      <c r="AU2" s="362"/>
      <c r="AV2" s="362"/>
      <c r="AW2" s="362"/>
      <c r="AX2" s="361"/>
      <c r="AY2" s="363"/>
      <c r="AZ2" s="4"/>
      <c r="BA2" s="354" t="s">
        <v>841</v>
      </c>
      <c r="BB2" s="356"/>
      <c r="BC2" s="360" t="s">
        <v>838</v>
      </c>
      <c r="BD2" s="361"/>
      <c r="BE2" s="361"/>
      <c r="BF2" s="363"/>
      <c r="BG2" s="3"/>
      <c r="BH2" s="368"/>
      <c r="BI2" s="369"/>
      <c r="BJ2" s="370"/>
      <c r="BK2" s="371"/>
      <c r="BL2" s="50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4" t="s">
        <v>842</v>
      </c>
      <c r="AJ3" s="356"/>
      <c r="AK3" s="354" t="s">
        <v>843</v>
      </c>
      <c r="AL3" s="355"/>
      <c r="AM3" s="355"/>
      <c r="AN3" s="355"/>
      <c r="AO3" s="355"/>
      <c r="AP3" s="355"/>
      <c r="AQ3" s="356"/>
      <c r="AR3" s="228"/>
      <c r="AS3" s="378" t="s">
        <v>849</v>
      </c>
      <c r="AT3" s="379"/>
      <c r="AU3" s="378" t="s">
        <v>850</v>
      </c>
      <c r="AV3" s="379"/>
      <c r="AW3" s="378" t="s">
        <v>851</v>
      </c>
      <c r="AX3" s="380"/>
      <c r="AY3" s="64" t="s">
        <v>852</v>
      </c>
      <c r="AZ3" s="64"/>
      <c r="BA3" s="376"/>
      <c r="BB3" s="377"/>
      <c r="BC3" s="354" t="s">
        <v>845</v>
      </c>
      <c r="BD3" s="355"/>
      <c r="BE3" s="355"/>
      <c r="BF3" s="356"/>
      <c r="BG3" s="63"/>
      <c r="BH3" s="368"/>
      <c r="BI3" s="369"/>
      <c r="BJ3" s="370"/>
      <c r="BK3" s="371"/>
      <c r="BL3" s="50"/>
      <c r="BM3" s="357" t="s">
        <v>853</v>
      </c>
      <c r="BN3" s="358"/>
      <c r="BO3" s="358"/>
      <c r="BP3" s="359"/>
      <c r="BQ3" s="357" t="s">
        <v>465</v>
      </c>
      <c r="BR3" s="358"/>
      <c r="BS3" s="359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 t="s">
        <v>1753</v>
      </c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 t="s">
        <v>1758</v>
      </c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1760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1761</v>
      </c>
      <c r="BK573" s="245" t="s">
        <v>1761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1761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1762</v>
      </c>
      <c r="BK574" s="245" t="s">
        <v>1762</v>
      </c>
      <c r="BL574" s="185"/>
      <c r="BM574" s="180" t="s">
        <v>697</v>
      </c>
      <c r="BN574" s="180" t="s">
        <v>697</v>
      </c>
      <c r="BO574" s="164" t="s">
        <v>697</v>
      </c>
      <c r="BP574" s="245" t="s">
        <v>1762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>
        <v>0</v>
      </c>
      <c r="AS575" s="266">
        <v>0</v>
      </c>
      <c r="AT575" s="266">
        <v>0</v>
      </c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>
        <v>0</v>
      </c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0</v>
      </c>
      <c r="BI575" s="244"/>
      <c r="BJ575" s="271" t="s">
        <v>1763</v>
      </c>
      <c r="BK575" s="245" t="s">
        <v>1763</v>
      </c>
      <c r="BL575" s="185"/>
      <c r="BM575" s="180" t="s">
        <v>687</v>
      </c>
      <c r="BN575" s="180" t="s">
        <v>708</v>
      </c>
      <c r="BO575" s="164" t="s">
        <v>779</v>
      </c>
      <c r="BP575" s="245" t="s">
        <v>1763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>SuperEquipamento</v>
      </c>
    </row>
    <row r="576" spans="1:72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 ht="34.5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1764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>
        <v>0</v>
      </c>
      <c r="AT577" s="266">
        <v>0</v>
      </c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0</v>
      </c>
      <c r="BI577" s="244"/>
      <c r="BJ577" s="271" t="s">
        <v>1765</v>
      </c>
      <c r="BK577" s="353" t="s">
        <v>1765</v>
      </c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>
        <v>1</v>
      </c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1766</v>
      </c>
      <c r="BK579" s="245" t="s">
        <v>1766</v>
      </c>
      <c r="BL579" s="185"/>
      <c r="BM579" s="180" t="s">
        <v>686</v>
      </c>
      <c r="BN579" s="180" t="s">
        <v>716</v>
      </c>
      <c r="BO579" s="164" t="s">
        <v>795</v>
      </c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20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>
        <v>1</v>
      </c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1766</v>
      </c>
      <c r="BK580" s="245" t="s">
        <v>1766</v>
      </c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>
        <v>1</v>
      </c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1766</v>
      </c>
      <c r="BK581" s="245" t="s">
        <v>1766</v>
      </c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>
        <v>0</v>
      </c>
      <c r="AT582" s="266">
        <v>0</v>
      </c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>
        <v>0</v>
      </c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0</v>
      </c>
      <c r="BI582" s="244"/>
      <c r="BJ582" s="271" t="s">
        <v>1767</v>
      </c>
      <c r="BK582" s="245" t="s">
        <v>1767</v>
      </c>
      <c r="BL582" s="185"/>
      <c r="BM582" s="180" t="s">
        <v>697</v>
      </c>
      <c r="BN582" s="180" t="s">
        <v>697</v>
      </c>
      <c r="BO582" s="164" t="s">
        <v>697</v>
      </c>
      <c r="BP582" s="245" t="s">
        <v>1767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1768</v>
      </c>
      <c r="BK583" s="245" t="s">
        <v>1768</v>
      </c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1769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>
        <v>0.45347222222222222</v>
      </c>
      <c r="AT584" s="266">
        <v>0.68263888888888891</v>
      </c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0.22916666666666669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2</v>
      </c>
      <c r="BI584" s="244"/>
      <c r="BJ584" s="271" t="s">
        <v>1770</v>
      </c>
      <c r="BK584" s="245" t="s">
        <v>1770</v>
      </c>
      <c r="BL584" s="185"/>
      <c r="BM584" s="180"/>
      <c r="BN584" s="180"/>
      <c r="BO584" s="164"/>
      <c r="BP584" s="245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1769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>
        <v>0.45347222222222222</v>
      </c>
      <c r="AT585" s="266">
        <v>0.68263888888888891</v>
      </c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0.22916666666666669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2</v>
      </c>
      <c r="BI585" s="244"/>
      <c r="BJ585" s="271" t="s">
        <v>1771</v>
      </c>
      <c r="BK585" s="245" t="s">
        <v>1771</v>
      </c>
      <c r="BL585" s="185"/>
      <c r="BM585" s="180"/>
      <c r="BN585" s="180"/>
      <c r="BO585" s="164"/>
      <c r="BP585" s="245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1772</v>
      </c>
      <c r="BK586" s="245" t="s">
        <v>1772</v>
      </c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 ht="23.25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0.46388888888888891</v>
      </c>
      <c r="AT587" s="266">
        <v>0.50555555555555554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4.166666666666663E-2</v>
      </c>
      <c r="AZ587" s="161"/>
      <c r="BA587" s="243">
        <v>300</v>
      </c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2</v>
      </c>
      <c r="BI587" s="244"/>
      <c r="BJ587" s="271" t="s">
        <v>1773</v>
      </c>
      <c r="BK587" s="353" t="s">
        <v>1774</v>
      </c>
      <c r="BL587" s="185"/>
      <c r="BM587" s="180" t="s">
        <v>687</v>
      </c>
      <c r="BN587" s="180" t="s">
        <v>717</v>
      </c>
      <c r="BO587" s="164" t="s">
        <v>769</v>
      </c>
      <c r="BP587" s="245" t="s">
        <v>1774</v>
      </c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0.5</v>
      </c>
      <c r="BT587" s="220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1775</v>
      </c>
      <c r="BK588" s="245" t="s">
        <v>1775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1775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>
        <v>0</v>
      </c>
      <c r="AT589" s="266">
        <v>0</v>
      </c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>
        <v>0</v>
      </c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0</v>
      </c>
      <c r="BI589" s="244"/>
      <c r="BJ589" s="271" t="s">
        <v>1776</v>
      </c>
      <c r="BK589" s="245" t="s">
        <v>1777</v>
      </c>
      <c r="BL589" s="185"/>
      <c r="BM589" s="180" t="s">
        <v>697</v>
      </c>
      <c r="BN589" s="180" t="s">
        <v>697</v>
      </c>
      <c r="BO589" s="211" t="s">
        <v>697</v>
      </c>
      <c r="BP589" s="245" t="s">
        <v>1777</v>
      </c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>SemOportunidadeSemOportunidade</v>
      </c>
    </row>
    <row r="590" spans="1:72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>
      <c r="A592" s="166" t="str">
        <f>D592&amp;B592</f>
        <v>ROGÉRIO (TP-730)46018</v>
      </c>
      <c r="B592" s="167">
        <v>46018</v>
      </c>
      <c r="C592" s="240"/>
      <c r="D592" s="213" t="s">
        <v>639</v>
      </c>
      <c r="E592" s="277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2">
        <v>49</v>
      </c>
      <c r="K592" s="212">
        <v>232.9</v>
      </c>
      <c r="L592" s="84" t="s">
        <v>317</v>
      </c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1" t="s">
        <v>925</v>
      </c>
      <c r="W592" s="172" t="s">
        <v>1130</v>
      </c>
      <c r="X592" s="241" t="s">
        <v>667</v>
      </c>
      <c r="Y592" s="180"/>
      <c r="Z592" s="180"/>
      <c r="AA592" s="178" t="s">
        <v>317</v>
      </c>
      <c r="AB592" s="161"/>
      <c r="AC592" s="161" t="s">
        <v>317</v>
      </c>
      <c r="AD592" s="163" t="s">
        <v>317</v>
      </c>
      <c r="AE592" s="178" t="s">
        <v>317</v>
      </c>
      <c r="AF592" s="178" t="s">
        <v>317</v>
      </c>
      <c r="AG592" s="178" t="s">
        <v>317</v>
      </c>
      <c r="AH592" s="181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ZVK-ZDS</v>
      </c>
      <c r="AN592" s="265" t="str">
        <f>IF(BS_CONTROLE[[#This Row],[SB]]=0, "-", BS_CONTROLE[[#This Row],[SB]])</f>
        <v>ZVK2351</v>
      </c>
      <c r="AO592" s="247">
        <f>IF(BS_CONTROLE[[#This Row],[SUB]]=0, "-", BS_CONTROLE[[#This Row],[SUB]])</f>
        <v>49</v>
      </c>
      <c r="AP592" s="248">
        <f>IF(BS_CONTROLE[[#This Row],[KM - Inicio]]=0, "-", BS_CONTROLE[[#This Row],[KM - Inicio]])</f>
        <v>232.9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>
        <f>IF(D592="","*",IFERROR(IF(ISODD(COUNT(AS592:AX592)),"ERRO",SUM((AT592-AS592),(AV592-AU592),(AX592-AW592))),"ERRO"))</f>
        <v>0</v>
      </c>
      <c r="AZ592" s="161"/>
      <c r="BA592" s="243"/>
      <c r="BB592" s="179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9" t="str">
        <f>IF(BS_CONTROLE[[#This Row],[Responsavel pelo boletim]]=0, "-", BS_CONTROLE[[#This Row],[Responsavel pelo boletim]])</f>
        <v>Jonas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220" t="str">
        <f t="shared" si="55"/>
        <v/>
      </c>
    </row>
    <row r="593" spans="1:72">
      <c r="A593" s="166" t="str">
        <f>D593&amp;B593</f>
        <v>V9346018</v>
      </c>
      <c r="B593" s="167">
        <v>46018</v>
      </c>
      <c r="C593" s="240"/>
      <c r="D593" s="241" t="s">
        <v>528</v>
      </c>
      <c r="E593" s="277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223">
        <v>56</v>
      </c>
      <c r="K593" s="223">
        <v>217.75</v>
      </c>
      <c r="L593" s="178">
        <v>218.75</v>
      </c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93" s="163">
        <v>0.375</v>
      </c>
      <c r="P593" s="163">
        <v>8.3333333333333329E-2</v>
      </c>
      <c r="Q593" s="178">
        <v>300</v>
      </c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5" t="s">
        <v>929</v>
      </c>
      <c r="W593" s="249" t="s">
        <v>1098</v>
      </c>
      <c r="X593" s="241" t="s">
        <v>667</v>
      </c>
      <c r="Y593" s="180"/>
      <c r="Z593" s="180"/>
      <c r="AA593" s="178">
        <v>1</v>
      </c>
      <c r="AB593" s="71" t="s">
        <v>659</v>
      </c>
      <c r="AC593" s="71" t="s">
        <v>654</v>
      </c>
      <c r="AD593" s="163">
        <v>0.35416666666666669</v>
      </c>
      <c r="AE593" s="178">
        <v>6373</v>
      </c>
      <c r="AF593" s="178" t="s">
        <v>317</v>
      </c>
      <c r="AG593" s="178" t="s">
        <v>317</v>
      </c>
      <c r="AH593" s="181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5" t="str">
        <f>IF(BS_CONTROLE[[#This Row],[Local - Partida]]=0, "-", BS_CONTROLE[[#This Row],[Local - Partida]])</f>
        <v>ZYU1</v>
      </c>
      <c r="AL593" s="265" t="str">
        <f>IF(BS_CONTROLE[[#This Row],[Local - Encerramento]]=0, "-", BS_CONTROLE[[#This Row],[Local - Encerramento]])</f>
        <v>ZYU1</v>
      </c>
      <c r="AM593" s="265" t="str">
        <f>IF(BS_CONTROLE[[#This Row],[Entre - Estações]]=0, "-", BS_CONTROLE[[#This Row],[Entre - Estações]])</f>
        <v>ZST-ZXI</v>
      </c>
      <c r="AN593" s="265" t="str">
        <f>IF(BS_CONTROLE[[#This Row],[SB]]=0, "-", BS_CONTROLE[[#This Row],[SB]])</f>
        <v>216ZXI2</v>
      </c>
      <c r="AO593" s="247">
        <f>IF(BS_CONTROLE[[#This Row],[SUB]]=0, "-", BS_CONTROLE[[#This Row],[SUB]])</f>
        <v>56</v>
      </c>
      <c r="AP593" s="248">
        <f>IF(BS_CONTROLE[[#This Row],[KM - Inicio]]=0, "-", BS_CONTROLE[[#This Row],[KM - Inicio]])</f>
        <v>217.75</v>
      </c>
      <c r="AQ593" s="248">
        <f>IF(BS_CONTROLE[[#This Row],[KM - Fim]]=0, "-", BS_CONTROLE[[#This Row],[KM - Fim]])</f>
        <v>218.75</v>
      </c>
      <c r="AR593" s="266"/>
      <c r="AS593" s="266"/>
      <c r="AT593" s="266"/>
      <c r="AU593" s="268"/>
      <c r="AV593" s="268"/>
      <c r="AW593" s="268"/>
      <c r="AX593" s="242"/>
      <c r="AY593" s="183">
        <f>IF(D593="","*",IFERROR(IF(ISODD(COUNT(AS593:AX593)),"ERRO",SUM((AT593-AS593),(AV593-AU593),(AX593-AW593))),"ERRO"))</f>
        <v>0</v>
      </c>
      <c r="AZ593" s="161"/>
      <c r="BA593" s="243"/>
      <c r="BB593" s="179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9" t="str">
        <f>IF(BS_CONTROLE[[#This Row],[Responsavel pelo boletim]]=0, "-", BS_CONTROLE[[#This Row],[Responsavel pelo boletim]])</f>
        <v>Saulo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220" t="str">
        <f t="shared" si="55"/>
        <v/>
      </c>
    </row>
    <row r="594" spans="1:72" ht="23.25">
      <c r="A594" s="166" t="str">
        <f>D594&amp;B594</f>
        <v>W5946018</v>
      </c>
      <c r="B594" s="167">
        <v>46018</v>
      </c>
      <c r="C594" s="240"/>
      <c r="D594" s="213" t="s">
        <v>541</v>
      </c>
      <c r="E594" s="277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2">
        <v>56</v>
      </c>
      <c r="K594" s="212">
        <v>168</v>
      </c>
      <c r="L594" s="84">
        <v>159.30000000000001</v>
      </c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2.0833333333333332E-2</v>
      </c>
      <c r="Q594" s="84">
        <v>400</v>
      </c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1" t="s">
        <v>925</v>
      </c>
      <c r="W594" s="263" t="s">
        <v>1722</v>
      </c>
      <c r="X594" s="213" t="s">
        <v>667</v>
      </c>
      <c r="Y594" s="180"/>
      <c r="Z594" s="180"/>
      <c r="AA594" s="212">
        <v>1</v>
      </c>
      <c r="AB594" s="71" t="s">
        <v>669</v>
      </c>
      <c r="AC594" s="71" t="s">
        <v>665</v>
      </c>
      <c r="AD594" s="299">
        <v>0.33333333333333331</v>
      </c>
      <c r="AE594" s="212">
        <v>9347</v>
      </c>
      <c r="AF594" s="212" t="s">
        <v>317</v>
      </c>
      <c r="AG594" s="212" t="s">
        <v>317</v>
      </c>
      <c r="AH594" s="181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5" t="str">
        <f>IF(BS_CONTROLE[[#This Row],[Local - Partida]]=0, "-", BS_CONTROLE[[#This Row],[Local - Partida]])</f>
        <v>ZYU1</v>
      </c>
      <c r="AL594" s="265" t="str">
        <f>IF(BS_CONTROLE[[#This Row],[Local - Encerramento]]=0, "-", BS_CONTROLE[[#This Row],[Local - Encerramento]])</f>
        <v>ZYU1</v>
      </c>
      <c r="AM594" s="265" t="str">
        <f>IF(BS_CONTROLE[[#This Row],[Entre - Estações]]=0, "-", BS_CONTROLE[[#This Row],[Entre - Estações]])</f>
        <v>ZER-170</v>
      </c>
      <c r="AN594" s="265" t="str">
        <f>IF(BS_CONTROLE[[#This Row],[SB]]=0, "-", BS_CONTROLE[[#This Row],[SB]])</f>
        <v>ZER169</v>
      </c>
      <c r="AO594" s="247">
        <f>IF(BS_CONTROLE[[#This Row],[SUB]]=0, "-", BS_CONTROLE[[#This Row],[SUB]])</f>
        <v>56</v>
      </c>
      <c r="AP594" s="248">
        <f>IF(BS_CONTROLE[[#This Row],[KM - Inicio]]=0, "-", BS_CONTROLE[[#This Row],[KM - Inicio]])</f>
        <v>168</v>
      </c>
      <c r="AQ594" s="248">
        <f>IF(BS_CONTROLE[[#This Row],[KM - Fim]]=0, "-", BS_CONTROLE[[#This Row],[KM - Fim]])</f>
        <v>159.30000000000001</v>
      </c>
      <c r="AR594" s="266"/>
      <c r="AS594" s="266"/>
      <c r="AT594" s="266"/>
      <c r="AU594" s="268"/>
      <c r="AV594" s="268"/>
      <c r="AW594" s="268"/>
      <c r="AX594" s="242"/>
      <c r="AY594" s="183">
        <f>IF(D594="","*",IFERROR(IF(ISODD(COUNT(AS594:AX594)),"ERRO",SUM((AT594-AS594),(AV594-AU594),(AX594-AW594))),"ERRO"))</f>
        <v>0</v>
      </c>
      <c r="AZ594" s="161"/>
      <c r="BA594" s="243"/>
      <c r="BB594" s="179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9" t="str">
        <f>IF(BS_CONTROLE[[#This Row],[Responsavel pelo boletim]]=0, "-", BS_CONTROLE[[#This Row],[Responsavel pelo boletim]])</f>
        <v>Jonas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Produção e Intervalo</v>
      </c>
      <c r="BR594" s="19">
        <f t="shared" si="59"/>
        <v>0</v>
      </c>
      <c r="BS594" s="19">
        <f t="shared" si="60"/>
        <v>0</v>
      </c>
    </row>
    <row r="595" spans="1:72">
      <c r="A595" s="166" t="str">
        <f>D595&amp;B595</f>
        <v>JOSÉ  (TF-521)46018</v>
      </c>
      <c r="B595" s="167">
        <v>46018</v>
      </c>
      <c r="C595" s="240"/>
      <c r="D595" s="213" t="s">
        <v>610</v>
      </c>
      <c r="E595" s="297">
        <v>363</v>
      </c>
      <c r="F595" s="171" t="s">
        <v>502</v>
      </c>
      <c r="G595" s="159" t="str">
        <f>IF(D595="","*",VLOOKUP(F595,BS_ATIVIDADE[#All],3,FALSE))</f>
        <v>DORMENTE - SUBSTITUIÇÂO</v>
      </c>
      <c r="H595" s="201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2">
        <v>56</v>
      </c>
      <c r="K595" s="212">
        <v>168</v>
      </c>
      <c r="L595" s="84" t="s">
        <v>317</v>
      </c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1" t="s">
        <v>925</v>
      </c>
      <c r="W595" s="249" t="s">
        <v>936</v>
      </c>
      <c r="X595" s="213" t="s">
        <v>667</v>
      </c>
      <c r="Y595" s="180"/>
      <c r="Z595" s="180"/>
      <c r="AA595" s="178" t="s">
        <v>317</v>
      </c>
      <c r="AB595" s="161" t="s">
        <v>317</v>
      </c>
      <c r="AC595" s="161" t="s">
        <v>317</v>
      </c>
      <c r="AD595" s="163"/>
      <c r="AE595" s="178" t="s">
        <v>317</v>
      </c>
      <c r="AF595" s="178" t="s">
        <v>317</v>
      </c>
      <c r="AG595" s="178" t="s">
        <v>317</v>
      </c>
      <c r="AH595" s="181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>
        <f>IF(D595="","*",IFERROR(IF(ISODD(COUNT(AS595:AX595)),"ERRO",SUM((AT595-AS595),(AV595-AU595),(AX595-AW595))),"ERRO"))</f>
        <v>0</v>
      </c>
      <c r="AZ595" s="161"/>
      <c r="BA595" s="243"/>
      <c r="BB595" s="179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Jonas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Produção e Intervalo</v>
      </c>
      <c r="BR595" s="19">
        <f t="shared" si="59"/>
        <v>0</v>
      </c>
      <c r="BS595" s="19">
        <f t="shared" si="60"/>
        <v>0</v>
      </c>
    </row>
    <row r="596" spans="1:72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>E4246018</v>
      </c>
      <c r="B597" s="167">
        <v>46018</v>
      </c>
      <c r="C597" s="240"/>
      <c r="D597" s="241" t="s">
        <v>463</v>
      </c>
      <c r="E597" s="277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3">
        <v>55</v>
      </c>
      <c r="K597" s="223">
        <v>102</v>
      </c>
      <c r="L597" s="178" t="s">
        <v>317</v>
      </c>
      <c r="M597" s="201" t="s">
        <v>1778</v>
      </c>
      <c r="N597" s="201" t="s">
        <v>1779</v>
      </c>
      <c r="O597" s="163">
        <v>0.39583333333333331</v>
      </c>
      <c r="P597" s="163">
        <v>4.1666666666666664E-2</v>
      </c>
      <c r="Q597" s="178">
        <v>1</v>
      </c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2" t="s">
        <v>1269</v>
      </c>
      <c r="W597" s="264" t="s">
        <v>1780</v>
      </c>
      <c r="X597" s="213" t="s">
        <v>667</v>
      </c>
      <c r="Y597" s="180"/>
      <c r="Z597" s="180"/>
      <c r="AA597" s="178">
        <v>2</v>
      </c>
      <c r="AB597" s="161" t="s">
        <v>664</v>
      </c>
      <c r="AC597" s="161" t="s">
        <v>1781</v>
      </c>
      <c r="AD597" s="163">
        <v>0.375</v>
      </c>
      <c r="AE597" s="178" t="s">
        <v>317</v>
      </c>
      <c r="AF597" s="178" t="s">
        <v>317</v>
      </c>
      <c r="AG597" s="178" t="s">
        <v>317</v>
      </c>
      <c r="AH597" s="181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>
        <f>IF(D597="","*",IFERROR(IF(ISODD(COUNT(AS597:AX597)),"ERRO",SUM((AT597-AS597),(AV597-AU597),(AX597-AW597))),"ERRO"))</f>
        <v>0</v>
      </c>
      <c r="AZ597" s="161"/>
      <c r="BA597" s="243"/>
      <c r="BB597" s="179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PCM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Produção e Intervalo</v>
      </c>
      <c r="BR597" s="19">
        <f t="shared" si="59"/>
        <v>0</v>
      </c>
      <c r="BS597" s="19">
        <f t="shared" si="60"/>
        <v>0</v>
      </c>
    </row>
    <row r="598" spans="1:72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>W61</v>
      </c>
      <c r="B599" s="167"/>
      <c r="C599" s="240"/>
      <c r="D599" s="241" t="s">
        <v>543</v>
      </c>
      <c r="E599" s="278">
        <v>593</v>
      </c>
      <c r="F599" s="161" t="s">
        <v>331</v>
      </c>
      <c r="G599" s="159" t="str">
        <f>IF(D599="","*",VLOOKUP(F599,BS_ATIVIDADE[#All],3,FALSE))</f>
        <v>OUTROS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DESLOCAMENTO</v>
      </c>
      <c r="AJ599" s="9" t="str">
        <f>IF(D599="","*",VLOOKUP(AI599,BS_ATIVIDADE[#Data],3,FALSE))</f>
        <v>OUTROS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>
        <f>IF(D599="","*",IFERROR(IF(ISODD(COUNT(AS599:AX599)),"ERRO",SUM((AT599-AS599),(AV599-AU599),(AX599-AW599))),"ERRO"))</f>
        <v>0</v>
      </c>
      <c r="AZ599" s="161"/>
      <c r="BA599" s="243"/>
      <c r="BB599" s="179" t="str">
        <f>IFERROR(_xlfn.XLOOKUP(AI599, BS_ATIVIDADE[ATIVIDADE],BS_ATIVIDADE[UNIDADE] ), "*")</f>
        <v>BINÁRIO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>
      <c r="A600" s="174" t="str">
        <f>D600&amp;B600</f>
        <v>V85</v>
      </c>
      <c r="B600" s="175"/>
      <c r="C600" s="240"/>
      <c r="D600" s="213" t="s">
        <v>512</v>
      </c>
      <c r="E600" s="297">
        <v>242</v>
      </c>
      <c r="F600" s="171" t="s">
        <v>447</v>
      </c>
      <c r="G600" s="159" t="str">
        <f>IF(D600="","*",VLOOKUP(F600,BS_ATIVIDADE[#All],3,FALSE))</f>
        <v>MODERNIZAÇÃO</v>
      </c>
      <c r="H600" s="172" t="s">
        <v>988</v>
      </c>
      <c r="I600" s="172" t="s">
        <v>956</v>
      </c>
      <c r="J600" s="223">
        <v>54</v>
      </c>
      <c r="K600" s="223">
        <v>101.6</v>
      </c>
      <c r="L600" s="223">
        <v>100.13</v>
      </c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0" s="172">
        <v>0.375</v>
      </c>
      <c r="P600" s="172">
        <v>8.3333333333333329E-2</v>
      </c>
      <c r="Q600" s="212">
        <v>650</v>
      </c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0" s="160"/>
      <c r="V600" s="195" t="s">
        <v>929</v>
      </c>
      <c r="W600" s="249" t="s">
        <v>1098</v>
      </c>
      <c r="X600" s="213" t="s">
        <v>667</v>
      </c>
      <c r="Y600" s="180"/>
      <c r="Z600" s="180"/>
      <c r="AA600" s="84">
        <v>1</v>
      </c>
      <c r="AB600" s="71" t="s">
        <v>659</v>
      </c>
      <c r="AC600" s="71" t="s">
        <v>654</v>
      </c>
      <c r="AD600" s="172">
        <v>0.33333333333333331</v>
      </c>
      <c r="AE600" s="84">
        <v>6235</v>
      </c>
      <c r="AF600" s="84">
        <v>6215</v>
      </c>
      <c r="AG600" s="84" t="s">
        <v>317</v>
      </c>
      <c r="AH600" s="181"/>
      <c r="AI600" s="171" t="str">
        <f>IF(BS_CONTROLE[[#This Row],[Atividade]]=0, "-", BS_CONTROLE[[#This Row],[Atividade]])</f>
        <v>MODERNIZAÇÃO - SOCADORA</v>
      </c>
      <c r="AJ600" s="9" t="str">
        <f>IF(D600="","*",VLOOKUP(AI600,BS_ATIVIDADE[#Data],3,FALSE))</f>
        <v>MODERNIZAÇÃO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>
        <f>IF(D600="","*",IFERROR(IF(ISODD(COUNT(AS600:AX600)),"ERRO",SUM((AT600-AS600),(AV600-AU600),(AX600-AW600))),"ERRO"))</f>
        <v>0</v>
      </c>
      <c r="AZ600" s="161"/>
      <c r="BA600" s="243"/>
      <c r="BB600" s="179" t="str">
        <f>IFERROR(_xlfn.XLOOKUP(AI600, BS_ATIVIDADE[ATIVIDADE],BS_ATIVIDADE[UNIDADE] ), "*")</f>
        <v>M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Saulo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66"/>
      <c r="B601" s="167"/>
      <c r="C601" s="240"/>
      <c r="D601" s="241"/>
      <c r="E601" s="277"/>
      <c r="F601" s="161"/>
      <c r="G601" s="159"/>
      <c r="H601" s="163"/>
      <c r="I601" s="163"/>
      <c r="J601" s="223"/>
      <c r="K601" s="223"/>
      <c r="L601" s="178"/>
      <c r="M601" s="201"/>
      <c r="N601" s="201"/>
      <c r="O601" s="163"/>
      <c r="P601" s="163"/>
      <c r="Q601" s="178"/>
      <c r="R601" s="179"/>
      <c r="S601" s="251"/>
      <c r="T601" s="251"/>
      <c r="U601" s="160"/>
      <c r="V601" s="262"/>
      <c r="W601" s="264"/>
      <c r="X601" s="241"/>
      <c r="Y601" s="180"/>
      <c r="Z601" s="180"/>
      <c r="AA601" s="178"/>
      <c r="AB601" s="161"/>
      <c r="AC601" s="161"/>
      <c r="AD601" s="163"/>
      <c r="AE601" s="178"/>
      <c r="AF601" s="178"/>
      <c r="AG601" s="178"/>
      <c r="AH601" s="181"/>
      <c r="AI601" s="171"/>
      <c r="AJ601" s="9"/>
      <c r="AK601" s="265"/>
      <c r="AL601" s="265"/>
      <c r="AM601" s="265"/>
      <c r="AN601" s="265"/>
      <c r="AO601" s="247"/>
      <c r="AP601" s="248"/>
      <c r="AQ601" s="248"/>
      <c r="AR601" s="266"/>
      <c r="AS601" s="266"/>
      <c r="AT601" s="266"/>
      <c r="AU601" s="268"/>
      <c r="AV601" s="268"/>
      <c r="AW601" s="268"/>
      <c r="AX601" s="242"/>
      <c r="AY601" s="183"/>
      <c r="AZ601" s="161"/>
      <c r="BA601" s="243"/>
      <c r="BB601" s="179"/>
      <c r="BC601" s="71"/>
      <c r="BD601" s="71"/>
      <c r="BE601" s="162"/>
      <c r="BF601" s="249"/>
      <c r="BG601" s="185"/>
      <c r="BH601" s="244"/>
      <c r="BI601" s="244"/>
      <c r="BJ601" s="271"/>
      <c r="BK601" s="245"/>
      <c r="BL601" s="185"/>
      <c r="BM601" s="180"/>
      <c r="BN601" s="180"/>
      <c r="BO601" s="211"/>
      <c r="BP601" s="245"/>
      <c r="BQ601" s="13"/>
      <c r="BR601" s="351"/>
      <c r="BS601" s="351"/>
      <c r="BT601" s="220"/>
    </row>
    <row r="602" spans="1:72">
      <c r="A602" s="174" t="str">
        <f>D602&amp;B602</f>
        <v/>
      </c>
      <c r="B602" s="352"/>
      <c r="C602" s="240"/>
      <c r="D602" s="241"/>
      <c r="E602" s="297">
        <v>594</v>
      </c>
      <c r="F602" s="161"/>
      <c r="G602" s="159" t="str">
        <f>IF(D602="","*",VLOOKUP(F602,BS_ATIVIDADE[#All],3,FALSE))</f>
        <v>*</v>
      </c>
      <c r="H602" s="163"/>
      <c r="I602" s="163"/>
      <c r="J602" s="223"/>
      <c r="K602" s="223"/>
      <c r="L602" s="178"/>
      <c r="M602" s="20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63"/>
      <c r="P602" s="163"/>
      <c r="Q602" s="178"/>
      <c r="R602" s="179"/>
      <c r="S602" s="25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2"/>
      <c r="W602" s="264"/>
      <c r="X602" s="241"/>
      <c r="Y602" s="180"/>
      <c r="Z602" s="180"/>
      <c r="AA602" s="178"/>
      <c r="AB602" s="161"/>
      <c r="AC602" s="161"/>
      <c r="AD602" s="163"/>
      <c r="AE602" s="178"/>
      <c r="AF602" s="178"/>
      <c r="AG602" s="178"/>
      <c r="AH602" s="181"/>
      <c r="AI602" s="171" t="e">
        <f>IF(BS_CONTROLE[[#This Row],[Atividade]]=0, "-", BS_CONTROLE[[#This Row],[Atividade]])</f>
        <v>#VALUE!</v>
      </c>
      <c r="AJ602" s="9" t="str">
        <f>IF(D602="","*",VLOOKUP(AI602,BS_ATIVIDADE[#Data],3,FALSE))</f>
        <v>*</v>
      </c>
      <c r="AK602" s="272"/>
      <c r="AL602" s="272"/>
      <c r="AM602" s="272"/>
      <c r="AN602" s="272"/>
      <c r="AO602" s="273"/>
      <c r="AP602" s="274"/>
      <c r="AQ602" s="274"/>
      <c r="AR602" s="266"/>
      <c r="AS602" s="266"/>
      <c r="AT602" s="266"/>
      <c r="AU602" s="268"/>
      <c r="AV602" s="268"/>
      <c r="AW602" s="268"/>
      <c r="AX602" s="242"/>
      <c r="AY602" s="183" t="str">
        <f>IF(D602="","*",IFERROR(IF(ISODD(COUNT(AS602:AX602)),"ERRO",SUM((AT602-AS602),(AV602-AU602),(AX602-AW602))),"ERRO"))</f>
        <v>*</v>
      </c>
      <c r="AZ602" s="161"/>
      <c r="BA602" s="243"/>
      <c r="BB602" s="179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9" t="e">
        <f>IF(BS_CONTROLE[[#This Row],[Responsavel pelo boletim]]=0, "-", BS_CONTROLE[[#This Row],[Responsavel pelo boletim]])</f>
        <v>#VALUE!</v>
      </c>
      <c r="BG602" s="185"/>
      <c r="BH602" s="244"/>
      <c r="BI602" s="244"/>
      <c r="BJ602" s="271"/>
      <c r="BK602" s="245"/>
      <c r="BL602" s="185"/>
      <c r="BM602" s="180"/>
      <c r="BN602" s="180"/>
      <c r="BO602" s="211"/>
      <c r="BP602" s="245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52"/>
      <c r="C603" s="240"/>
      <c r="D603" s="241"/>
      <c r="E603" s="297">
        <v>594</v>
      </c>
      <c r="F603" s="161"/>
      <c r="G603" s="159" t="str">
        <f>IF(D603="","*",VLOOKUP(F603,BS_ATIVIDADE[#All],3,FALSE))</f>
        <v>*</v>
      </c>
      <c r="H603" s="163"/>
      <c r="I603" s="163"/>
      <c r="J603" s="223"/>
      <c r="K603" s="223"/>
      <c r="L603" s="178"/>
      <c r="M603" s="20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63"/>
      <c r="P603" s="163"/>
      <c r="Q603" s="178"/>
      <c r="R603" s="179"/>
      <c r="S603" s="25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2"/>
      <c r="W603" s="264"/>
      <c r="X603" s="241"/>
      <c r="Y603" s="180"/>
      <c r="Z603" s="180"/>
      <c r="AA603" s="178"/>
      <c r="AB603" s="161"/>
      <c r="AC603" s="161"/>
      <c r="AD603" s="163"/>
      <c r="AE603" s="178"/>
      <c r="AF603" s="178"/>
      <c r="AG603" s="178"/>
      <c r="AH603" s="181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2"/>
      <c r="AL603" s="272"/>
      <c r="AM603" s="272"/>
      <c r="AN603" s="272"/>
      <c r="AO603" s="273"/>
      <c r="AP603" s="274"/>
      <c r="AQ603" s="274"/>
      <c r="AR603" s="266"/>
      <c r="AS603" s="266"/>
      <c r="AT603" s="266"/>
      <c r="AU603" s="268"/>
      <c r="AV603" s="268"/>
      <c r="AW603" s="268"/>
      <c r="AX603" s="242"/>
      <c r="AY603" s="183" t="str">
        <f>IF(D603="","*",IFERROR(IF(ISODD(COUNT(AS603:AX603)),"ERRO",SUM((AT603-AS603),(AV603-AU603),(AX603-AW603))),"ERRO"))</f>
        <v>*</v>
      </c>
      <c r="AZ603" s="161"/>
      <c r="BA603" s="243"/>
      <c r="BB603" s="179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9" t="e">
        <f>IF(BS_CONTROLE[[#This Row],[Responsavel pelo boletim]]=0, "-", BS_CONTROLE[[#This Row],[Responsavel pelo boletim]])</f>
        <v>#VALUE!</v>
      </c>
      <c r="BG603" s="185"/>
      <c r="BH603" s="244"/>
      <c r="BI603" s="244"/>
      <c r="BJ603" s="271"/>
      <c r="BK603" s="245"/>
      <c r="BL603" s="185"/>
      <c r="BM603" s="180"/>
      <c r="BN603" s="180"/>
      <c r="BO603" s="211"/>
      <c r="BP603" s="245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52"/>
      <c r="C604" s="240"/>
      <c r="D604" s="241"/>
      <c r="E604" s="297">
        <v>594</v>
      </c>
      <c r="F604" s="161"/>
      <c r="G604" s="159" t="str">
        <f>IF(D604="","*",VLOOKUP(F604,BS_ATIVIDADE[#All],3,FALSE))</f>
        <v>*</v>
      </c>
      <c r="H604" s="163"/>
      <c r="I604" s="163"/>
      <c r="J604" s="223"/>
      <c r="K604" s="223"/>
      <c r="L604" s="178"/>
      <c r="M604" s="20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63"/>
      <c r="P604" s="163"/>
      <c r="Q604" s="178"/>
      <c r="R604" s="179"/>
      <c r="S604" s="25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2"/>
      <c r="W604" s="264"/>
      <c r="X604" s="241"/>
      <c r="Y604" s="180"/>
      <c r="Z604" s="180"/>
      <c r="AA604" s="178"/>
      <c r="AB604" s="161"/>
      <c r="AC604" s="161"/>
      <c r="AD604" s="163"/>
      <c r="AE604" s="178"/>
      <c r="AF604" s="178"/>
      <c r="AG604" s="178"/>
      <c r="AH604" s="181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2"/>
      <c r="AL604" s="272"/>
      <c r="AM604" s="272"/>
      <c r="AN604" s="272"/>
      <c r="AO604" s="273"/>
      <c r="AP604" s="274"/>
      <c r="AQ604" s="274"/>
      <c r="AR604" s="266"/>
      <c r="AS604" s="266"/>
      <c r="AT604" s="266"/>
      <c r="AU604" s="268"/>
      <c r="AV604" s="268"/>
      <c r="AW604" s="268"/>
      <c r="AX604" s="242"/>
      <c r="AY604" s="183" t="str">
        <f>IF(D604="","*",IFERROR(IF(ISODD(COUNT(AS604:AX604)),"ERRO",SUM((AT604-AS604),(AV604-AU604),(AX604-AW604))),"ERRO"))</f>
        <v>*</v>
      </c>
      <c r="AZ604" s="161"/>
      <c r="BA604" s="243"/>
      <c r="BB604" s="179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9" t="e">
        <f>IF(BS_CONTROLE[[#This Row],[Responsavel pelo boletim]]=0, "-", BS_CONTROLE[[#This Row],[Responsavel pelo boletim]])</f>
        <v>#VALUE!</v>
      </c>
      <c r="BG604" s="185"/>
      <c r="BH604" s="244"/>
      <c r="BI604" s="244"/>
      <c r="BJ604" s="271"/>
      <c r="BK604" s="245"/>
      <c r="BL604" s="185"/>
      <c r="BM604" s="180"/>
      <c r="BN604" s="180"/>
      <c r="BO604" s="211"/>
      <c r="BP604" s="245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52"/>
      <c r="C605" s="240"/>
      <c r="D605" s="241"/>
      <c r="E605" s="297">
        <v>594</v>
      </c>
      <c r="F605" s="161"/>
      <c r="G605" s="159" t="str">
        <f>IF(D605="","*",VLOOKUP(F605,BS_ATIVIDADE[#All],3,FALSE))</f>
        <v>*</v>
      </c>
      <c r="H605" s="163"/>
      <c r="I605" s="163"/>
      <c r="J605" s="223"/>
      <c r="K605" s="223"/>
      <c r="L605" s="178"/>
      <c r="M605" s="20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63"/>
      <c r="P605" s="163"/>
      <c r="Q605" s="178"/>
      <c r="R605" s="179"/>
      <c r="S605" s="25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2"/>
      <c r="W605" s="264"/>
      <c r="X605" s="241"/>
      <c r="Y605" s="180"/>
      <c r="Z605" s="180"/>
      <c r="AA605" s="178"/>
      <c r="AB605" s="161"/>
      <c r="AC605" s="161"/>
      <c r="AD605" s="163"/>
      <c r="AE605" s="178"/>
      <c r="AF605" s="178"/>
      <c r="AG605" s="178"/>
      <c r="AH605" s="181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2"/>
      <c r="AL605" s="272"/>
      <c r="AM605" s="272"/>
      <c r="AN605" s="272"/>
      <c r="AO605" s="273"/>
      <c r="AP605" s="274"/>
      <c r="AQ605" s="274"/>
      <c r="AR605" s="266"/>
      <c r="AS605" s="266"/>
      <c r="AT605" s="266"/>
      <c r="AU605" s="268"/>
      <c r="AV605" s="268"/>
      <c r="AW605" s="268"/>
      <c r="AX605" s="242"/>
      <c r="AY605" s="183" t="str">
        <f>IF(D605="","*",IFERROR(IF(ISODD(COUNT(AS605:AX605)),"ERRO",SUM((AT605-AS605),(AV605-AU605),(AX605-AW605))),"ERRO"))</f>
        <v>*</v>
      </c>
      <c r="AZ605" s="161"/>
      <c r="BA605" s="243"/>
      <c r="BB605" s="179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9" t="e">
        <f>IF(BS_CONTROLE[[#This Row],[Responsavel pelo boletim]]=0, "-", BS_CONTROLE[[#This Row],[Responsavel pelo boletim]])</f>
        <v>#VALUE!</v>
      </c>
      <c r="BG605" s="185"/>
      <c r="BH605" s="244"/>
      <c r="BI605" s="244"/>
      <c r="BJ605" s="271"/>
      <c r="BK605" s="245"/>
      <c r="BL605" s="185"/>
      <c r="BM605" s="180"/>
      <c r="BN605" s="180"/>
      <c r="BO605" s="211"/>
      <c r="BP605" s="245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52"/>
      <c r="C606" s="240"/>
      <c r="D606" s="241"/>
      <c r="E606" s="297">
        <v>594</v>
      </c>
      <c r="F606" s="161"/>
      <c r="G606" s="159" t="str">
        <f>IF(D606="","*",VLOOKUP(F606,BS_ATIVIDADE[#All],3,FALSE))</f>
        <v>*</v>
      </c>
      <c r="H606" s="163"/>
      <c r="I606" s="163"/>
      <c r="J606" s="223"/>
      <c r="K606" s="223"/>
      <c r="L606" s="178"/>
      <c r="M606" s="20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63"/>
      <c r="P606" s="163"/>
      <c r="Q606" s="178"/>
      <c r="R606" s="179"/>
      <c r="S606" s="25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2"/>
      <c r="W606" s="264"/>
      <c r="X606" s="241"/>
      <c r="Y606" s="180"/>
      <c r="Z606" s="180"/>
      <c r="AA606" s="178"/>
      <c r="AB606" s="161"/>
      <c r="AC606" s="161"/>
      <c r="AD606" s="163"/>
      <c r="AE606" s="178"/>
      <c r="AF606" s="178"/>
      <c r="AG606" s="178"/>
      <c r="AH606" s="181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2"/>
      <c r="AL606" s="272"/>
      <c r="AM606" s="272"/>
      <c r="AN606" s="272"/>
      <c r="AO606" s="273"/>
      <c r="AP606" s="274"/>
      <c r="AQ606" s="274"/>
      <c r="AR606" s="266"/>
      <c r="AS606" s="266"/>
      <c r="AT606" s="266"/>
      <c r="AU606" s="268"/>
      <c r="AV606" s="268"/>
      <c r="AW606" s="268"/>
      <c r="AX606" s="242"/>
      <c r="AY606" s="183" t="str">
        <f>IF(D606="","*",IFERROR(IF(ISODD(COUNT(AS606:AX606)),"ERRO",SUM((AT606-AS606),(AV606-AU606),(AX606-AW606))),"ERRO"))</f>
        <v>*</v>
      </c>
      <c r="AZ606" s="161"/>
      <c r="BA606" s="243"/>
      <c r="BB606" s="179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9" t="e">
        <f>IF(BS_CONTROLE[[#This Row],[Responsavel pelo boletim]]=0, "-", BS_CONTROLE[[#This Row],[Responsavel pelo boletim]])</f>
        <v>#VALUE!</v>
      </c>
      <c r="BG606" s="185"/>
      <c r="BH606" s="244"/>
      <c r="BI606" s="244"/>
      <c r="BJ606" s="271"/>
      <c r="BK606" s="245"/>
      <c r="BL606" s="185"/>
      <c r="BM606" s="180"/>
      <c r="BN606" s="180"/>
      <c r="BO606" s="211"/>
      <c r="BP606" s="245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52"/>
      <c r="C607" s="240"/>
      <c r="D607" s="241"/>
      <c r="E607" s="297">
        <v>594</v>
      </c>
      <c r="F607" s="161"/>
      <c r="G607" s="159" t="str">
        <f>IF(D607="","*",VLOOKUP(F607,BS_ATIVIDADE[#All],3,FALSE))</f>
        <v>*</v>
      </c>
      <c r="H607" s="163"/>
      <c r="I607" s="163"/>
      <c r="J607" s="223"/>
      <c r="K607" s="223"/>
      <c r="L607" s="178"/>
      <c r="M607" s="20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63"/>
      <c r="P607" s="163"/>
      <c r="Q607" s="178"/>
      <c r="R607" s="179"/>
      <c r="S607" s="25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2"/>
      <c r="W607" s="264"/>
      <c r="X607" s="241"/>
      <c r="Y607" s="180"/>
      <c r="Z607" s="180"/>
      <c r="AA607" s="178"/>
      <c r="AB607" s="161"/>
      <c r="AC607" s="161"/>
      <c r="AD607" s="163"/>
      <c r="AE607" s="178"/>
      <c r="AF607" s="178"/>
      <c r="AG607" s="178"/>
      <c r="AH607" s="181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2"/>
      <c r="AL607" s="272"/>
      <c r="AM607" s="272"/>
      <c r="AN607" s="272"/>
      <c r="AO607" s="273"/>
      <c r="AP607" s="274"/>
      <c r="AQ607" s="274"/>
      <c r="AR607" s="266"/>
      <c r="AS607" s="266"/>
      <c r="AT607" s="266"/>
      <c r="AU607" s="268"/>
      <c r="AV607" s="268"/>
      <c r="AW607" s="268"/>
      <c r="AX607" s="242"/>
      <c r="AY607" s="183" t="str">
        <f>IF(D607="","*",IFERROR(IF(ISODD(COUNT(AS607:AX607)),"ERRO",SUM((AT607-AS607),(AV607-AU607),(AX607-AW607))),"ERRO"))</f>
        <v>*</v>
      </c>
      <c r="AZ607" s="161"/>
      <c r="BA607" s="243"/>
      <c r="BB607" s="179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9" t="e">
        <f>IF(BS_CONTROLE[[#This Row],[Responsavel pelo boletim]]=0, "-", BS_CONTROLE[[#This Row],[Responsavel pelo boletim]])</f>
        <v>#VALUE!</v>
      </c>
      <c r="BG607" s="185"/>
      <c r="BH607" s="244"/>
      <c r="BI607" s="244"/>
      <c r="BJ607" s="271"/>
      <c r="BK607" s="245"/>
      <c r="BL607" s="185"/>
      <c r="BM607" s="180"/>
      <c r="BN607" s="180"/>
      <c r="BO607" s="211"/>
      <c r="BP607" s="245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52"/>
      <c r="C608" s="240"/>
      <c r="D608" s="241"/>
      <c r="E608" s="297">
        <v>594</v>
      </c>
      <c r="F608" s="161"/>
      <c r="G608" s="159" t="str">
        <f>IF(D608="","*",VLOOKUP(F608,BS_ATIVIDADE[#All],3,FALSE))</f>
        <v>*</v>
      </c>
      <c r="H608" s="163"/>
      <c r="I608" s="163"/>
      <c r="J608" s="223"/>
      <c r="K608" s="223"/>
      <c r="L608" s="178"/>
      <c r="M608" s="20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63"/>
      <c r="P608" s="163"/>
      <c r="Q608" s="178"/>
      <c r="R608" s="179"/>
      <c r="S608" s="25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2"/>
      <c r="W608" s="264"/>
      <c r="X608" s="241"/>
      <c r="Y608" s="180"/>
      <c r="Z608" s="180"/>
      <c r="AA608" s="178"/>
      <c r="AB608" s="161"/>
      <c r="AC608" s="161"/>
      <c r="AD608" s="163"/>
      <c r="AE608" s="178"/>
      <c r="AF608" s="178"/>
      <c r="AG608" s="178"/>
      <c r="AH608" s="181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2"/>
      <c r="AL608" s="272"/>
      <c r="AM608" s="272"/>
      <c r="AN608" s="272"/>
      <c r="AO608" s="273"/>
      <c r="AP608" s="274"/>
      <c r="AQ608" s="274"/>
      <c r="AR608" s="266"/>
      <c r="AS608" s="266"/>
      <c r="AT608" s="266"/>
      <c r="AU608" s="268"/>
      <c r="AV608" s="268"/>
      <c r="AW608" s="268"/>
      <c r="AX608" s="242"/>
      <c r="AY608" s="183" t="str">
        <f>IF(D608="","*",IFERROR(IF(ISODD(COUNT(AS608:AX608)),"ERRO",SUM((AT608-AS608),(AV608-AU608),(AX608-AW608))),"ERRO"))</f>
        <v>*</v>
      </c>
      <c r="AZ608" s="161"/>
      <c r="BA608" s="243"/>
      <c r="BB608" s="179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9" t="e">
        <f>IF(BS_CONTROLE[[#This Row],[Responsavel pelo boletim]]=0, "-", BS_CONTROLE[[#This Row],[Responsavel pelo boletim]])</f>
        <v>#VALUE!</v>
      </c>
      <c r="BG608" s="185"/>
      <c r="BH608" s="244"/>
      <c r="BI608" s="244"/>
      <c r="BJ608" s="271"/>
      <c r="BK608" s="245"/>
      <c r="BL608" s="185"/>
      <c r="BM608" s="180"/>
      <c r="BN608" s="180"/>
      <c r="BO608" s="211"/>
      <c r="BP608" s="245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52"/>
      <c r="C609" s="240"/>
      <c r="D609" s="241"/>
      <c r="E609" s="297">
        <v>594</v>
      </c>
      <c r="F609" s="161"/>
      <c r="G609" s="159" t="str">
        <f>IF(D609="","*",VLOOKUP(F609,BS_ATIVIDADE[#All],3,FALSE))</f>
        <v>*</v>
      </c>
      <c r="H609" s="163"/>
      <c r="I609" s="163"/>
      <c r="J609" s="223"/>
      <c r="K609" s="223"/>
      <c r="L609" s="178"/>
      <c r="M609" s="20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63"/>
      <c r="P609" s="163"/>
      <c r="Q609" s="178"/>
      <c r="R609" s="179"/>
      <c r="S609" s="25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2"/>
      <c r="W609" s="264"/>
      <c r="X609" s="241"/>
      <c r="Y609" s="180"/>
      <c r="Z609" s="180"/>
      <c r="AA609" s="178"/>
      <c r="AB609" s="161"/>
      <c r="AC609" s="161"/>
      <c r="AD609" s="163"/>
      <c r="AE609" s="178"/>
      <c r="AF609" s="178"/>
      <c r="AG609" s="178"/>
      <c r="AH609" s="181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2"/>
      <c r="AL609" s="272"/>
      <c r="AM609" s="272"/>
      <c r="AN609" s="272"/>
      <c r="AO609" s="273"/>
      <c r="AP609" s="274"/>
      <c r="AQ609" s="274"/>
      <c r="AR609" s="266"/>
      <c r="AS609" s="266"/>
      <c r="AT609" s="266"/>
      <c r="AU609" s="268"/>
      <c r="AV609" s="268"/>
      <c r="AW609" s="268"/>
      <c r="AX609" s="242"/>
      <c r="AY609" s="183" t="str">
        <f>IF(D609="","*",IFERROR(IF(ISODD(COUNT(AS609:AX609)),"ERRO",SUM((AT609-AS609),(AV609-AU609),(AX609-AW609))),"ERRO"))</f>
        <v>*</v>
      </c>
      <c r="AZ609" s="161"/>
      <c r="BA609" s="243"/>
      <c r="BB609" s="179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9" t="e">
        <f>IF(BS_CONTROLE[[#This Row],[Responsavel pelo boletim]]=0, "-", BS_CONTROLE[[#This Row],[Responsavel pelo boletim]])</f>
        <v>#VALUE!</v>
      </c>
      <c r="BG609" s="185"/>
      <c r="BH609" s="244"/>
      <c r="BI609" s="244"/>
      <c r="BJ609" s="271"/>
      <c r="BK609" s="245"/>
      <c r="BL609" s="185"/>
      <c r="BM609" s="180"/>
      <c r="BN609" s="180"/>
      <c r="BO609" s="211"/>
      <c r="BP609" s="245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52"/>
      <c r="C610" s="240"/>
      <c r="D610" s="241"/>
      <c r="E610" s="297">
        <v>594</v>
      </c>
      <c r="F610" s="161"/>
      <c r="G610" s="159" t="str">
        <f>IF(D610="","*",VLOOKUP(F610,BS_ATIVIDADE[#All],3,FALSE))</f>
        <v>*</v>
      </c>
      <c r="H610" s="163"/>
      <c r="I610" s="163"/>
      <c r="J610" s="223"/>
      <c r="K610" s="223"/>
      <c r="L610" s="178"/>
      <c r="M610" s="20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63"/>
      <c r="P610" s="163"/>
      <c r="Q610" s="178"/>
      <c r="R610" s="179"/>
      <c r="S610" s="25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2"/>
      <c r="W610" s="264"/>
      <c r="X610" s="241"/>
      <c r="Y610" s="180"/>
      <c r="Z610" s="180"/>
      <c r="AA610" s="178"/>
      <c r="AB610" s="161"/>
      <c r="AC610" s="161"/>
      <c r="AD610" s="163"/>
      <c r="AE610" s="178"/>
      <c r="AF610" s="178"/>
      <c r="AG610" s="178"/>
      <c r="AH610" s="181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2"/>
      <c r="AL610" s="272"/>
      <c r="AM610" s="272"/>
      <c r="AN610" s="272"/>
      <c r="AO610" s="273"/>
      <c r="AP610" s="274"/>
      <c r="AQ610" s="274"/>
      <c r="AR610" s="266"/>
      <c r="AS610" s="266"/>
      <c r="AT610" s="266"/>
      <c r="AU610" s="268"/>
      <c r="AV610" s="268"/>
      <c r="AW610" s="268"/>
      <c r="AX610" s="242"/>
      <c r="AY610" s="183" t="str">
        <f>IF(D610="","*",IFERROR(IF(ISODD(COUNT(AS610:AX610)),"ERRO",SUM((AT610-AS610),(AV610-AU610),(AX610-AW610))),"ERRO"))</f>
        <v>*</v>
      </c>
      <c r="AZ610" s="161"/>
      <c r="BA610" s="243"/>
      <c r="BB610" s="179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9" t="e">
        <f>IF(BS_CONTROLE[[#This Row],[Responsavel pelo boletim]]=0, "-", BS_CONTROLE[[#This Row],[Responsavel pelo boletim]])</f>
        <v>#VALUE!</v>
      </c>
      <c r="BG610" s="185"/>
      <c r="BH610" s="244"/>
      <c r="BI610" s="244"/>
      <c r="BJ610" s="271"/>
      <c r="BK610" s="245"/>
      <c r="BL610" s="185"/>
      <c r="BM610" s="180"/>
      <c r="BN610" s="180"/>
      <c r="BO610" s="211"/>
      <c r="BP610" s="245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52"/>
      <c r="C611" s="240"/>
      <c r="D611" s="241"/>
      <c r="E611" s="297">
        <v>594</v>
      </c>
      <c r="F611" s="161"/>
      <c r="G611" s="159" t="str">
        <f>IF(D611="","*",VLOOKUP(F611,BS_ATIVIDADE[#All],3,FALSE))</f>
        <v>*</v>
      </c>
      <c r="H611" s="163"/>
      <c r="I611" s="163"/>
      <c r="J611" s="223"/>
      <c r="K611" s="223"/>
      <c r="L611" s="178"/>
      <c r="M611" s="20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63"/>
      <c r="P611" s="163"/>
      <c r="Q611" s="178"/>
      <c r="R611" s="179"/>
      <c r="S611" s="25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2"/>
      <c r="W611" s="264"/>
      <c r="X611" s="241"/>
      <c r="Y611" s="180"/>
      <c r="Z611" s="180"/>
      <c r="AA611" s="178"/>
      <c r="AB611" s="161"/>
      <c r="AC611" s="161"/>
      <c r="AD611" s="163"/>
      <c r="AE611" s="178"/>
      <c r="AF611" s="178"/>
      <c r="AG611" s="178"/>
      <c r="AH611" s="181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2"/>
      <c r="AL611" s="272"/>
      <c r="AM611" s="272"/>
      <c r="AN611" s="272"/>
      <c r="AO611" s="273"/>
      <c r="AP611" s="274"/>
      <c r="AQ611" s="274"/>
      <c r="AR611" s="266"/>
      <c r="AS611" s="266"/>
      <c r="AT611" s="266"/>
      <c r="AU611" s="268"/>
      <c r="AV611" s="268"/>
      <c r="AW611" s="268"/>
      <c r="AX611" s="242"/>
      <c r="AY611" s="183" t="str">
        <f>IF(D611="","*",IFERROR(IF(ISODD(COUNT(AS611:AX611)),"ERRO",SUM((AT611-AS611),(AV611-AU611),(AX611-AW611))),"ERRO"))</f>
        <v>*</v>
      </c>
      <c r="AZ611" s="161"/>
      <c r="BA611" s="243"/>
      <c r="BB611" s="179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9" t="e">
        <f>IF(BS_CONTROLE[[#This Row],[Responsavel pelo boletim]]=0, "-", BS_CONTROLE[[#This Row],[Responsavel pelo boletim]])</f>
        <v>#VALUE!</v>
      </c>
      <c r="BG611" s="185"/>
      <c r="BH611" s="244"/>
      <c r="BI611" s="244"/>
      <c r="BJ611" s="271"/>
      <c r="BK611" s="245"/>
      <c r="BL611" s="185"/>
      <c r="BM611" s="180"/>
      <c r="BN611" s="180"/>
      <c r="BO611" s="211"/>
      <c r="BP611" s="245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52"/>
      <c r="C612" s="240"/>
      <c r="D612" s="241"/>
      <c r="E612" s="297">
        <v>594</v>
      </c>
      <c r="F612" s="161"/>
      <c r="G612" s="159" t="str">
        <f>IF(D612="","*",VLOOKUP(F612,BS_ATIVIDADE[#All],3,FALSE))</f>
        <v>*</v>
      </c>
      <c r="H612" s="163"/>
      <c r="I612" s="163"/>
      <c r="J612" s="223"/>
      <c r="K612" s="223"/>
      <c r="L612" s="178"/>
      <c r="M612" s="20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63"/>
      <c r="P612" s="163"/>
      <c r="Q612" s="178"/>
      <c r="R612" s="179"/>
      <c r="S612" s="25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2"/>
      <c r="W612" s="264"/>
      <c r="X612" s="241"/>
      <c r="Y612" s="180"/>
      <c r="Z612" s="180"/>
      <c r="AA612" s="178"/>
      <c r="AB612" s="161"/>
      <c r="AC612" s="161"/>
      <c r="AD612" s="163"/>
      <c r="AE612" s="178"/>
      <c r="AF612" s="178"/>
      <c r="AG612" s="178"/>
      <c r="AH612" s="181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2"/>
      <c r="AL612" s="272"/>
      <c r="AM612" s="272"/>
      <c r="AN612" s="272"/>
      <c r="AO612" s="273"/>
      <c r="AP612" s="274"/>
      <c r="AQ612" s="274"/>
      <c r="AR612" s="266"/>
      <c r="AS612" s="266"/>
      <c r="AT612" s="266"/>
      <c r="AU612" s="268"/>
      <c r="AV612" s="268"/>
      <c r="AW612" s="268"/>
      <c r="AX612" s="242"/>
      <c r="AY612" s="183" t="str">
        <f>IF(D612="","*",IFERROR(IF(ISODD(COUNT(AS612:AX612)),"ERRO",SUM((AT612-AS612),(AV612-AU612),(AX612-AW612))),"ERRO"))</f>
        <v>*</v>
      </c>
      <c r="AZ612" s="161"/>
      <c r="BA612" s="243"/>
      <c r="BB612" s="179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9" t="e">
        <f>IF(BS_CONTROLE[[#This Row],[Responsavel pelo boletim]]=0, "-", BS_CONTROLE[[#This Row],[Responsavel pelo boletim]])</f>
        <v>#VALUE!</v>
      </c>
      <c r="BG612" s="185"/>
      <c r="BH612" s="244"/>
      <c r="BI612" s="244"/>
      <c r="BJ612" s="271"/>
      <c r="BK612" s="245"/>
      <c r="BL612" s="185"/>
      <c r="BM612" s="180"/>
      <c r="BN612" s="180"/>
      <c r="BO612" s="211"/>
      <c r="BP612" s="245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52"/>
      <c r="C613" s="240"/>
      <c r="D613" s="241"/>
      <c r="E613" s="297">
        <v>594</v>
      </c>
      <c r="F613" s="161"/>
      <c r="G613" s="159" t="str">
        <f>IF(D613="","*",VLOOKUP(F613,BS_ATIVIDADE[#All],3,FALSE))</f>
        <v>*</v>
      </c>
      <c r="H613" s="163"/>
      <c r="I613" s="163"/>
      <c r="J613" s="223"/>
      <c r="K613" s="223"/>
      <c r="L613" s="178"/>
      <c r="M613" s="20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63"/>
      <c r="P613" s="163"/>
      <c r="Q613" s="178"/>
      <c r="R613" s="179"/>
      <c r="S613" s="25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2"/>
      <c r="W613" s="264"/>
      <c r="X613" s="241"/>
      <c r="Y613" s="180"/>
      <c r="Z613" s="180"/>
      <c r="AA613" s="178"/>
      <c r="AB613" s="161"/>
      <c r="AC613" s="161"/>
      <c r="AD613" s="163"/>
      <c r="AE613" s="178"/>
      <c r="AF613" s="178"/>
      <c r="AG613" s="178"/>
      <c r="AH613" s="181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2"/>
      <c r="AL613" s="272"/>
      <c r="AM613" s="272"/>
      <c r="AN613" s="272"/>
      <c r="AO613" s="273"/>
      <c r="AP613" s="274"/>
      <c r="AQ613" s="274"/>
      <c r="AR613" s="266"/>
      <c r="AS613" s="266"/>
      <c r="AT613" s="266"/>
      <c r="AU613" s="268"/>
      <c r="AV613" s="268"/>
      <c r="AW613" s="268"/>
      <c r="AX613" s="242"/>
      <c r="AY613" s="183" t="str">
        <f>IF(D613="","*",IFERROR(IF(ISODD(COUNT(AS613:AX613)),"ERRO",SUM((AT613-AS613),(AV613-AU613),(AX613-AW613))),"ERRO"))</f>
        <v>*</v>
      </c>
      <c r="AZ613" s="161"/>
      <c r="BA613" s="243"/>
      <c r="BB613" s="179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9" t="e">
        <f>IF(BS_CONTROLE[[#This Row],[Responsavel pelo boletim]]=0, "-", BS_CONTROLE[[#This Row],[Responsavel pelo boletim]])</f>
        <v>#VALUE!</v>
      </c>
      <c r="BG613" s="185"/>
      <c r="BH613" s="244"/>
      <c r="BI613" s="244"/>
      <c r="BJ613" s="271"/>
      <c r="BK613" s="245"/>
      <c r="BL613" s="185"/>
      <c r="BM613" s="180"/>
      <c r="BN613" s="180"/>
      <c r="BO613" s="211"/>
      <c r="BP613" s="245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52"/>
      <c r="C614" s="240"/>
      <c r="D614" s="241"/>
      <c r="E614" s="297">
        <v>594</v>
      </c>
      <c r="F614" s="161"/>
      <c r="G614" s="159" t="str">
        <f>IF(D614="","*",VLOOKUP(F614,BS_ATIVIDADE[#All],3,FALSE))</f>
        <v>*</v>
      </c>
      <c r="H614" s="163"/>
      <c r="I614" s="163"/>
      <c r="J614" s="223"/>
      <c r="K614" s="223"/>
      <c r="L614" s="178"/>
      <c r="M614" s="20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63"/>
      <c r="P614" s="163"/>
      <c r="Q614" s="178"/>
      <c r="R614" s="179"/>
      <c r="S614" s="25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2"/>
      <c r="W614" s="264"/>
      <c r="X614" s="241"/>
      <c r="Y614" s="180"/>
      <c r="Z614" s="180"/>
      <c r="AA614" s="178"/>
      <c r="AB614" s="161"/>
      <c r="AC614" s="161"/>
      <c r="AD614" s="163"/>
      <c r="AE614" s="178"/>
      <c r="AF614" s="178"/>
      <c r="AG614" s="178"/>
      <c r="AH614" s="181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2"/>
      <c r="AL614" s="272"/>
      <c r="AM614" s="272"/>
      <c r="AN614" s="272"/>
      <c r="AO614" s="273"/>
      <c r="AP614" s="274"/>
      <c r="AQ614" s="274"/>
      <c r="AR614" s="266"/>
      <c r="AS614" s="266"/>
      <c r="AT614" s="266"/>
      <c r="AU614" s="268"/>
      <c r="AV614" s="268"/>
      <c r="AW614" s="268"/>
      <c r="AX614" s="242"/>
      <c r="AY614" s="183" t="str">
        <f>IF(D614="","*",IFERROR(IF(ISODD(COUNT(AS614:AX614)),"ERRO",SUM((AT614-AS614),(AV614-AU614),(AX614-AW614))),"ERRO"))</f>
        <v>*</v>
      </c>
      <c r="AZ614" s="161"/>
      <c r="BA614" s="243"/>
      <c r="BB614" s="179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9" t="e">
        <f>IF(BS_CONTROLE[[#This Row],[Responsavel pelo boletim]]=0, "-", BS_CONTROLE[[#This Row],[Responsavel pelo boletim]])</f>
        <v>#VALUE!</v>
      </c>
      <c r="BG614" s="185"/>
      <c r="BH614" s="244"/>
      <c r="BI614" s="244"/>
      <c r="BJ614" s="271"/>
      <c r="BK614" s="245"/>
      <c r="BL614" s="185"/>
      <c r="BM614" s="180"/>
      <c r="BN614" s="180"/>
      <c r="BO614" s="211"/>
      <c r="BP614" s="245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52"/>
      <c r="C615" s="240"/>
      <c r="D615" s="241"/>
      <c r="E615" s="297">
        <v>594</v>
      </c>
      <c r="F615" s="161"/>
      <c r="G615" s="159" t="str">
        <f>IF(D615="","*",VLOOKUP(F615,BS_ATIVIDADE[#All],3,FALSE))</f>
        <v>*</v>
      </c>
      <c r="H615" s="163"/>
      <c r="I615" s="163"/>
      <c r="J615" s="223"/>
      <c r="K615" s="223"/>
      <c r="L615" s="178"/>
      <c r="M615" s="20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63"/>
      <c r="P615" s="163"/>
      <c r="Q615" s="178"/>
      <c r="R615" s="179"/>
      <c r="S615" s="25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2"/>
      <c r="W615" s="264"/>
      <c r="X615" s="241"/>
      <c r="Y615" s="180"/>
      <c r="Z615" s="180"/>
      <c r="AA615" s="178"/>
      <c r="AB615" s="161"/>
      <c r="AC615" s="161"/>
      <c r="AD615" s="163"/>
      <c r="AE615" s="178"/>
      <c r="AF615" s="178"/>
      <c r="AG615" s="178"/>
      <c r="AH615" s="181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2"/>
      <c r="AL615" s="272"/>
      <c r="AM615" s="272"/>
      <c r="AN615" s="272"/>
      <c r="AO615" s="273"/>
      <c r="AP615" s="274"/>
      <c r="AQ615" s="274"/>
      <c r="AR615" s="266"/>
      <c r="AS615" s="266"/>
      <c r="AT615" s="266"/>
      <c r="AU615" s="268"/>
      <c r="AV615" s="268"/>
      <c r="AW615" s="268"/>
      <c r="AX615" s="242"/>
      <c r="AY615" s="183" t="str">
        <f>IF(D615="","*",IFERROR(IF(ISODD(COUNT(AS615:AX615)),"ERRO",SUM((AT615-AS615),(AV615-AU615),(AX615-AW615))),"ERRO"))</f>
        <v>*</v>
      </c>
      <c r="AZ615" s="161"/>
      <c r="BA615" s="243"/>
      <c r="BB615" s="179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9" t="e">
        <f>IF(BS_CONTROLE[[#This Row],[Responsavel pelo boletim]]=0, "-", BS_CONTROLE[[#This Row],[Responsavel pelo boletim]])</f>
        <v>#VALUE!</v>
      </c>
      <c r="BG615" s="185"/>
      <c r="BH615" s="244"/>
      <c r="BI615" s="244"/>
      <c r="BJ615" s="271"/>
      <c r="BK615" s="245"/>
      <c r="BL615" s="185"/>
      <c r="BM615" s="180"/>
      <c r="BN615" s="180"/>
      <c r="BO615" s="211"/>
      <c r="BP615" s="245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52"/>
      <c r="C616" s="240"/>
      <c r="D616" s="241"/>
      <c r="E616" s="297">
        <v>594</v>
      </c>
      <c r="F616" s="161"/>
      <c r="G616" s="159" t="str">
        <f>IF(D616="","*",VLOOKUP(F616,BS_ATIVIDADE[#All],3,FALSE))</f>
        <v>*</v>
      </c>
      <c r="H616" s="163"/>
      <c r="I616" s="163"/>
      <c r="J616" s="223"/>
      <c r="K616" s="223"/>
      <c r="L616" s="178"/>
      <c r="M616" s="20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63"/>
      <c r="P616" s="163"/>
      <c r="Q616" s="178"/>
      <c r="R616" s="179"/>
      <c r="S616" s="25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2"/>
      <c r="W616" s="264"/>
      <c r="X616" s="241"/>
      <c r="Y616" s="180"/>
      <c r="Z616" s="180"/>
      <c r="AA616" s="178"/>
      <c r="AB616" s="161"/>
      <c r="AC616" s="161"/>
      <c r="AD616" s="163"/>
      <c r="AE616" s="178"/>
      <c r="AF616" s="178"/>
      <c r="AG616" s="178"/>
      <c r="AH616" s="181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2"/>
      <c r="AL616" s="272"/>
      <c r="AM616" s="272"/>
      <c r="AN616" s="272"/>
      <c r="AO616" s="273"/>
      <c r="AP616" s="274"/>
      <c r="AQ616" s="274"/>
      <c r="AR616" s="266"/>
      <c r="AS616" s="266"/>
      <c r="AT616" s="266"/>
      <c r="AU616" s="268"/>
      <c r="AV616" s="268"/>
      <c r="AW616" s="268"/>
      <c r="AX616" s="242"/>
      <c r="AY616" s="183" t="str">
        <f>IF(D616="","*",IFERROR(IF(ISODD(COUNT(AS616:AX616)),"ERRO",SUM((AT616-AS616),(AV616-AU616),(AX616-AW616))),"ERRO"))</f>
        <v>*</v>
      </c>
      <c r="AZ616" s="161"/>
      <c r="BA616" s="243"/>
      <c r="BB616" s="179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9" t="e">
        <f>IF(BS_CONTROLE[[#This Row],[Responsavel pelo boletim]]=0, "-", BS_CONTROLE[[#This Row],[Responsavel pelo boletim]])</f>
        <v>#VALUE!</v>
      </c>
      <c r="BG616" s="185"/>
      <c r="BH616" s="244"/>
      <c r="BI616" s="244"/>
      <c r="BJ616" s="271"/>
      <c r="BK616" s="245"/>
      <c r="BL616" s="185"/>
      <c r="BM616" s="180"/>
      <c r="BN616" s="180"/>
      <c r="BO616" s="211"/>
      <c r="BP616" s="245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52"/>
      <c r="C617" s="240"/>
      <c r="D617" s="241"/>
      <c r="E617" s="297">
        <v>594</v>
      </c>
      <c r="F617" s="161"/>
      <c r="G617" s="159" t="str">
        <f>IF(D617="","*",VLOOKUP(F617,BS_ATIVIDADE[#All],3,FALSE))</f>
        <v>*</v>
      </c>
      <c r="H617" s="163"/>
      <c r="I617" s="163"/>
      <c r="J617" s="223"/>
      <c r="K617" s="223"/>
      <c r="L617" s="178"/>
      <c r="M617" s="20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63"/>
      <c r="P617" s="163"/>
      <c r="Q617" s="178"/>
      <c r="R617" s="179"/>
      <c r="S617" s="25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2"/>
      <c r="W617" s="264"/>
      <c r="X617" s="241"/>
      <c r="Y617" s="180"/>
      <c r="Z617" s="180"/>
      <c r="AA617" s="178"/>
      <c r="AB617" s="161"/>
      <c r="AC617" s="161"/>
      <c r="AD617" s="163"/>
      <c r="AE617" s="178"/>
      <c r="AF617" s="178"/>
      <c r="AG617" s="178"/>
      <c r="AH617" s="181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2"/>
      <c r="AL617" s="272"/>
      <c r="AM617" s="272"/>
      <c r="AN617" s="272"/>
      <c r="AO617" s="273"/>
      <c r="AP617" s="274"/>
      <c r="AQ617" s="274"/>
      <c r="AR617" s="266"/>
      <c r="AS617" s="266"/>
      <c r="AT617" s="266"/>
      <c r="AU617" s="268"/>
      <c r="AV617" s="268"/>
      <c r="AW617" s="268"/>
      <c r="AX617" s="242"/>
      <c r="AY617" s="183" t="str">
        <f>IF(D617="","*",IFERROR(IF(ISODD(COUNT(AS617:AX617)),"ERRO",SUM((AT617-AS617),(AV617-AU617),(AX617-AW617))),"ERRO"))</f>
        <v>*</v>
      </c>
      <c r="AZ617" s="161"/>
      <c r="BA617" s="243"/>
      <c r="BB617" s="179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9" t="e">
        <f>IF(BS_CONTROLE[[#This Row],[Responsavel pelo boletim]]=0, "-", BS_CONTROLE[[#This Row],[Responsavel pelo boletim]])</f>
        <v>#VALUE!</v>
      </c>
      <c r="BG617" s="185"/>
      <c r="BH617" s="244"/>
      <c r="BI617" s="244"/>
      <c r="BJ617" s="271"/>
      <c r="BK617" s="245"/>
      <c r="BL617" s="185"/>
      <c r="BM617" s="180"/>
      <c r="BN617" s="180"/>
      <c r="BO617" s="211"/>
      <c r="BP617" s="245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52"/>
      <c r="C618" s="240"/>
      <c r="D618" s="241"/>
      <c r="E618" s="297">
        <v>594</v>
      </c>
      <c r="F618" s="161"/>
      <c r="G618" s="159" t="str">
        <f>IF(D618="","*",VLOOKUP(F618,BS_ATIVIDADE[#All],3,FALSE))</f>
        <v>*</v>
      </c>
      <c r="H618" s="163"/>
      <c r="I618" s="163"/>
      <c r="J618" s="223"/>
      <c r="K618" s="223"/>
      <c r="L618" s="178"/>
      <c r="M618" s="20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63"/>
      <c r="P618" s="163"/>
      <c r="Q618" s="178"/>
      <c r="R618" s="179"/>
      <c r="S618" s="25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2"/>
      <c r="W618" s="264"/>
      <c r="X618" s="241"/>
      <c r="Y618" s="180"/>
      <c r="Z618" s="180"/>
      <c r="AA618" s="178"/>
      <c r="AB618" s="161"/>
      <c r="AC618" s="161"/>
      <c r="AD618" s="163"/>
      <c r="AE618" s="178"/>
      <c r="AF618" s="178"/>
      <c r="AG618" s="178"/>
      <c r="AH618" s="181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2"/>
      <c r="AL618" s="272"/>
      <c r="AM618" s="272"/>
      <c r="AN618" s="272"/>
      <c r="AO618" s="273"/>
      <c r="AP618" s="274"/>
      <c r="AQ618" s="274"/>
      <c r="AR618" s="266"/>
      <c r="AS618" s="266"/>
      <c r="AT618" s="266"/>
      <c r="AU618" s="268"/>
      <c r="AV618" s="268"/>
      <c r="AW618" s="268"/>
      <c r="AX618" s="242"/>
      <c r="AY618" s="183" t="str">
        <f>IF(D618="","*",IFERROR(IF(ISODD(COUNT(AS618:AX618)),"ERRO",SUM((AT618-AS618),(AV618-AU618),(AX618-AW618))),"ERRO"))</f>
        <v>*</v>
      </c>
      <c r="AZ618" s="161"/>
      <c r="BA618" s="243"/>
      <c r="BB618" s="179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9" t="e">
        <f>IF(BS_CONTROLE[[#This Row],[Responsavel pelo boletim]]=0, "-", BS_CONTROLE[[#This Row],[Responsavel pelo boletim]])</f>
        <v>#VALUE!</v>
      </c>
      <c r="BG618" s="185"/>
      <c r="BH618" s="244"/>
      <c r="BI618" s="244"/>
      <c r="BJ618" s="271"/>
      <c r="BK618" s="245"/>
      <c r="BL618" s="185"/>
      <c r="BM618" s="180"/>
      <c r="BN618" s="180"/>
      <c r="BO618" s="211"/>
      <c r="BP618" s="245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52"/>
      <c r="C619" s="240"/>
      <c r="D619" s="241"/>
      <c r="E619" s="297">
        <v>594</v>
      </c>
      <c r="F619" s="161"/>
      <c r="G619" s="159" t="str">
        <f>IF(D619="","*",VLOOKUP(F619,BS_ATIVIDADE[#All],3,FALSE))</f>
        <v>*</v>
      </c>
      <c r="H619" s="163"/>
      <c r="I619" s="163"/>
      <c r="J619" s="223"/>
      <c r="K619" s="223"/>
      <c r="L619" s="178"/>
      <c r="M619" s="20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63"/>
      <c r="P619" s="163"/>
      <c r="Q619" s="178"/>
      <c r="R619" s="179"/>
      <c r="S619" s="25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2"/>
      <c r="W619" s="264"/>
      <c r="X619" s="241"/>
      <c r="Y619" s="180"/>
      <c r="Z619" s="180"/>
      <c r="AA619" s="178"/>
      <c r="AB619" s="161"/>
      <c r="AC619" s="161"/>
      <c r="AD619" s="163"/>
      <c r="AE619" s="178"/>
      <c r="AF619" s="178"/>
      <c r="AG619" s="178"/>
      <c r="AH619" s="181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2"/>
      <c r="AL619" s="272"/>
      <c r="AM619" s="272"/>
      <c r="AN619" s="272"/>
      <c r="AO619" s="273"/>
      <c r="AP619" s="274"/>
      <c r="AQ619" s="274"/>
      <c r="AR619" s="266"/>
      <c r="AS619" s="266"/>
      <c r="AT619" s="266"/>
      <c r="AU619" s="268"/>
      <c r="AV619" s="268"/>
      <c r="AW619" s="268"/>
      <c r="AX619" s="242"/>
      <c r="AY619" s="183" t="str">
        <f>IF(D619="","*",IFERROR(IF(ISODD(COUNT(AS619:AX619)),"ERRO",SUM((AT619-AS619),(AV619-AU619),(AX619-AW619))),"ERRO"))</f>
        <v>*</v>
      </c>
      <c r="AZ619" s="161"/>
      <c r="BA619" s="243"/>
      <c r="BB619" s="179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9" t="e">
        <f>IF(BS_CONTROLE[[#This Row],[Responsavel pelo boletim]]=0, "-", BS_CONTROLE[[#This Row],[Responsavel pelo boletim]])</f>
        <v>#VALUE!</v>
      </c>
      <c r="BG619" s="185"/>
      <c r="BH619" s="244"/>
      <c r="BI619" s="244"/>
      <c r="BJ619" s="271"/>
      <c r="BK619" s="245"/>
      <c r="BL619" s="185"/>
      <c r="BM619" s="180"/>
      <c r="BN619" s="180"/>
      <c r="BO619" s="211"/>
      <c r="BP619" s="245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52"/>
      <c r="C620" s="240"/>
      <c r="D620" s="241"/>
      <c r="E620" s="297">
        <v>594</v>
      </c>
      <c r="F620" s="161"/>
      <c r="G620" s="159" t="str">
        <f>IF(D620="","*",VLOOKUP(F620,BS_ATIVIDADE[#All],3,FALSE))</f>
        <v>*</v>
      </c>
      <c r="H620" s="163"/>
      <c r="I620" s="163"/>
      <c r="J620" s="223"/>
      <c r="K620" s="223"/>
      <c r="L620" s="178"/>
      <c r="M620" s="20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63"/>
      <c r="P620" s="163"/>
      <c r="Q620" s="178"/>
      <c r="R620" s="179"/>
      <c r="S620" s="25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2"/>
      <c r="W620" s="264"/>
      <c r="X620" s="241"/>
      <c r="Y620" s="180"/>
      <c r="Z620" s="180"/>
      <c r="AA620" s="178"/>
      <c r="AB620" s="161"/>
      <c r="AC620" s="161"/>
      <c r="AD620" s="163"/>
      <c r="AE620" s="178"/>
      <c r="AF620" s="178"/>
      <c r="AG620" s="178"/>
      <c r="AH620" s="181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2"/>
      <c r="AL620" s="272"/>
      <c r="AM620" s="272"/>
      <c r="AN620" s="272"/>
      <c r="AO620" s="273"/>
      <c r="AP620" s="274"/>
      <c r="AQ620" s="274"/>
      <c r="AR620" s="266"/>
      <c r="AS620" s="266"/>
      <c r="AT620" s="266"/>
      <c r="AU620" s="268"/>
      <c r="AV620" s="268"/>
      <c r="AW620" s="268"/>
      <c r="AX620" s="242"/>
      <c r="AY620" s="183" t="str">
        <f>IF(D620="","*",IFERROR(IF(ISODD(COUNT(AS620:AX620)),"ERRO",SUM((AT620-AS620),(AV620-AU620),(AX620-AW620))),"ERRO"))</f>
        <v>*</v>
      </c>
      <c r="AZ620" s="161"/>
      <c r="BA620" s="243"/>
      <c r="BB620" s="179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9" t="e">
        <f>IF(BS_CONTROLE[[#This Row],[Responsavel pelo boletim]]=0, "-", BS_CONTROLE[[#This Row],[Responsavel pelo boletim]])</f>
        <v>#VALUE!</v>
      </c>
      <c r="BG620" s="185"/>
      <c r="BH620" s="244"/>
      <c r="BI620" s="244"/>
      <c r="BJ620" s="271"/>
      <c r="BK620" s="245"/>
      <c r="BL620" s="185"/>
      <c r="BM620" s="180"/>
      <c r="BN620" s="180"/>
      <c r="BO620" s="211"/>
      <c r="BP620" s="245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52"/>
      <c r="C621" s="240"/>
      <c r="D621" s="241"/>
      <c r="E621" s="297">
        <v>594</v>
      </c>
      <c r="F621" s="161"/>
      <c r="G621" s="159" t="str">
        <f>IF(D621="","*",VLOOKUP(F621,BS_ATIVIDADE[#All],3,FALSE))</f>
        <v>*</v>
      </c>
      <c r="H621" s="163"/>
      <c r="I621" s="163"/>
      <c r="J621" s="223"/>
      <c r="K621" s="223"/>
      <c r="L621" s="178"/>
      <c r="M621" s="20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63"/>
      <c r="P621" s="163"/>
      <c r="Q621" s="178"/>
      <c r="R621" s="179"/>
      <c r="S621" s="25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2"/>
      <c r="W621" s="264"/>
      <c r="X621" s="241"/>
      <c r="Y621" s="180"/>
      <c r="Z621" s="180"/>
      <c r="AA621" s="178"/>
      <c r="AB621" s="161"/>
      <c r="AC621" s="161"/>
      <c r="AD621" s="163"/>
      <c r="AE621" s="178"/>
      <c r="AF621" s="178"/>
      <c r="AG621" s="178"/>
      <c r="AH621" s="181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2"/>
      <c r="AL621" s="272"/>
      <c r="AM621" s="272"/>
      <c r="AN621" s="272"/>
      <c r="AO621" s="273"/>
      <c r="AP621" s="274"/>
      <c r="AQ621" s="274"/>
      <c r="AR621" s="266"/>
      <c r="AS621" s="266"/>
      <c r="AT621" s="266"/>
      <c r="AU621" s="268"/>
      <c r="AV621" s="268"/>
      <c r="AW621" s="268"/>
      <c r="AX621" s="242"/>
      <c r="AY621" s="183" t="str">
        <f>IF(D621="","*",IFERROR(IF(ISODD(COUNT(AS621:AX621)),"ERRO",SUM((AT621-AS621),(AV621-AU621),(AX621-AW621))),"ERRO"))</f>
        <v>*</v>
      </c>
      <c r="AZ621" s="161"/>
      <c r="BA621" s="243"/>
      <c r="BB621" s="179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9" t="e">
        <f>IF(BS_CONTROLE[[#This Row],[Responsavel pelo boletim]]=0, "-", BS_CONTROLE[[#This Row],[Responsavel pelo boletim]])</f>
        <v>#VALUE!</v>
      </c>
      <c r="BG621" s="185"/>
      <c r="BH621" s="244"/>
      <c r="BI621" s="244"/>
      <c r="BJ621" s="271"/>
      <c r="BK621" s="245"/>
      <c r="BL621" s="185"/>
      <c r="BM621" s="180"/>
      <c r="BN621" s="180"/>
      <c r="BO621" s="211"/>
      <c r="BP621" s="245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52"/>
      <c r="C622" s="240"/>
      <c r="D622" s="241"/>
      <c r="E622" s="297">
        <v>594</v>
      </c>
      <c r="F622" s="161"/>
      <c r="G622" s="159" t="str">
        <f>IF(D622="","*",VLOOKUP(F622,BS_ATIVIDADE[#All],3,FALSE))</f>
        <v>*</v>
      </c>
      <c r="H622" s="163"/>
      <c r="I622" s="163"/>
      <c r="J622" s="223"/>
      <c r="K622" s="223"/>
      <c r="L622" s="178"/>
      <c r="M622" s="20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8"/>
      <c r="R622" s="179"/>
      <c r="S622" s="25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2"/>
      <c r="W622" s="264"/>
      <c r="X622" s="241"/>
      <c r="Y622" s="180"/>
      <c r="Z622" s="180"/>
      <c r="AA622" s="178"/>
      <c r="AB622" s="161"/>
      <c r="AC622" s="161"/>
      <c r="AD622" s="163"/>
      <c r="AE622" s="178"/>
      <c r="AF622" s="178"/>
      <c r="AG622" s="178"/>
      <c r="AH622" s="181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2"/>
      <c r="AL622" s="272"/>
      <c r="AM622" s="272"/>
      <c r="AN622" s="272"/>
      <c r="AO622" s="273"/>
      <c r="AP622" s="274"/>
      <c r="AQ622" s="274"/>
      <c r="AR622" s="266"/>
      <c r="AS622" s="266"/>
      <c r="AT622" s="266"/>
      <c r="AU622" s="268"/>
      <c r="AV622" s="268"/>
      <c r="AW622" s="268"/>
      <c r="AX622" s="242"/>
      <c r="AY622" s="183" t="str">
        <f>IF(D622="","*",IFERROR(IF(ISODD(COUNT(AS622:AX622)),"ERRO",SUM((AT622-AS622),(AV622-AU622),(AX622-AW622))),"ERRO"))</f>
        <v>*</v>
      </c>
      <c r="AZ622" s="161"/>
      <c r="BA622" s="243"/>
      <c r="BB622" s="179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9" t="e">
        <f>IF(BS_CONTROLE[[#This Row],[Responsavel pelo boletim]]=0, "-", BS_CONTROLE[[#This Row],[Responsavel pelo boletim]])</f>
        <v>#VALUE!</v>
      </c>
      <c r="BG622" s="185"/>
      <c r="BH622" s="244"/>
      <c r="BI622" s="244"/>
      <c r="BJ622" s="271"/>
      <c r="BK622" s="245"/>
      <c r="BL622" s="185"/>
      <c r="BM622" s="180"/>
      <c r="BN622" s="180"/>
      <c r="BO622" s="211"/>
      <c r="BP622" s="245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52"/>
      <c r="C623" s="240"/>
      <c r="D623" s="241"/>
      <c r="E623" s="297">
        <v>594</v>
      </c>
      <c r="F623" s="161"/>
      <c r="G623" s="159" t="str">
        <f>IF(D623="","*",VLOOKUP(F623,BS_ATIVIDADE[#All],3,FALSE))</f>
        <v>*</v>
      </c>
      <c r="H623" s="163"/>
      <c r="I623" s="163"/>
      <c r="J623" s="223"/>
      <c r="K623" s="223"/>
      <c r="L623" s="178"/>
      <c r="M623" s="20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8"/>
      <c r="R623" s="179"/>
      <c r="S623" s="25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2"/>
      <c r="W623" s="264"/>
      <c r="X623" s="241"/>
      <c r="Y623" s="180"/>
      <c r="Z623" s="180"/>
      <c r="AA623" s="178"/>
      <c r="AB623" s="161"/>
      <c r="AC623" s="161"/>
      <c r="AD623" s="163"/>
      <c r="AE623" s="178"/>
      <c r="AF623" s="178"/>
      <c r="AG623" s="178"/>
      <c r="AH623" s="181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2"/>
      <c r="AL623" s="272"/>
      <c r="AM623" s="272"/>
      <c r="AN623" s="272"/>
      <c r="AO623" s="273"/>
      <c r="AP623" s="274"/>
      <c r="AQ623" s="274"/>
      <c r="AR623" s="266"/>
      <c r="AS623" s="266"/>
      <c r="AT623" s="266"/>
      <c r="AU623" s="268"/>
      <c r="AV623" s="268"/>
      <c r="AW623" s="268"/>
      <c r="AX623" s="242"/>
      <c r="AY623" s="183" t="str">
        <f>IF(D623="","*",IFERROR(IF(ISODD(COUNT(AS623:AX623)),"ERRO",SUM((AT623-AS623),(AV623-AU623),(AX623-AW623))),"ERRO"))</f>
        <v>*</v>
      </c>
      <c r="AZ623" s="161"/>
      <c r="BA623" s="243"/>
      <c r="BB623" s="179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9" t="e">
        <f>IF(BS_CONTROLE[[#This Row],[Responsavel pelo boletim]]=0, "-", BS_CONTROLE[[#This Row],[Responsavel pelo boletim]])</f>
        <v>#VALUE!</v>
      </c>
      <c r="BG623" s="185"/>
      <c r="BH623" s="244"/>
      <c r="BI623" s="244"/>
      <c r="BJ623" s="271"/>
      <c r="BK623" s="245"/>
      <c r="BL623" s="185"/>
      <c r="BM623" s="180"/>
      <c r="BN623" s="180"/>
      <c r="BO623" s="211"/>
      <c r="BP623" s="245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52"/>
      <c r="C624" s="240"/>
      <c r="D624" s="241"/>
      <c r="E624" s="297">
        <v>594</v>
      </c>
      <c r="F624" s="161"/>
      <c r="G624" s="159" t="str">
        <f>IF(D624="","*",VLOOKUP(F624,BS_ATIVIDADE[#All],3,FALSE))</f>
        <v>*</v>
      </c>
      <c r="H624" s="163"/>
      <c r="I624" s="163"/>
      <c r="J624" s="223"/>
      <c r="K624" s="223"/>
      <c r="L624" s="178"/>
      <c r="M624" s="20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8"/>
      <c r="R624" s="179"/>
      <c r="S624" s="25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2"/>
      <c r="W624" s="264"/>
      <c r="X624" s="241"/>
      <c r="Y624" s="180"/>
      <c r="Z624" s="180"/>
      <c r="AA624" s="178"/>
      <c r="AB624" s="161"/>
      <c r="AC624" s="161"/>
      <c r="AD624" s="163"/>
      <c r="AE624" s="178"/>
      <c r="AF624" s="178"/>
      <c r="AG624" s="178"/>
      <c r="AH624" s="181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2"/>
      <c r="AL624" s="272"/>
      <c r="AM624" s="272"/>
      <c r="AN624" s="272"/>
      <c r="AO624" s="273"/>
      <c r="AP624" s="274"/>
      <c r="AQ624" s="274"/>
      <c r="AR624" s="266"/>
      <c r="AS624" s="266"/>
      <c r="AT624" s="266"/>
      <c r="AU624" s="268"/>
      <c r="AV624" s="268"/>
      <c r="AW624" s="268"/>
      <c r="AX624" s="242"/>
      <c r="AY624" s="183" t="str">
        <f>IF(D624="","*",IFERROR(IF(ISODD(COUNT(AS624:AX624)),"ERRO",SUM((AT624-AS624),(AV624-AU624),(AX624-AW624))),"ERRO"))</f>
        <v>*</v>
      </c>
      <c r="AZ624" s="161"/>
      <c r="BA624" s="243"/>
      <c r="BB624" s="179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9" t="e">
        <f>IF(BS_CONTROLE[[#This Row],[Responsavel pelo boletim]]=0, "-", BS_CONTROLE[[#This Row],[Responsavel pelo boletim]])</f>
        <v>#VALUE!</v>
      </c>
      <c r="BG624" s="185"/>
      <c r="BH624" s="244"/>
      <c r="BI624" s="244"/>
      <c r="BJ624" s="271"/>
      <c r="BK624" s="245"/>
      <c r="BL624" s="185"/>
      <c r="BM624" s="180"/>
      <c r="BN624" s="180"/>
      <c r="BO624" s="211"/>
      <c r="BP624" s="245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52"/>
      <c r="C625" s="240"/>
      <c r="D625" s="241"/>
      <c r="E625" s="297">
        <v>594</v>
      </c>
      <c r="F625" s="161"/>
      <c r="G625" s="159" t="str">
        <f>IF(D625="","*",VLOOKUP(F625,BS_ATIVIDADE[#All],3,FALSE))</f>
        <v>*</v>
      </c>
      <c r="H625" s="163"/>
      <c r="I625" s="163"/>
      <c r="J625" s="223"/>
      <c r="K625" s="223"/>
      <c r="L625" s="178"/>
      <c r="M625" s="20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8"/>
      <c r="R625" s="179"/>
      <c r="S625" s="25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2"/>
      <c r="W625" s="264"/>
      <c r="X625" s="241"/>
      <c r="Y625" s="180"/>
      <c r="Z625" s="180"/>
      <c r="AA625" s="178"/>
      <c r="AB625" s="161"/>
      <c r="AC625" s="161"/>
      <c r="AD625" s="163"/>
      <c r="AE625" s="178"/>
      <c r="AF625" s="178"/>
      <c r="AG625" s="178"/>
      <c r="AH625" s="181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2"/>
      <c r="AL625" s="272"/>
      <c r="AM625" s="272"/>
      <c r="AN625" s="272"/>
      <c r="AO625" s="273"/>
      <c r="AP625" s="274"/>
      <c r="AQ625" s="274"/>
      <c r="AR625" s="266"/>
      <c r="AS625" s="266"/>
      <c r="AT625" s="266"/>
      <c r="AU625" s="268"/>
      <c r="AV625" s="268"/>
      <c r="AW625" s="268"/>
      <c r="AX625" s="242"/>
      <c r="AY625" s="183" t="str">
        <f>IF(D625="","*",IFERROR(IF(ISODD(COUNT(AS625:AX625)),"ERRO",SUM((AT625-AS625),(AV625-AU625),(AX625-AW625))),"ERRO"))</f>
        <v>*</v>
      </c>
      <c r="AZ625" s="161"/>
      <c r="BA625" s="243"/>
      <c r="BB625" s="179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9" t="e">
        <f>IF(BS_CONTROLE[[#This Row],[Responsavel pelo boletim]]=0, "-", BS_CONTROLE[[#This Row],[Responsavel pelo boletim]])</f>
        <v>#VALUE!</v>
      </c>
      <c r="BG625" s="185"/>
      <c r="BH625" s="244"/>
      <c r="BI625" s="244"/>
      <c r="BJ625" s="271"/>
      <c r="BK625" s="245"/>
      <c r="BL625" s="185"/>
      <c r="BM625" s="180"/>
      <c r="BN625" s="180"/>
      <c r="BO625" s="211"/>
      <c r="BP625" s="245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52"/>
      <c r="C626" s="240"/>
      <c r="D626" s="241"/>
      <c r="E626" s="297">
        <v>594</v>
      </c>
      <c r="F626" s="161"/>
      <c r="G626" s="159" t="str">
        <f>IF(D626="","*",VLOOKUP(F626,BS_ATIVIDADE[#All],3,FALSE))</f>
        <v>*</v>
      </c>
      <c r="H626" s="163"/>
      <c r="I626" s="163"/>
      <c r="J626" s="223"/>
      <c r="K626" s="223"/>
      <c r="L626" s="178"/>
      <c r="M626" s="20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8"/>
      <c r="R626" s="179"/>
      <c r="S626" s="25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2"/>
      <c r="W626" s="264"/>
      <c r="X626" s="241"/>
      <c r="Y626" s="180"/>
      <c r="Z626" s="180"/>
      <c r="AA626" s="178"/>
      <c r="AB626" s="161"/>
      <c r="AC626" s="161"/>
      <c r="AD626" s="163"/>
      <c r="AE626" s="178"/>
      <c r="AF626" s="178"/>
      <c r="AG626" s="178"/>
      <c r="AH626" s="181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2"/>
      <c r="AL626" s="272"/>
      <c r="AM626" s="272"/>
      <c r="AN626" s="272"/>
      <c r="AO626" s="273"/>
      <c r="AP626" s="274"/>
      <c r="AQ626" s="274"/>
      <c r="AR626" s="266"/>
      <c r="AS626" s="266"/>
      <c r="AT626" s="266"/>
      <c r="AU626" s="268"/>
      <c r="AV626" s="268"/>
      <c r="AW626" s="268"/>
      <c r="AX626" s="242"/>
      <c r="AY626" s="183" t="str">
        <f>IF(D626="","*",IFERROR(IF(ISODD(COUNT(AS626:AX626)),"ERRO",SUM((AT626-AS626),(AV626-AU626),(AX626-AW626))),"ERRO"))</f>
        <v>*</v>
      </c>
      <c r="AZ626" s="161"/>
      <c r="BA626" s="243"/>
      <c r="BB626" s="179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9" t="e">
        <f>IF(BS_CONTROLE[[#This Row],[Responsavel pelo boletim]]=0, "-", BS_CONTROLE[[#This Row],[Responsavel pelo boletim]])</f>
        <v>#VALUE!</v>
      </c>
      <c r="BG626" s="185"/>
      <c r="BH626" s="244"/>
      <c r="BI626" s="244"/>
      <c r="BJ626" s="271"/>
      <c r="BK626" s="245"/>
      <c r="BL626" s="185"/>
      <c r="BM626" s="180"/>
      <c r="BN626" s="180"/>
      <c r="BO626" s="211"/>
      <c r="BP626" s="245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52"/>
      <c r="C627" s="240"/>
      <c r="D627" s="241"/>
      <c r="E627" s="297">
        <v>594</v>
      </c>
      <c r="F627" s="161"/>
      <c r="G627" s="159" t="str">
        <f>IF(D627="","*",VLOOKUP(F627,BS_ATIVIDADE[#All],3,FALSE))</f>
        <v>*</v>
      </c>
      <c r="H627" s="163"/>
      <c r="I627" s="163"/>
      <c r="J627" s="223"/>
      <c r="K627" s="223"/>
      <c r="L627" s="178"/>
      <c r="M627" s="20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8"/>
      <c r="R627" s="179"/>
      <c r="S627" s="25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2"/>
      <c r="W627" s="264"/>
      <c r="X627" s="241"/>
      <c r="Y627" s="180"/>
      <c r="Z627" s="180"/>
      <c r="AA627" s="178"/>
      <c r="AB627" s="161"/>
      <c r="AC627" s="161"/>
      <c r="AD627" s="163"/>
      <c r="AE627" s="178"/>
      <c r="AF627" s="178"/>
      <c r="AG627" s="178"/>
      <c r="AH627" s="181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2"/>
      <c r="AL627" s="272"/>
      <c r="AM627" s="272"/>
      <c r="AN627" s="272"/>
      <c r="AO627" s="273"/>
      <c r="AP627" s="274"/>
      <c r="AQ627" s="274"/>
      <c r="AR627" s="266"/>
      <c r="AS627" s="266"/>
      <c r="AT627" s="266"/>
      <c r="AU627" s="268"/>
      <c r="AV627" s="268"/>
      <c r="AW627" s="268"/>
      <c r="AX627" s="242"/>
      <c r="AY627" s="183" t="str">
        <f>IF(D627="","*",IFERROR(IF(ISODD(COUNT(AS627:AX627)),"ERRO",SUM((AT627-AS627),(AV627-AU627),(AX627-AW627))),"ERRO"))</f>
        <v>*</v>
      </c>
      <c r="AZ627" s="161"/>
      <c r="BA627" s="243"/>
      <c r="BB627" s="179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9" t="e">
        <f>IF(BS_CONTROLE[[#This Row],[Responsavel pelo boletim]]=0, "-", BS_CONTROLE[[#This Row],[Responsavel pelo boletim]])</f>
        <v>#VALUE!</v>
      </c>
      <c r="BG627" s="185"/>
      <c r="BH627" s="244"/>
      <c r="BI627" s="244"/>
      <c r="BJ627" s="271"/>
      <c r="BK627" s="245"/>
      <c r="BL627" s="185"/>
      <c r="BM627" s="180"/>
      <c r="BN627" s="180"/>
      <c r="BO627" s="211"/>
      <c r="BP627" s="245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52"/>
      <c r="C628" s="240"/>
      <c r="D628" s="241"/>
      <c r="E628" s="297">
        <v>594</v>
      </c>
      <c r="F628" s="161"/>
      <c r="G628" s="159" t="str">
        <f>IF(D628="","*",VLOOKUP(F628,BS_ATIVIDADE[#All],3,FALSE))</f>
        <v>*</v>
      </c>
      <c r="H628" s="163"/>
      <c r="I628" s="163"/>
      <c r="J628" s="223"/>
      <c r="K628" s="223"/>
      <c r="L628" s="178"/>
      <c r="M628" s="20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8"/>
      <c r="R628" s="179"/>
      <c r="S628" s="25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2"/>
      <c r="W628" s="264"/>
      <c r="X628" s="241"/>
      <c r="Y628" s="180"/>
      <c r="Z628" s="180"/>
      <c r="AA628" s="178"/>
      <c r="AB628" s="161"/>
      <c r="AC628" s="161"/>
      <c r="AD628" s="163"/>
      <c r="AE628" s="178"/>
      <c r="AF628" s="178"/>
      <c r="AG628" s="178"/>
      <c r="AH628" s="181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2"/>
      <c r="AL628" s="272"/>
      <c r="AM628" s="272"/>
      <c r="AN628" s="272"/>
      <c r="AO628" s="273"/>
      <c r="AP628" s="274"/>
      <c r="AQ628" s="274"/>
      <c r="AR628" s="266"/>
      <c r="AS628" s="266"/>
      <c r="AT628" s="266"/>
      <c r="AU628" s="268"/>
      <c r="AV628" s="268"/>
      <c r="AW628" s="268"/>
      <c r="AX628" s="242"/>
      <c r="AY628" s="183" t="str">
        <f>IF(D628="","*",IFERROR(IF(ISODD(COUNT(AS628:AX628)),"ERRO",SUM((AT628-AS628),(AV628-AU628),(AX628-AW628))),"ERRO"))</f>
        <v>*</v>
      </c>
      <c r="AZ628" s="161"/>
      <c r="BA628" s="243"/>
      <c r="BB628" s="179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9" t="e">
        <f>IF(BS_CONTROLE[[#This Row],[Responsavel pelo boletim]]=0, "-", BS_CONTROLE[[#This Row],[Responsavel pelo boletim]])</f>
        <v>#VALUE!</v>
      </c>
      <c r="BG628" s="185"/>
      <c r="BH628" s="244"/>
      <c r="BI628" s="244"/>
      <c r="BJ628" s="271"/>
      <c r="BK628" s="245"/>
      <c r="BL628" s="185"/>
      <c r="BM628" s="180"/>
      <c r="BN628" s="180"/>
      <c r="BO628" s="211"/>
      <c r="BP628" s="245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52"/>
      <c r="C629" s="240"/>
      <c r="D629" s="241"/>
      <c r="E629" s="297">
        <v>594</v>
      </c>
      <c r="F629" s="161"/>
      <c r="G629" s="159" t="str">
        <f>IF(D629="","*",VLOOKUP(F629,BS_ATIVIDADE[#All],3,FALSE))</f>
        <v>*</v>
      </c>
      <c r="H629" s="163"/>
      <c r="I629" s="163"/>
      <c r="J629" s="223"/>
      <c r="K629" s="223"/>
      <c r="L629" s="178"/>
      <c r="M629" s="20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8"/>
      <c r="R629" s="179"/>
      <c r="S629" s="25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2"/>
      <c r="W629" s="264"/>
      <c r="X629" s="241"/>
      <c r="Y629" s="180"/>
      <c r="Z629" s="180"/>
      <c r="AA629" s="178"/>
      <c r="AB629" s="161"/>
      <c r="AC629" s="161"/>
      <c r="AD629" s="163"/>
      <c r="AE629" s="178"/>
      <c r="AF629" s="178"/>
      <c r="AG629" s="178"/>
      <c r="AH629" s="181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2"/>
      <c r="AL629" s="272"/>
      <c r="AM629" s="272"/>
      <c r="AN629" s="272"/>
      <c r="AO629" s="273"/>
      <c r="AP629" s="274"/>
      <c r="AQ629" s="274"/>
      <c r="AR629" s="266"/>
      <c r="AS629" s="266"/>
      <c r="AT629" s="266"/>
      <c r="AU629" s="268"/>
      <c r="AV629" s="268"/>
      <c r="AW629" s="268"/>
      <c r="AX629" s="242"/>
      <c r="AY629" s="183" t="str">
        <f>IF(D629="","*",IFERROR(IF(ISODD(COUNT(AS629:AX629)),"ERRO",SUM((AT629-AS629),(AV629-AU629),(AX629-AW629))),"ERRO"))</f>
        <v>*</v>
      </c>
      <c r="AZ629" s="161"/>
      <c r="BA629" s="243"/>
      <c r="BB629" s="179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9" t="e">
        <f>IF(BS_CONTROLE[[#This Row],[Responsavel pelo boletim]]=0, "-", BS_CONTROLE[[#This Row],[Responsavel pelo boletim]])</f>
        <v>#VALUE!</v>
      </c>
      <c r="BG629" s="185"/>
      <c r="BH629" s="244"/>
      <c r="BI629" s="244"/>
      <c r="BJ629" s="271"/>
      <c r="BK629" s="245"/>
      <c r="BL629" s="185"/>
      <c r="BM629" s="180"/>
      <c r="BN629" s="180"/>
      <c r="BO629" s="211"/>
      <c r="BP629" s="245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52"/>
      <c r="C630" s="240"/>
      <c r="D630" s="241"/>
      <c r="E630" s="297">
        <v>594</v>
      </c>
      <c r="F630" s="161"/>
      <c r="G630" s="159" t="str">
        <f>IF(D630="","*",VLOOKUP(F630,BS_ATIVIDADE[#All],3,FALSE))</f>
        <v>*</v>
      </c>
      <c r="H630" s="163"/>
      <c r="I630" s="163"/>
      <c r="J630" s="223"/>
      <c r="K630" s="223"/>
      <c r="L630" s="178"/>
      <c r="M630" s="20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8"/>
      <c r="R630" s="179"/>
      <c r="S630" s="25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2"/>
      <c r="W630" s="264"/>
      <c r="X630" s="241"/>
      <c r="Y630" s="180"/>
      <c r="Z630" s="180"/>
      <c r="AA630" s="178"/>
      <c r="AB630" s="161"/>
      <c r="AC630" s="161"/>
      <c r="AD630" s="163"/>
      <c r="AE630" s="178"/>
      <c r="AF630" s="178"/>
      <c r="AG630" s="178"/>
      <c r="AH630" s="181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2"/>
      <c r="AL630" s="272"/>
      <c r="AM630" s="272"/>
      <c r="AN630" s="272"/>
      <c r="AO630" s="273"/>
      <c r="AP630" s="274"/>
      <c r="AQ630" s="274"/>
      <c r="AR630" s="266"/>
      <c r="AS630" s="266"/>
      <c r="AT630" s="266"/>
      <c r="AU630" s="268"/>
      <c r="AV630" s="268"/>
      <c r="AW630" s="268"/>
      <c r="AX630" s="242"/>
      <c r="AY630" s="183" t="str">
        <f>IF(D630="","*",IFERROR(IF(ISODD(COUNT(AS630:AX630)),"ERRO",SUM((AT630-AS630),(AV630-AU630),(AX630-AW630))),"ERRO"))</f>
        <v>*</v>
      </c>
      <c r="AZ630" s="161"/>
      <c r="BA630" s="243"/>
      <c r="BB630" s="179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9" t="e">
        <f>IF(BS_CONTROLE[[#This Row],[Responsavel pelo boletim]]=0, "-", BS_CONTROLE[[#This Row],[Responsavel pelo boletim]])</f>
        <v>#VALUE!</v>
      </c>
      <c r="BG630" s="185"/>
      <c r="BH630" s="244"/>
      <c r="BI630" s="244"/>
      <c r="BJ630" s="271"/>
      <c r="BK630" s="245"/>
      <c r="BL630" s="185"/>
      <c r="BM630" s="180"/>
      <c r="BN630" s="180"/>
      <c r="BO630" s="211"/>
      <c r="BP630" s="245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52"/>
      <c r="C631" s="240"/>
      <c r="D631" s="241"/>
      <c r="E631" s="297">
        <v>594</v>
      </c>
      <c r="F631" s="161"/>
      <c r="G631" s="159" t="str">
        <f>IF(D631="","*",VLOOKUP(F631,BS_ATIVIDADE[#All],3,FALSE))</f>
        <v>*</v>
      </c>
      <c r="H631" s="163"/>
      <c r="I631" s="163"/>
      <c r="J631" s="223"/>
      <c r="K631" s="223"/>
      <c r="L631" s="178"/>
      <c r="M631" s="20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8"/>
      <c r="R631" s="179"/>
      <c r="S631" s="25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2"/>
      <c r="W631" s="264"/>
      <c r="X631" s="241"/>
      <c r="Y631" s="180"/>
      <c r="Z631" s="180"/>
      <c r="AA631" s="178"/>
      <c r="AB631" s="161"/>
      <c r="AC631" s="161"/>
      <c r="AD631" s="163"/>
      <c r="AE631" s="178"/>
      <c r="AF631" s="178"/>
      <c r="AG631" s="178"/>
      <c r="AH631" s="181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2"/>
      <c r="AL631" s="272"/>
      <c r="AM631" s="272"/>
      <c r="AN631" s="272"/>
      <c r="AO631" s="273"/>
      <c r="AP631" s="274"/>
      <c r="AQ631" s="274"/>
      <c r="AR631" s="266"/>
      <c r="AS631" s="266"/>
      <c r="AT631" s="266"/>
      <c r="AU631" s="268"/>
      <c r="AV631" s="268"/>
      <c r="AW631" s="268"/>
      <c r="AX631" s="242"/>
      <c r="AY631" s="183" t="str">
        <f>IF(D631="","*",IFERROR(IF(ISODD(COUNT(AS631:AX631)),"ERRO",SUM((AT631-AS631),(AV631-AU631),(AX631-AW631))),"ERRO"))</f>
        <v>*</v>
      </c>
      <c r="AZ631" s="161"/>
      <c r="BA631" s="243"/>
      <c r="BB631" s="179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9" t="e">
        <f>IF(BS_CONTROLE[[#This Row],[Responsavel pelo boletim]]=0, "-", BS_CONTROLE[[#This Row],[Responsavel pelo boletim]])</f>
        <v>#VALUE!</v>
      </c>
      <c r="BG631" s="185"/>
      <c r="BH631" s="244"/>
      <c r="BI631" s="244"/>
      <c r="BJ631" s="271"/>
      <c r="BK631" s="245"/>
      <c r="BL631" s="185"/>
      <c r="BM631" s="180"/>
      <c r="BN631" s="180"/>
      <c r="BO631" s="211"/>
      <c r="BP631" s="245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52"/>
      <c r="C632" s="240"/>
      <c r="D632" s="241"/>
      <c r="E632" s="297">
        <v>594</v>
      </c>
      <c r="F632" s="161"/>
      <c r="G632" s="159" t="str">
        <f>IF(D632="","*",VLOOKUP(F632,BS_ATIVIDADE[#All],3,FALSE))</f>
        <v>*</v>
      </c>
      <c r="H632" s="163"/>
      <c r="I632" s="163"/>
      <c r="J632" s="223"/>
      <c r="K632" s="223"/>
      <c r="L632" s="178"/>
      <c r="M632" s="20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8"/>
      <c r="R632" s="179"/>
      <c r="S632" s="25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2"/>
      <c r="W632" s="264"/>
      <c r="X632" s="241"/>
      <c r="Y632" s="180"/>
      <c r="Z632" s="180"/>
      <c r="AA632" s="178"/>
      <c r="AB632" s="161"/>
      <c r="AC632" s="161"/>
      <c r="AD632" s="163"/>
      <c r="AE632" s="178"/>
      <c r="AF632" s="178"/>
      <c r="AG632" s="178"/>
      <c r="AH632" s="181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2"/>
      <c r="AL632" s="272"/>
      <c r="AM632" s="272"/>
      <c r="AN632" s="272"/>
      <c r="AO632" s="273"/>
      <c r="AP632" s="274"/>
      <c r="AQ632" s="274"/>
      <c r="AR632" s="266"/>
      <c r="AS632" s="266"/>
      <c r="AT632" s="266"/>
      <c r="AU632" s="268"/>
      <c r="AV632" s="268"/>
      <c r="AW632" s="268"/>
      <c r="AX632" s="242"/>
      <c r="AY632" s="183" t="str">
        <f>IF(D632="","*",IFERROR(IF(ISODD(COUNT(AS632:AX632)),"ERRO",SUM((AT632-AS632),(AV632-AU632),(AX632-AW632))),"ERRO"))</f>
        <v>*</v>
      </c>
      <c r="AZ632" s="161"/>
      <c r="BA632" s="243"/>
      <c r="BB632" s="179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9" t="e">
        <f>IF(BS_CONTROLE[[#This Row],[Responsavel pelo boletim]]=0, "-", BS_CONTROLE[[#This Row],[Responsavel pelo boletim]])</f>
        <v>#VALUE!</v>
      </c>
      <c r="BG632" s="185"/>
      <c r="BH632" s="244"/>
      <c r="BI632" s="244"/>
      <c r="BJ632" s="271"/>
      <c r="BK632" s="245"/>
      <c r="BL632" s="185"/>
      <c r="BM632" s="180"/>
      <c r="BN632" s="180"/>
      <c r="BO632" s="211"/>
      <c r="BP632" s="245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52"/>
      <c r="C633" s="240"/>
      <c r="D633" s="241"/>
      <c r="E633" s="297">
        <v>594</v>
      </c>
      <c r="F633" s="161"/>
      <c r="G633" s="159" t="str">
        <f>IF(D633="","*",VLOOKUP(F633,BS_ATIVIDADE[#All],3,FALSE))</f>
        <v>*</v>
      </c>
      <c r="H633" s="163"/>
      <c r="I633" s="163"/>
      <c r="J633" s="223"/>
      <c r="K633" s="223"/>
      <c r="L633" s="178"/>
      <c r="M633" s="20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8"/>
      <c r="R633" s="179"/>
      <c r="S633" s="25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2"/>
      <c r="W633" s="264"/>
      <c r="X633" s="241"/>
      <c r="Y633" s="180"/>
      <c r="Z633" s="180"/>
      <c r="AA633" s="178"/>
      <c r="AB633" s="161"/>
      <c r="AC633" s="161"/>
      <c r="AD633" s="163"/>
      <c r="AE633" s="178"/>
      <c r="AF633" s="178"/>
      <c r="AG633" s="178"/>
      <c r="AH633" s="181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2"/>
      <c r="AL633" s="272"/>
      <c r="AM633" s="272"/>
      <c r="AN633" s="272"/>
      <c r="AO633" s="273"/>
      <c r="AP633" s="274"/>
      <c r="AQ633" s="274"/>
      <c r="AR633" s="266"/>
      <c r="AS633" s="266"/>
      <c r="AT633" s="266"/>
      <c r="AU633" s="268"/>
      <c r="AV633" s="268"/>
      <c r="AW633" s="268"/>
      <c r="AX633" s="242"/>
      <c r="AY633" s="183" t="str">
        <f>IF(D633="","*",IFERROR(IF(ISODD(COUNT(AS633:AX633)),"ERRO",SUM((AT633-AS633),(AV633-AU633),(AX633-AW633))),"ERRO"))</f>
        <v>*</v>
      </c>
      <c r="AZ633" s="161"/>
      <c r="BA633" s="243"/>
      <c r="BB633" s="179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9" t="e">
        <f>IF(BS_CONTROLE[[#This Row],[Responsavel pelo boletim]]=0, "-", BS_CONTROLE[[#This Row],[Responsavel pelo boletim]])</f>
        <v>#VALUE!</v>
      </c>
      <c r="BG633" s="185"/>
      <c r="BH633" s="244"/>
      <c r="BI633" s="244"/>
      <c r="BJ633" s="271"/>
      <c r="BK633" s="245"/>
      <c r="BL633" s="185"/>
      <c r="BM633" s="180"/>
      <c r="BN633" s="180"/>
      <c r="BO633" s="211"/>
      <c r="BP633" s="245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52"/>
      <c r="C634" s="240"/>
      <c r="D634" s="241"/>
      <c r="E634" s="297">
        <v>594</v>
      </c>
      <c r="F634" s="161"/>
      <c r="G634" s="159" t="str">
        <f>IF(D634="","*",VLOOKUP(F634,BS_ATIVIDADE[#All],3,FALSE))</f>
        <v>*</v>
      </c>
      <c r="H634" s="163"/>
      <c r="I634" s="163"/>
      <c r="J634" s="223"/>
      <c r="K634" s="223"/>
      <c r="L634" s="178"/>
      <c r="M634" s="20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8"/>
      <c r="R634" s="179"/>
      <c r="S634" s="25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2"/>
      <c r="W634" s="264"/>
      <c r="X634" s="241"/>
      <c r="Y634" s="180"/>
      <c r="Z634" s="180"/>
      <c r="AA634" s="178"/>
      <c r="AB634" s="161"/>
      <c r="AC634" s="161"/>
      <c r="AD634" s="163"/>
      <c r="AE634" s="178"/>
      <c r="AF634" s="178"/>
      <c r="AG634" s="178"/>
      <c r="AH634" s="181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2"/>
      <c r="AL634" s="272"/>
      <c r="AM634" s="272"/>
      <c r="AN634" s="272"/>
      <c r="AO634" s="273"/>
      <c r="AP634" s="274"/>
      <c r="AQ634" s="274"/>
      <c r="AR634" s="266"/>
      <c r="AS634" s="266"/>
      <c r="AT634" s="266"/>
      <c r="AU634" s="268"/>
      <c r="AV634" s="268"/>
      <c r="AW634" s="268"/>
      <c r="AX634" s="242"/>
      <c r="AY634" s="183" t="str">
        <f>IF(D634="","*",IFERROR(IF(ISODD(COUNT(AS634:AX634)),"ERRO",SUM((AT634-AS634),(AV634-AU634),(AX634-AW634))),"ERRO"))</f>
        <v>*</v>
      </c>
      <c r="AZ634" s="161"/>
      <c r="BA634" s="243"/>
      <c r="BB634" s="179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9" t="e">
        <f>IF(BS_CONTROLE[[#This Row],[Responsavel pelo boletim]]=0, "-", BS_CONTROLE[[#This Row],[Responsavel pelo boletim]])</f>
        <v>#VALUE!</v>
      </c>
      <c r="BG634" s="185"/>
      <c r="BH634" s="244"/>
      <c r="BI634" s="244"/>
      <c r="BJ634" s="271"/>
      <c r="BK634" s="245"/>
      <c r="BL634" s="185"/>
      <c r="BM634" s="180"/>
      <c r="BN634" s="180"/>
      <c r="BO634" s="211"/>
      <c r="BP634" s="245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52"/>
      <c r="C635" s="240"/>
      <c r="D635" s="241"/>
      <c r="E635" s="297">
        <v>594</v>
      </c>
      <c r="F635" s="161"/>
      <c r="G635" s="159" t="str">
        <f>IF(D635="","*",VLOOKUP(F635,BS_ATIVIDADE[#All],3,FALSE))</f>
        <v>*</v>
      </c>
      <c r="H635" s="163"/>
      <c r="I635" s="163"/>
      <c r="J635" s="223"/>
      <c r="K635" s="223"/>
      <c r="L635" s="178"/>
      <c r="M635" s="20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8"/>
      <c r="R635" s="179"/>
      <c r="S635" s="25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2"/>
      <c r="W635" s="264"/>
      <c r="X635" s="241"/>
      <c r="Y635" s="180"/>
      <c r="Z635" s="180"/>
      <c r="AA635" s="178"/>
      <c r="AB635" s="161"/>
      <c r="AC635" s="161"/>
      <c r="AD635" s="163"/>
      <c r="AE635" s="178"/>
      <c r="AF635" s="178"/>
      <c r="AG635" s="178"/>
      <c r="AH635" s="181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2"/>
      <c r="AL635" s="272"/>
      <c r="AM635" s="272"/>
      <c r="AN635" s="272"/>
      <c r="AO635" s="273"/>
      <c r="AP635" s="274"/>
      <c r="AQ635" s="274"/>
      <c r="AR635" s="266"/>
      <c r="AS635" s="266"/>
      <c r="AT635" s="266"/>
      <c r="AU635" s="268"/>
      <c r="AV635" s="268"/>
      <c r="AW635" s="268"/>
      <c r="AX635" s="242"/>
      <c r="AY635" s="183" t="str">
        <f>IF(D635="","*",IFERROR(IF(ISODD(COUNT(AS635:AX635)),"ERRO",SUM((AT635-AS635),(AV635-AU635),(AX635-AW635))),"ERRO"))</f>
        <v>*</v>
      </c>
      <c r="AZ635" s="161"/>
      <c r="BA635" s="243"/>
      <c r="BB635" s="179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9" t="e">
        <f>IF(BS_CONTROLE[[#This Row],[Responsavel pelo boletim]]=0, "-", BS_CONTROLE[[#This Row],[Responsavel pelo boletim]])</f>
        <v>#VALUE!</v>
      </c>
      <c r="BG635" s="185"/>
      <c r="BH635" s="244"/>
      <c r="BI635" s="244"/>
      <c r="BJ635" s="271"/>
      <c r="BK635" s="245"/>
      <c r="BL635" s="185"/>
      <c r="BM635" s="180"/>
      <c r="BN635" s="180"/>
      <c r="BO635" s="211"/>
      <c r="BP635" s="245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52"/>
      <c r="C636" s="240"/>
      <c r="D636" s="241"/>
      <c r="E636" s="297">
        <v>594</v>
      </c>
      <c r="F636" s="161"/>
      <c r="G636" s="159" t="str">
        <f>IF(D636="","*",VLOOKUP(F636,BS_ATIVIDADE[#All],3,FALSE))</f>
        <v>*</v>
      </c>
      <c r="H636" s="163"/>
      <c r="I636" s="163"/>
      <c r="J636" s="223"/>
      <c r="K636" s="223"/>
      <c r="L636" s="178"/>
      <c r="M636" s="20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8"/>
      <c r="R636" s="179"/>
      <c r="S636" s="25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2"/>
      <c r="W636" s="264"/>
      <c r="X636" s="241"/>
      <c r="Y636" s="180"/>
      <c r="Z636" s="180"/>
      <c r="AA636" s="178"/>
      <c r="AB636" s="161"/>
      <c r="AC636" s="161"/>
      <c r="AD636" s="163"/>
      <c r="AE636" s="178"/>
      <c r="AF636" s="178"/>
      <c r="AG636" s="178"/>
      <c r="AH636" s="181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2"/>
      <c r="AL636" s="272"/>
      <c r="AM636" s="272"/>
      <c r="AN636" s="272"/>
      <c r="AO636" s="273"/>
      <c r="AP636" s="274"/>
      <c r="AQ636" s="274"/>
      <c r="AR636" s="266"/>
      <c r="AS636" s="266"/>
      <c r="AT636" s="266"/>
      <c r="AU636" s="268"/>
      <c r="AV636" s="268"/>
      <c r="AW636" s="268"/>
      <c r="AX636" s="242"/>
      <c r="AY636" s="183" t="str">
        <f>IF(D636="","*",IFERROR(IF(ISODD(COUNT(AS636:AX636)),"ERRO",SUM((AT636-AS636),(AV636-AU636),(AX636-AW636))),"ERRO"))</f>
        <v>*</v>
      </c>
      <c r="AZ636" s="161"/>
      <c r="BA636" s="243"/>
      <c r="BB636" s="179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9" t="e">
        <f>IF(BS_CONTROLE[[#This Row],[Responsavel pelo boletim]]=0, "-", BS_CONTROLE[[#This Row],[Responsavel pelo boletim]])</f>
        <v>#VALUE!</v>
      </c>
      <c r="BG636" s="185"/>
      <c r="BH636" s="244"/>
      <c r="BI636" s="244"/>
      <c r="BJ636" s="271"/>
      <c r="BK636" s="245"/>
      <c r="BL636" s="185"/>
      <c r="BM636" s="180"/>
      <c r="BN636" s="180"/>
      <c r="BO636" s="211"/>
      <c r="BP636" s="245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52"/>
      <c r="C637" s="240"/>
      <c r="D637" s="241"/>
      <c r="E637" s="297">
        <v>594</v>
      </c>
      <c r="F637" s="161"/>
      <c r="G637" s="159" t="str">
        <f>IF(D637="","*",VLOOKUP(F637,BS_ATIVIDADE[#All],3,FALSE))</f>
        <v>*</v>
      </c>
      <c r="H637" s="163"/>
      <c r="I637" s="163"/>
      <c r="J637" s="223"/>
      <c r="K637" s="223"/>
      <c r="L637" s="178"/>
      <c r="M637" s="20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8"/>
      <c r="R637" s="179"/>
      <c r="S637" s="25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2"/>
      <c r="W637" s="264"/>
      <c r="X637" s="241"/>
      <c r="Y637" s="180"/>
      <c r="Z637" s="180"/>
      <c r="AA637" s="178"/>
      <c r="AB637" s="161"/>
      <c r="AC637" s="161"/>
      <c r="AD637" s="163"/>
      <c r="AE637" s="178"/>
      <c r="AF637" s="178"/>
      <c r="AG637" s="178"/>
      <c r="AH637" s="181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2"/>
      <c r="AL637" s="272"/>
      <c r="AM637" s="272"/>
      <c r="AN637" s="272"/>
      <c r="AO637" s="273"/>
      <c r="AP637" s="274"/>
      <c r="AQ637" s="274"/>
      <c r="AR637" s="266"/>
      <c r="AS637" s="266"/>
      <c r="AT637" s="266"/>
      <c r="AU637" s="268"/>
      <c r="AV637" s="268"/>
      <c r="AW637" s="268"/>
      <c r="AX637" s="242"/>
      <c r="AY637" s="183" t="str">
        <f>IF(D637="","*",IFERROR(IF(ISODD(COUNT(AS637:AX637)),"ERRO",SUM((AT637-AS637),(AV637-AU637),(AX637-AW637))),"ERRO"))</f>
        <v>*</v>
      </c>
      <c r="AZ637" s="161"/>
      <c r="BA637" s="243"/>
      <c r="BB637" s="179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9" t="e">
        <f>IF(BS_CONTROLE[[#This Row],[Responsavel pelo boletim]]=0, "-", BS_CONTROLE[[#This Row],[Responsavel pelo boletim]])</f>
        <v>#VALUE!</v>
      </c>
      <c r="BG637" s="185"/>
      <c r="BH637" s="244"/>
      <c r="BI637" s="244"/>
      <c r="BJ637" s="271"/>
      <c r="BK637" s="245"/>
      <c r="BL637" s="185"/>
      <c r="BM637" s="180"/>
      <c r="BN637" s="180"/>
      <c r="BO637" s="211"/>
      <c r="BP637" s="245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52"/>
      <c r="C638" s="240"/>
      <c r="D638" s="241"/>
      <c r="E638" s="297">
        <v>594</v>
      </c>
      <c r="F638" s="161"/>
      <c r="G638" s="159" t="str">
        <f>IF(D638="","*",VLOOKUP(F638,BS_ATIVIDADE[#All],3,FALSE))</f>
        <v>*</v>
      </c>
      <c r="H638" s="163"/>
      <c r="I638" s="163"/>
      <c r="J638" s="223"/>
      <c r="K638" s="223"/>
      <c r="L638" s="178"/>
      <c r="M638" s="20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8"/>
      <c r="R638" s="179"/>
      <c r="S638" s="25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2"/>
      <c r="W638" s="264"/>
      <c r="X638" s="241"/>
      <c r="Y638" s="180"/>
      <c r="Z638" s="180"/>
      <c r="AA638" s="178"/>
      <c r="AB638" s="161"/>
      <c r="AC638" s="161"/>
      <c r="AD638" s="163"/>
      <c r="AE638" s="178"/>
      <c r="AF638" s="178"/>
      <c r="AG638" s="178"/>
      <c r="AH638" s="181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2"/>
      <c r="AL638" s="272"/>
      <c r="AM638" s="272"/>
      <c r="AN638" s="272"/>
      <c r="AO638" s="273"/>
      <c r="AP638" s="274"/>
      <c r="AQ638" s="274"/>
      <c r="AR638" s="266"/>
      <c r="AS638" s="266"/>
      <c r="AT638" s="266"/>
      <c r="AU638" s="268"/>
      <c r="AV638" s="268"/>
      <c r="AW638" s="268"/>
      <c r="AX638" s="242"/>
      <c r="AY638" s="183" t="str">
        <f>IF(D638="","*",IFERROR(IF(ISODD(COUNT(AS638:AX638)),"ERRO",SUM((AT638-AS638),(AV638-AU638),(AX638-AW638))),"ERRO"))</f>
        <v>*</v>
      </c>
      <c r="AZ638" s="161"/>
      <c r="BA638" s="243"/>
      <c r="BB638" s="179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9" t="e">
        <f>IF(BS_CONTROLE[[#This Row],[Responsavel pelo boletim]]=0, "-", BS_CONTROLE[[#This Row],[Responsavel pelo boletim]])</f>
        <v>#VALUE!</v>
      </c>
      <c r="BG638" s="185"/>
      <c r="BH638" s="244"/>
      <c r="BI638" s="244"/>
      <c r="BJ638" s="271"/>
      <c r="BK638" s="245"/>
      <c r="BL638" s="185"/>
      <c r="BM638" s="180"/>
      <c r="BN638" s="180"/>
      <c r="BO638" s="211"/>
      <c r="BP638" s="245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52"/>
      <c r="C639" s="240"/>
      <c r="D639" s="241"/>
      <c r="E639" s="297">
        <v>594</v>
      </c>
      <c r="F639" s="161"/>
      <c r="G639" s="159" t="str">
        <f>IF(D639="","*",VLOOKUP(F639,BS_ATIVIDADE[#All],3,FALSE))</f>
        <v>*</v>
      </c>
      <c r="H639" s="163"/>
      <c r="I639" s="163"/>
      <c r="J639" s="223"/>
      <c r="K639" s="223"/>
      <c r="L639" s="178"/>
      <c r="M639" s="20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8"/>
      <c r="R639" s="179"/>
      <c r="S639" s="25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2"/>
      <c r="W639" s="264"/>
      <c r="X639" s="241"/>
      <c r="Y639" s="180"/>
      <c r="Z639" s="180"/>
      <c r="AA639" s="178"/>
      <c r="AB639" s="161"/>
      <c r="AC639" s="161"/>
      <c r="AD639" s="163"/>
      <c r="AE639" s="178"/>
      <c r="AF639" s="178"/>
      <c r="AG639" s="178"/>
      <c r="AH639" s="181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2"/>
      <c r="AL639" s="272"/>
      <c r="AM639" s="272"/>
      <c r="AN639" s="272"/>
      <c r="AO639" s="273"/>
      <c r="AP639" s="274"/>
      <c r="AQ639" s="274"/>
      <c r="AR639" s="266"/>
      <c r="AS639" s="266"/>
      <c r="AT639" s="266"/>
      <c r="AU639" s="268"/>
      <c r="AV639" s="268"/>
      <c r="AW639" s="268"/>
      <c r="AX639" s="242"/>
      <c r="AY639" s="183" t="str">
        <f>IF(D639="","*",IFERROR(IF(ISODD(COUNT(AS639:AX639)),"ERRO",SUM((AT639-AS639),(AV639-AU639),(AX639-AW639))),"ERRO"))</f>
        <v>*</v>
      </c>
      <c r="AZ639" s="161"/>
      <c r="BA639" s="243"/>
      <c r="BB639" s="179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9" t="e">
        <f>IF(BS_CONTROLE[[#This Row],[Responsavel pelo boletim]]=0, "-", BS_CONTROLE[[#This Row],[Responsavel pelo boletim]])</f>
        <v>#VALUE!</v>
      </c>
      <c r="BG639" s="185"/>
      <c r="BH639" s="244"/>
      <c r="BI639" s="244"/>
      <c r="BJ639" s="271"/>
      <c r="BK639" s="245"/>
      <c r="BL639" s="185"/>
      <c r="BM639" s="180"/>
      <c r="BN639" s="180"/>
      <c r="BO639" s="211"/>
      <c r="BP639" s="245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52"/>
      <c r="C640" s="240"/>
      <c r="D640" s="241"/>
      <c r="E640" s="297">
        <v>594</v>
      </c>
      <c r="F640" s="161"/>
      <c r="G640" s="159" t="str">
        <f>IF(D640="","*",VLOOKUP(F640,BS_ATIVIDADE[#All],3,FALSE))</f>
        <v>*</v>
      </c>
      <c r="H640" s="163"/>
      <c r="I640" s="163"/>
      <c r="J640" s="223"/>
      <c r="K640" s="223"/>
      <c r="L640" s="178"/>
      <c r="M640" s="20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8"/>
      <c r="R640" s="179"/>
      <c r="S640" s="25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2"/>
      <c r="W640" s="264"/>
      <c r="X640" s="241"/>
      <c r="Y640" s="180"/>
      <c r="Z640" s="180"/>
      <c r="AA640" s="178"/>
      <c r="AB640" s="161"/>
      <c r="AC640" s="161"/>
      <c r="AD640" s="163"/>
      <c r="AE640" s="178"/>
      <c r="AF640" s="178"/>
      <c r="AG640" s="178"/>
      <c r="AH640" s="181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2"/>
      <c r="AL640" s="272"/>
      <c r="AM640" s="272"/>
      <c r="AN640" s="272"/>
      <c r="AO640" s="273"/>
      <c r="AP640" s="274"/>
      <c r="AQ640" s="274"/>
      <c r="AR640" s="266"/>
      <c r="AS640" s="266"/>
      <c r="AT640" s="266"/>
      <c r="AU640" s="268"/>
      <c r="AV640" s="268"/>
      <c r="AW640" s="268"/>
      <c r="AX640" s="242"/>
      <c r="AY640" s="183" t="str">
        <f>IF(D640="","*",IFERROR(IF(ISODD(COUNT(AS640:AX640)),"ERRO",SUM((AT640-AS640),(AV640-AU640),(AX640-AW640))),"ERRO"))</f>
        <v>*</v>
      </c>
      <c r="AZ640" s="161"/>
      <c r="BA640" s="243"/>
      <c r="BB640" s="179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9" t="e">
        <f>IF(BS_CONTROLE[[#This Row],[Responsavel pelo boletim]]=0, "-", BS_CONTROLE[[#This Row],[Responsavel pelo boletim]])</f>
        <v>#VALUE!</v>
      </c>
      <c r="BG640" s="185"/>
      <c r="BH640" s="244"/>
      <c r="BI640" s="244"/>
      <c r="BJ640" s="271"/>
      <c r="BK640" s="245"/>
      <c r="BL640" s="185"/>
      <c r="BM640" s="180"/>
      <c r="BN640" s="180"/>
      <c r="BO640" s="211"/>
      <c r="BP640" s="245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52"/>
      <c r="C641" s="240"/>
      <c r="D641" s="241"/>
      <c r="E641" s="297">
        <v>594</v>
      </c>
      <c r="F641" s="161"/>
      <c r="G641" s="159" t="str">
        <f>IF(D641="","*",VLOOKUP(F641,BS_ATIVIDADE[#All],3,FALSE))</f>
        <v>*</v>
      </c>
      <c r="H641" s="163"/>
      <c r="I641" s="163"/>
      <c r="J641" s="223"/>
      <c r="K641" s="223"/>
      <c r="L641" s="178"/>
      <c r="M641" s="20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8"/>
      <c r="R641" s="179"/>
      <c r="S641" s="25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2"/>
      <c r="W641" s="264"/>
      <c r="X641" s="241"/>
      <c r="Y641" s="180"/>
      <c r="Z641" s="180"/>
      <c r="AA641" s="178"/>
      <c r="AB641" s="161"/>
      <c r="AC641" s="161"/>
      <c r="AD641" s="163"/>
      <c r="AE641" s="178"/>
      <c r="AF641" s="178"/>
      <c r="AG641" s="178"/>
      <c r="AH641" s="181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2"/>
      <c r="AL641" s="272"/>
      <c r="AM641" s="272"/>
      <c r="AN641" s="272"/>
      <c r="AO641" s="273"/>
      <c r="AP641" s="274"/>
      <c r="AQ641" s="274"/>
      <c r="AR641" s="266"/>
      <c r="AS641" s="266"/>
      <c r="AT641" s="266"/>
      <c r="AU641" s="268"/>
      <c r="AV641" s="268"/>
      <c r="AW641" s="268"/>
      <c r="AX641" s="242"/>
      <c r="AY641" s="183" t="str">
        <f>IF(D641="","*",IFERROR(IF(ISODD(COUNT(AS641:AX641)),"ERRO",SUM((AT641-AS641),(AV641-AU641),(AX641-AW641))),"ERRO"))</f>
        <v>*</v>
      </c>
      <c r="AZ641" s="161"/>
      <c r="BA641" s="243"/>
      <c r="BB641" s="179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9" t="e">
        <f>IF(BS_CONTROLE[[#This Row],[Responsavel pelo boletim]]=0, "-", BS_CONTROLE[[#This Row],[Responsavel pelo boletim]])</f>
        <v>#VALUE!</v>
      </c>
      <c r="BG641" s="185"/>
      <c r="BH641" s="244"/>
      <c r="BI641" s="244"/>
      <c r="BJ641" s="271"/>
      <c r="BK641" s="245"/>
      <c r="BL641" s="185"/>
      <c r="BM641" s="180"/>
      <c r="BN641" s="180"/>
      <c r="BO641" s="211"/>
      <c r="BP641" s="245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52"/>
      <c r="C642" s="240"/>
      <c r="D642" s="241"/>
      <c r="E642" s="297">
        <v>594</v>
      </c>
      <c r="F642" s="161"/>
      <c r="G642" s="159" t="str">
        <f>IF(D642="","*",VLOOKUP(F642,BS_ATIVIDADE[#All],3,FALSE))</f>
        <v>*</v>
      </c>
      <c r="H642" s="163"/>
      <c r="I642" s="163"/>
      <c r="J642" s="223"/>
      <c r="K642" s="223"/>
      <c r="L642" s="178"/>
      <c r="M642" s="20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8"/>
      <c r="R642" s="179"/>
      <c r="S642" s="25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2"/>
      <c r="W642" s="264"/>
      <c r="X642" s="241"/>
      <c r="Y642" s="180"/>
      <c r="Z642" s="180"/>
      <c r="AA642" s="178"/>
      <c r="AB642" s="161"/>
      <c r="AC642" s="161"/>
      <c r="AD642" s="163"/>
      <c r="AE642" s="178"/>
      <c r="AF642" s="178"/>
      <c r="AG642" s="178"/>
      <c r="AH642" s="181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2"/>
      <c r="AL642" s="272"/>
      <c r="AM642" s="272"/>
      <c r="AN642" s="272"/>
      <c r="AO642" s="273"/>
      <c r="AP642" s="274"/>
      <c r="AQ642" s="274"/>
      <c r="AR642" s="266"/>
      <c r="AS642" s="266"/>
      <c r="AT642" s="266"/>
      <c r="AU642" s="268"/>
      <c r="AV642" s="268"/>
      <c r="AW642" s="268"/>
      <c r="AX642" s="242"/>
      <c r="AY642" s="183" t="str">
        <f>IF(D642="","*",IFERROR(IF(ISODD(COUNT(AS642:AX642)),"ERRO",SUM((AT642-AS642),(AV642-AU642),(AX642-AW642))),"ERRO"))</f>
        <v>*</v>
      </c>
      <c r="AZ642" s="161"/>
      <c r="BA642" s="243"/>
      <c r="BB642" s="179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9" t="e">
        <f>IF(BS_CONTROLE[[#This Row],[Responsavel pelo boletim]]=0, "-", BS_CONTROLE[[#This Row],[Responsavel pelo boletim]])</f>
        <v>#VALUE!</v>
      </c>
      <c r="BG642" s="185"/>
      <c r="BH642" s="244"/>
      <c r="BI642" s="244"/>
      <c r="BJ642" s="271"/>
      <c r="BK642" s="245"/>
      <c r="BL642" s="185"/>
      <c r="BM642" s="180"/>
      <c r="BN642" s="180"/>
      <c r="BO642" s="211"/>
      <c r="BP642" s="245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52"/>
      <c r="C643" s="240"/>
      <c r="D643" s="241"/>
      <c r="E643" s="297">
        <v>594</v>
      </c>
      <c r="F643" s="161"/>
      <c r="G643" s="159" t="str">
        <f>IF(D643="","*",VLOOKUP(F643,BS_ATIVIDADE[#All],3,FALSE))</f>
        <v>*</v>
      </c>
      <c r="H643" s="163"/>
      <c r="I643" s="163"/>
      <c r="J643" s="223"/>
      <c r="K643" s="223"/>
      <c r="L643" s="178"/>
      <c r="M643" s="20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8"/>
      <c r="R643" s="179"/>
      <c r="S643" s="25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2"/>
      <c r="W643" s="264"/>
      <c r="X643" s="241"/>
      <c r="Y643" s="180"/>
      <c r="Z643" s="180"/>
      <c r="AA643" s="178"/>
      <c r="AB643" s="161"/>
      <c r="AC643" s="161"/>
      <c r="AD643" s="163"/>
      <c r="AE643" s="178"/>
      <c r="AF643" s="178"/>
      <c r="AG643" s="178"/>
      <c r="AH643" s="181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2"/>
      <c r="AL643" s="272"/>
      <c r="AM643" s="272"/>
      <c r="AN643" s="272"/>
      <c r="AO643" s="273"/>
      <c r="AP643" s="274"/>
      <c r="AQ643" s="274"/>
      <c r="AR643" s="266"/>
      <c r="AS643" s="266"/>
      <c r="AT643" s="266"/>
      <c r="AU643" s="268"/>
      <c r="AV643" s="268"/>
      <c r="AW643" s="268"/>
      <c r="AX643" s="242"/>
      <c r="AY643" s="183" t="str">
        <f>IF(D643="","*",IFERROR(IF(ISODD(COUNT(AS643:AX643)),"ERRO",SUM((AT643-AS643),(AV643-AU643),(AX643-AW643))),"ERRO"))</f>
        <v>*</v>
      </c>
      <c r="AZ643" s="161"/>
      <c r="BA643" s="243"/>
      <c r="BB643" s="179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9" t="e">
        <f>IF(BS_CONTROLE[[#This Row],[Responsavel pelo boletim]]=0, "-", BS_CONTROLE[[#This Row],[Responsavel pelo boletim]])</f>
        <v>#VALUE!</v>
      </c>
      <c r="BG643" s="185"/>
      <c r="BH643" s="244"/>
      <c r="BI643" s="244"/>
      <c r="BJ643" s="271"/>
      <c r="BK643" s="245"/>
      <c r="BL643" s="185"/>
      <c r="BM643" s="180"/>
      <c r="BN643" s="180"/>
      <c r="BO643" s="211"/>
      <c r="BP643" s="245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52"/>
      <c r="C644" s="240"/>
      <c r="D644" s="241"/>
      <c r="E644" s="297">
        <v>594</v>
      </c>
      <c r="F644" s="161"/>
      <c r="G644" s="159" t="str">
        <f>IF(D644="","*",VLOOKUP(F644,BS_ATIVIDADE[#All],3,FALSE))</f>
        <v>*</v>
      </c>
      <c r="H644" s="163"/>
      <c r="I644" s="163"/>
      <c r="J644" s="223"/>
      <c r="K644" s="223"/>
      <c r="L644" s="178"/>
      <c r="M644" s="20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8"/>
      <c r="R644" s="179"/>
      <c r="S644" s="25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2"/>
      <c r="W644" s="264"/>
      <c r="X644" s="241"/>
      <c r="Y644" s="180"/>
      <c r="Z644" s="180"/>
      <c r="AA644" s="178"/>
      <c r="AB644" s="161"/>
      <c r="AC644" s="161"/>
      <c r="AD644" s="163"/>
      <c r="AE644" s="178"/>
      <c r="AF644" s="178"/>
      <c r="AG644" s="178"/>
      <c r="AH644" s="181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2"/>
      <c r="AL644" s="272"/>
      <c r="AM644" s="272"/>
      <c r="AN644" s="272"/>
      <c r="AO644" s="273"/>
      <c r="AP644" s="274"/>
      <c r="AQ644" s="274"/>
      <c r="AR644" s="266"/>
      <c r="AS644" s="266"/>
      <c r="AT644" s="266"/>
      <c r="AU644" s="268"/>
      <c r="AV644" s="268"/>
      <c r="AW644" s="268"/>
      <c r="AX644" s="242"/>
      <c r="AY644" s="183" t="str">
        <f>IF(D644="","*",IFERROR(IF(ISODD(COUNT(AS644:AX644)),"ERRO",SUM((AT644-AS644),(AV644-AU644),(AX644-AW644))),"ERRO"))</f>
        <v>*</v>
      </c>
      <c r="AZ644" s="161"/>
      <c r="BA644" s="243"/>
      <c r="BB644" s="179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9" t="e">
        <f>IF(BS_CONTROLE[[#This Row],[Responsavel pelo boletim]]=0, "-", BS_CONTROLE[[#This Row],[Responsavel pelo boletim]])</f>
        <v>#VALUE!</v>
      </c>
      <c r="BG644" s="185"/>
      <c r="BH644" s="244"/>
      <c r="BI644" s="244"/>
      <c r="BJ644" s="271"/>
      <c r="BK644" s="245"/>
      <c r="BL644" s="185"/>
      <c r="BM644" s="180"/>
      <c r="BN644" s="180"/>
      <c r="BO644" s="211"/>
      <c r="BP644" s="245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52"/>
      <c r="C645" s="240"/>
      <c r="D645" s="241"/>
      <c r="E645" s="297">
        <v>594</v>
      </c>
      <c r="F645" s="161"/>
      <c r="G645" s="159" t="str">
        <f>IF(D645="","*",VLOOKUP(F645,BS_ATIVIDADE[#All],3,FALSE))</f>
        <v>*</v>
      </c>
      <c r="H645" s="163"/>
      <c r="I645" s="163"/>
      <c r="J645" s="223"/>
      <c r="K645" s="223"/>
      <c r="L645" s="178"/>
      <c r="M645" s="20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8"/>
      <c r="R645" s="179"/>
      <c r="S645" s="25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2"/>
      <c r="W645" s="264"/>
      <c r="X645" s="241"/>
      <c r="Y645" s="180"/>
      <c r="Z645" s="180"/>
      <c r="AA645" s="178"/>
      <c r="AB645" s="161"/>
      <c r="AC645" s="161"/>
      <c r="AD645" s="163"/>
      <c r="AE645" s="178"/>
      <c r="AF645" s="178"/>
      <c r="AG645" s="178"/>
      <c r="AH645" s="181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2"/>
      <c r="AL645" s="272"/>
      <c r="AM645" s="272"/>
      <c r="AN645" s="272"/>
      <c r="AO645" s="273"/>
      <c r="AP645" s="274"/>
      <c r="AQ645" s="274"/>
      <c r="AR645" s="266"/>
      <c r="AS645" s="266"/>
      <c r="AT645" s="266"/>
      <c r="AU645" s="268"/>
      <c r="AV645" s="268"/>
      <c r="AW645" s="268"/>
      <c r="AX645" s="242"/>
      <c r="AY645" s="183" t="str">
        <f>IF(D645="","*",IFERROR(IF(ISODD(COUNT(AS645:AX645)),"ERRO",SUM((AT645-AS645),(AV645-AU645),(AX645-AW645))),"ERRO"))</f>
        <v>*</v>
      </c>
      <c r="AZ645" s="161"/>
      <c r="BA645" s="243"/>
      <c r="BB645" s="179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9" t="e">
        <f>IF(BS_CONTROLE[[#This Row],[Responsavel pelo boletim]]=0, "-", BS_CONTROLE[[#This Row],[Responsavel pelo boletim]])</f>
        <v>#VALUE!</v>
      </c>
      <c r="BG645" s="185"/>
      <c r="BH645" s="244"/>
      <c r="BI645" s="244"/>
      <c r="BJ645" s="271"/>
      <c r="BK645" s="245"/>
      <c r="BL645" s="185"/>
      <c r="BM645" s="180"/>
      <c r="BN645" s="180"/>
      <c r="BO645" s="211"/>
      <c r="BP645" s="245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52"/>
      <c r="C646" s="240"/>
      <c r="D646" s="241"/>
      <c r="E646" s="297">
        <v>594</v>
      </c>
      <c r="F646" s="161"/>
      <c r="G646" s="159" t="str">
        <f>IF(D646="","*",VLOOKUP(F646,BS_ATIVIDADE[#All],3,FALSE))</f>
        <v>*</v>
      </c>
      <c r="H646" s="163"/>
      <c r="I646" s="163"/>
      <c r="J646" s="223"/>
      <c r="K646" s="223"/>
      <c r="L646" s="178"/>
      <c r="M646" s="20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8"/>
      <c r="R646" s="179"/>
      <c r="S646" s="25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2"/>
      <c r="W646" s="264"/>
      <c r="X646" s="241"/>
      <c r="Y646" s="180"/>
      <c r="Z646" s="180"/>
      <c r="AA646" s="178"/>
      <c r="AB646" s="161"/>
      <c r="AC646" s="161"/>
      <c r="AD646" s="163"/>
      <c r="AE646" s="178"/>
      <c r="AF646" s="178"/>
      <c r="AG646" s="178"/>
      <c r="AH646" s="181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2"/>
      <c r="AL646" s="272"/>
      <c r="AM646" s="272"/>
      <c r="AN646" s="272"/>
      <c r="AO646" s="273"/>
      <c r="AP646" s="274"/>
      <c r="AQ646" s="274"/>
      <c r="AR646" s="266"/>
      <c r="AS646" s="266"/>
      <c r="AT646" s="266"/>
      <c r="AU646" s="268"/>
      <c r="AV646" s="268"/>
      <c r="AW646" s="268"/>
      <c r="AX646" s="242"/>
      <c r="AY646" s="183" t="str">
        <f>IF(D646="","*",IFERROR(IF(ISODD(COUNT(AS646:AX646)),"ERRO",SUM((AT646-AS646),(AV646-AU646),(AX646-AW646))),"ERRO"))</f>
        <v>*</v>
      </c>
      <c r="AZ646" s="161"/>
      <c r="BA646" s="243"/>
      <c r="BB646" s="179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9" t="e">
        <f>IF(BS_CONTROLE[[#This Row],[Responsavel pelo boletim]]=0, "-", BS_CONTROLE[[#This Row],[Responsavel pelo boletim]])</f>
        <v>#VALUE!</v>
      </c>
      <c r="BG646" s="185"/>
      <c r="BH646" s="244"/>
      <c r="BI646" s="244"/>
      <c r="BJ646" s="271"/>
      <c r="BK646" s="245"/>
      <c r="BL646" s="185"/>
      <c r="BM646" s="180"/>
      <c r="BN646" s="180"/>
      <c r="BO646" s="211"/>
      <c r="BP646" s="245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52"/>
      <c r="C647" s="240"/>
      <c r="D647" s="241"/>
      <c r="E647" s="297">
        <v>594</v>
      </c>
      <c r="F647" s="161"/>
      <c r="G647" s="159" t="str">
        <f>IF(D647="","*",VLOOKUP(F647,BS_ATIVIDADE[#All],3,FALSE))</f>
        <v>*</v>
      </c>
      <c r="H647" s="163"/>
      <c r="I647" s="163"/>
      <c r="J647" s="223"/>
      <c r="K647" s="223"/>
      <c r="L647" s="178"/>
      <c r="M647" s="20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8"/>
      <c r="R647" s="179"/>
      <c r="S647" s="25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2"/>
      <c r="W647" s="264"/>
      <c r="X647" s="241"/>
      <c r="Y647" s="180"/>
      <c r="Z647" s="180"/>
      <c r="AA647" s="178"/>
      <c r="AB647" s="161"/>
      <c r="AC647" s="161"/>
      <c r="AD647" s="163"/>
      <c r="AE647" s="178"/>
      <c r="AF647" s="178"/>
      <c r="AG647" s="178"/>
      <c r="AH647" s="181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2"/>
      <c r="AL647" s="272"/>
      <c r="AM647" s="272"/>
      <c r="AN647" s="272"/>
      <c r="AO647" s="273"/>
      <c r="AP647" s="274"/>
      <c r="AQ647" s="274"/>
      <c r="AR647" s="266"/>
      <c r="AS647" s="266"/>
      <c r="AT647" s="266"/>
      <c r="AU647" s="268"/>
      <c r="AV647" s="268"/>
      <c r="AW647" s="268"/>
      <c r="AX647" s="242"/>
      <c r="AY647" s="183" t="str">
        <f>IF(D647="","*",IFERROR(IF(ISODD(COUNT(AS647:AX647)),"ERRO",SUM((AT647-AS647),(AV647-AU647),(AX647-AW647))),"ERRO"))</f>
        <v>*</v>
      </c>
      <c r="AZ647" s="161"/>
      <c r="BA647" s="243"/>
      <c r="BB647" s="179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9" t="e">
        <f>IF(BS_CONTROLE[[#This Row],[Responsavel pelo boletim]]=0, "-", BS_CONTROLE[[#This Row],[Responsavel pelo boletim]])</f>
        <v>#VALUE!</v>
      </c>
      <c r="BG647" s="185"/>
      <c r="BH647" s="244"/>
      <c r="BI647" s="244"/>
      <c r="BJ647" s="271"/>
      <c r="BK647" s="245"/>
      <c r="BL647" s="185"/>
      <c r="BM647" s="180"/>
      <c r="BN647" s="180"/>
      <c r="BO647" s="211"/>
      <c r="BP647" s="245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52"/>
      <c r="C648" s="240"/>
      <c r="D648" s="241"/>
      <c r="E648" s="297">
        <v>594</v>
      </c>
      <c r="F648" s="161"/>
      <c r="G648" s="159" t="str">
        <f>IF(D648="","*",VLOOKUP(F648,BS_ATIVIDADE[#All],3,FALSE))</f>
        <v>*</v>
      </c>
      <c r="H648" s="163"/>
      <c r="I648" s="163"/>
      <c r="J648" s="223"/>
      <c r="K648" s="223"/>
      <c r="L648" s="178"/>
      <c r="M648" s="20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8"/>
      <c r="R648" s="179"/>
      <c r="S648" s="25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2"/>
      <c r="W648" s="264"/>
      <c r="X648" s="241"/>
      <c r="Y648" s="180"/>
      <c r="Z648" s="180"/>
      <c r="AA648" s="178"/>
      <c r="AB648" s="161"/>
      <c r="AC648" s="161"/>
      <c r="AD648" s="163"/>
      <c r="AE648" s="178"/>
      <c r="AF648" s="178"/>
      <c r="AG648" s="178"/>
      <c r="AH648" s="181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2"/>
      <c r="AL648" s="272"/>
      <c r="AM648" s="272"/>
      <c r="AN648" s="272"/>
      <c r="AO648" s="273"/>
      <c r="AP648" s="274"/>
      <c r="AQ648" s="274"/>
      <c r="AR648" s="266"/>
      <c r="AS648" s="266"/>
      <c r="AT648" s="266"/>
      <c r="AU648" s="268"/>
      <c r="AV648" s="268"/>
      <c r="AW648" s="268"/>
      <c r="AX648" s="242"/>
      <c r="AY648" s="183" t="str">
        <f>IF(D648="","*",IFERROR(IF(ISODD(COUNT(AS648:AX648)),"ERRO",SUM((AT648-AS648),(AV648-AU648),(AX648-AW648))),"ERRO"))</f>
        <v>*</v>
      </c>
      <c r="AZ648" s="161"/>
      <c r="BA648" s="243"/>
      <c r="BB648" s="179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9" t="e">
        <f>IF(BS_CONTROLE[[#This Row],[Responsavel pelo boletim]]=0, "-", BS_CONTROLE[[#This Row],[Responsavel pelo boletim]])</f>
        <v>#VALUE!</v>
      </c>
      <c r="BG648" s="185"/>
      <c r="BH648" s="244"/>
      <c r="BI648" s="244"/>
      <c r="BJ648" s="271"/>
      <c r="BK648" s="245"/>
      <c r="BL648" s="185"/>
      <c r="BM648" s="180"/>
      <c r="BN648" s="180"/>
      <c r="BO648" s="211"/>
      <c r="BP648" s="245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52"/>
      <c r="C649" s="240"/>
      <c r="D649" s="241"/>
      <c r="E649" s="297">
        <v>594</v>
      </c>
      <c r="F649" s="161"/>
      <c r="G649" s="159" t="str">
        <f>IF(D649="","*",VLOOKUP(F649,BS_ATIVIDADE[#All],3,FALSE))</f>
        <v>*</v>
      </c>
      <c r="H649" s="163"/>
      <c r="I649" s="163"/>
      <c r="J649" s="223"/>
      <c r="K649" s="223"/>
      <c r="L649" s="178"/>
      <c r="M649" s="20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8"/>
      <c r="R649" s="179"/>
      <c r="S649" s="25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2"/>
      <c r="W649" s="264"/>
      <c r="X649" s="241"/>
      <c r="Y649" s="180"/>
      <c r="Z649" s="180"/>
      <c r="AA649" s="178"/>
      <c r="AB649" s="161"/>
      <c r="AC649" s="161"/>
      <c r="AD649" s="163"/>
      <c r="AE649" s="178"/>
      <c r="AF649" s="178"/>
      <c r="AG649" s="178"/>
      <c r="AH649" s="181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2"/>
      <c r="AL649" s="272"/>
      <c r="AM649" s="272"/>
      <c r="AN649" s="272"/>
      <c r="AO649" s="273"/>
      <c r="AP649" s="274"/>
      <c r="AQ649" s="274"/>
      <c r="AR649" s="266"/>
      <c r="AS649" s="266"/>
      <c r="AT649" s="266"/>
      <c r="AU649" s="268"/>
      <c r="AV649" s="268"/>
      <c r="AW649" s="268"/>
      <c r="AX649" s="242"/>
      <c r="AY649" s="183" t="str">
        <f>IF(D649="","*",IFERROR(IF(ISODD(COUNT(AS649:AX649)),"ERRO",SUM((AT649-AS649),(AV649-AU649),(AX649-AW649))),"ERRO"))</f>
        <v>*</v>
      </c>
      <c r="AZ649" s="161"/>
      <c r="BA649" s="243"/>
      <c r="BB649" s="179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9" t="e">
        <f>IF(BS_CONTROLE[[#This Row],[Responsavel pelo boletim]]=0, "-", BS_CONTROLE[[#This Row],[Responsavel pelo boletim]])</f>
        <v>#VALUE!</v>
      </c>
      <c r="BG649" s="185"/>
      <c r="BH649" s="244"/>
      <c r="BI649" s="244"/>
      <c r="BJ649" s="271"/>
      <c r="BK649" s="245"/>
      <c r="BL649" s="185"/>
      <c r="BM649" s="180"/>
      <c r="BN649" s="180"/>
      <c r="BO649" s="211"/>
      <c r="BP649" s="245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52"/>
      <c r="C650" s="240"/>
      <c r="D650" s="241"/>
      <c r="E650" s="297">
        <v>594</v>
      </c>
      <c r="F650" s="161"/>
      <c r="G650" s="159" t="str">
        <f>IF(D650="","*",VLOOKUP(F650,BS_ATIVIDADE[#All],3,FALSE))</f>
        <v>*</v>
      </c>
      <c r="H650" s="163"/>
      <c r="I650" s="163"/>
      <c r="J650" s="223"/>
      <c r="K650" s="223"/>
      <c r="L650" s="178"/>
      <c r="M650" s="20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8"/>
      <c r="R650" s="179"/>
      <c r="S650" s="25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2"/>
      <c r="W650" s="264"/>
      <c r="X650" s="241"/>
      <c r="Y650" s="180"/>
      <c r="Z650" s="180"/>
      <c r="AA650" s="178"/>
      <c r="AB650" s="161"/>
      <c r="AC650" s="161"/>
      <c r="AD650" s="163"/>
      <c r="AE650" s="178"/>
      <c r="AF650" s="178"/>
      <c r="AG650" s="178"/>
      <c r="AH650" s="181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2"/>
      <c r="AL650" s="272"/>
      <c r="AM650" s="272"/>
      <c r="AN650" s="272"/>
      <c r="AO650" s="273"/>
      <c r="AP650" s="274"/>
      <c r="AQ650" s="274"/>
      <c r="AR650" s="266"/>
      <c r="AS650" s="266"/>
      <c r="AT650" s="266"/>
      <c r="AU650" s="268"/>
      <c r="AV650" s="268"/>
      <c r="AW650" s="268"/>
      <c r="AX650" s="242"/>
      <c r="AY650" s="183" t="str">
        <f>IF(D650="","*",IFERROR(IF(ISODD(COUNT(AS650:AX650)),"ERRO",SUM((AT650-AS650),(AV650-AU650),(AX650-AW650))),"ERRO"))</f>
        <v>*</v>
      </c>
      <c r="AZ650" s="161"/>
      <c r="BA650" s="243"/>
      <c r="BB650" s="179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9" t="e">
        <f>IF(BS_CONTROLE[[#This Row],[Responsavel pelo boletim]]=0, "-", BS_CONTROLE[[#This Row],[Responsavel pelo boletim]])</f>
        <v>#VALUE!</v>
      </c>
      <c r="BG650" s="185"/>
      <c r="BH650" s="244"/>
      <c r="BI650" s="244"/>
      <c r="BJ650" s="271"/>
      <c r="BK650" s="245"/>
      <c r="BL650" s="185"/>
      <c r="BM650" s="180"/>
      <c r="BN650" s="180"/>
      <c r="BO650" s="211"/>
      <c r="BP650" s="245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52"/>
      <c r="C651" s="240"/>
      <c r="D651" s="241"/>
      <c r="E651" s="297">
        <v>594</v>
      </c>
      <c r="F651" s="161"/>
      <c r="G651" s="159" t="str">
        <f>IF(D651="","*",VLOOKUP(F651,BS_ATIVIDADE[#All],3,FALSE))</f>
        <v>*</v>
      </c>
      <c r="H651" s="163"/>
      <c r="I651" s="163"/>
      <c r="J651" s="223"/>
      <c r="K651" s="223"/>
      <c r="L651" s="178"/>
      <c r="M651" s="20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8"/>
      <c r="R651" s="179"/>
      <c r="S651" s="25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2"/>
      <c r="W651" s="264"/>
      <c r="X651" s="241"/>
      <c r="Y651" s="180"/>
      <c r="Z651" s="180"/>
      <c r="AA651" s="178"/>
      <c r="AB651" s="161"/>
      <c r="AC651" s="161"/>
      <c r="AD651" s="163"/>
      <c r="AE651" s="178"/>
      <c r="AF651" s="178"/>
      <c r="AG651" s="178"/>
      <c r="AH651" s="181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2"/>
      <c r="AL651" s="272"/>
      <c r="AM651" s="272"/>
      <c r="AN651" s="272"/>
      <c r="AO651" s="273"/>
      <c r="AP651" s="274"/>
      <c r="AQ651" s="274"/>
      <c r="AR651" s="266"/>
      <c r="AS651" s="266"/>
      <c r="AT651" s="266"/>
      <c r="AU651" s="268"/>
      <c r="AV651" s="268"/>
      <c r="AW651" s="268"/>
      <c r="AX651" s="242"/>
      <c r="AY651" s="183" t="str">
        <f>IF(D651="","*",IFERROR(IF(ISODD(COUNT(AS651:AX651)),"ERRO",SUM((AT651-AS651),(AV651-AU651),(AX651-AW651))),"ERRO"))</f>
        <v>*</v>
      </c>
      <c r="AZ651" s="161"/>
      <c r="BA651" s="243"/>
      <c r="BB651" s="179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9" t="e">
        <f>IF(BS_CONTROLE[[#This Row],[Responsavel pelo boletim]]=0, "-", BS_CONTROLE[[#This Row],[Responsavel pelo boletim]])</f>
        <v>#VALUE!</v>
      </c>
      <c r="BG651" s="185"/>
      <c r="BH651" s="244"/>
      <c r="BI651" s="244"/>
      <c r="BJ651" s="271"/>
      <c r="BK651" s="245"/>
      <c r="BL651" s="185"/>
      <c r="BM651" s="180"/>
      <c r="BN651" s="180"/>
      <c r="BO651" s="211"/>
      <c r="BP651" s="245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52"/>
      <c r="C652" s="240"/>
      <c r="D652" s="241"/>
      <c r="E652" s="297">
        <v>594</v>
      </c>
      <c r="F652" s="161"/>
      <c r="G652" s="159" t="str">
        <f>IF(D652="","*",VLOOKUP(F652,BS_ATIVIDADE[#All],3,FALSE))</f>
        <v>*</v>
      </c>
      <c r="H652" s="163"/>
      <c r="I652" s="163"/>
      <c r="J652" s="223"/>
      <c r="K652" s="223"/>
      <c r="L652" s="178"/>
      <c r="M652" s="20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8"/>
      <c r="R652" s="179"/>
      <c r="S652" s="25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2"/>
      <c r="W652" s="264"/>
      <c r="X652" s="241"/>
      <c r="Y652" s="180"/>
      <c r="Z652" s="180"/>
      <c r="AA652" s="178"/>
      <c r="AB652" s="161"/>
      <c r="AC652" s="161"/>
      <c r="AD652" s="163"/>
      <c r="AE652" s="178"/>
      <c r="AF652" s="178"/>
      <c r="AG652" s="178"/>
      <c r="AH652" s="181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2"/>
      <c r="AL652" s="272"/>
      <c r="AM652" s="272"/>
      <c r="AN652" s="272"/>
      <c r="AO652" s="273"/>
      <c r="AP652" s="274"/>
      <c r="AQ652" s="274"/>
      <c r="AR652" s="266"/>
      <c r="AS652" s="266"/>
      <c r="AT652" s="266"/>
      <c r="AU652" s="268"/>
      <c r="AV652" s="268"/>
      <c r="AW652" s="268"/>
      <c r="AX652" s="242"/>
      <c r="AY652" s="183" t="str">
        <f>IF(D652="","*",IFERROR(IF(ISODD(COUNT(AS652:AX652)),"ERRO",SUM((AT652-AS652),(AV652-AU652),(AX652-AW652))),"ERRO"))</f>
        <v>*</v>
      </c>
      <c r="AZ652" s="161"/>
      <c r="BA652" s="243"/>
      <c r="BB652" s="179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9" t="e">
        <f>IF(BS_CONTROLE[[#This Row],[Responsavel pelo boletim]]=0, "-", BS_CONTROLE[[#This Row],[Responsavel pelo boletim]])</f>
        <v>#VALUE!</v>
      </c>
      <c r="BG652" s="185"/>
      <c r="BH652" s="244"/>
      <c r="BI652" s="244"/>
      <c r="BJ652" s="271"/>
      <c r="BK652" s="245"/>
      <c r="BL652" s="185"/>
      <c r="BM652" s="180"/>
      <c r="BN652" s="180"/>
      <c r="BO652" s="211"/>
      <c r="BP652" s="245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52"/>
      <c r="C653" s="240"/>
      <c r="D653" s="241"/>
      <c r="E653" s="297">
        <v>594</v>
      </c>
      <c r="F653" s="161"/>
      <c r="G653" s="159" t="str">
        <f>IF(D653="","*",VLOOKUP(F653,BS_ATIVIDADE[#All],3,FALSE))</f>
        <v>*</v>
      </c>
      <c r="H653" s="163"/>
      <c r="I653" s="163"/>
      <c r="J653" s="223"/>
      <c r="K653" s="223"/>
      <c r="L653" s="178"/>
      <c r="M653" s="20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8"/>
      <c r="R653" s="179"/>
      <c r="S653" s="25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2"/>
      <c r="W653" s="264"/>
      <c r="X653" s="241"/>
      <c r="Y653" s="180"/>
      <c r="Z653" s="180"/>
      <c r="AA653" s="178"/>
      <c r="AB653" s="161"/>
      <c r="AC653" s="161"/>
      <c r="AD653" s="163"/>
      <c r="AE653" s="178"/>
      <c r="AF653" s="178"/>
      <c r="AG653" s="178"/>
      <c r="AH653" s="181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2"/>
      <c r="AL653" s="272"/>
      <c r="AM653" s="272"/>
      <c r="AN653" s="272"/>
      <c r="AO653" s="273"/>
      <c r="AP653" s="274"/>
      <c r="AQ653" s="274"/>
      <c r="AR653" s="266"/>
      <c r="AS653" s="266"/>
      <c r="AT653" s="266"/>
      <c r="AU653" s="268"/>
      <c r="AV653" s="268"/>
      <c r="AW653" s="268"/>
      <c r="AX653" s="242"/>
      <c r="AY653" s="183" t="str">
        <f>IF(D653="","*",IFERROR(IF(ISODD(COUNT(AS653:AX653)),"ERRO",SUM((AT653-AS653),(AV653-AU653),(AX653-AW653))),"ERRO"))</f>
        <v>*</v>
      </c>
      <c r="AZ653" s="161"/>
      <c r="BA653" s="243"/>
      <c r="BB653" s="179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9" t="e">
        <f>IF(BS_CONTROLE[[#This Row],[Responsavel pelo boletim]]=0, "-", BS_CONTROLE[[#This Row],[Responsavel pelo boletim]])</f>
        <v>#VALUE!</v>
      </c>
      <c r="BG653" s="185"/>
      <c r="BH653" s="244"/>
      <c r="BI653" s="244"/>
      <c r="BJ653" s="271"/>
      <c r="BK653" s="245"/>
      <c r="BL653" s="185"/>
      <c r="BM653" s="180"/>
      <c r="BN653" s="180"/>
      <c r="BO653" s="211"/>
      <c r="BP653" s="245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52"/>
      <c r="C654" s="240"/>
      <c r="D654" s="241"/>
      <c r="E654" s="297">
        <v>594</v>
      </c>
      <c r="F654" s="161"/>
      <c r="G654" s="159" t="str">
        <f>IF(D654="","*",VLOOKUP(F654,BS_ATIVIDADE[#All],3,FALSE))</f>
        <v>*</v>
      </c>
      <c r="H654" s="163"/>
      <c r="I654" s="163"/>
      <c r="J654" s="223"/>
      <c r="K654" s="223"/>
      <c r="L654" s="178"/>
      <c r="M654" s="20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8"/>
      <c r="R654" s="179"/>
      <c r="S654" s="25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2"/>
      <c r="W654" s="264"/>
      <c r="X654" s="241"/>
      <c r="Y654" s="180"/>
      <c r="Z654" s="180"/>
      <c r="AA654" s="178"/>
      <c r="AB654" s="161"/>
      <c r="AC654" s="161"/>
      <c r="AD654" s="163"/>
      <c r="AE654" s="178"/>
      <c r="AF654" s="178"/>
      <c r="AG654" s="178"/>
      <c r="AH654" s="181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2"/>
      <c r="AL654" s="272"/>
      <c r="AM654" s="272"/>
      <c r="AN654" s="272"/>
      <c r="AO654" s="273"/>
      <c r="AP654" s="274"/>
      <c r="AQ654" s="274"/>
      <c r="AR654" s="266"/>
      <c r="AS654" s="266"/>
      <c r="AT654" s="266"/>
      <c r="AU654" s="268"/>
      <c r="AV654" s="268"/>
      <c r="AW654" s="268"/>
      <c r="AX654" s="242"/>
      <c r="AY654" s="183" t="str">
        <f>IF(D654="","*",IFERROR(IF(ISODD(COUNT(AS654:AX654)),"ERRO",SUM((AT654-AS654),(AV654-AU654),(AX654-AW654))),"ERRO"))</f>
        <v>*</v>
      </c>
      <c r="AZ654" s="161"/>
      <c r="BA654" s="243"/>
      <c r="BB654" s="179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9" t="e">
        <f>IF(BS_CONTROLE[[#This Row],[Responsavel pelo boletim]]=0, "-", BS_CONTROLE[[#This Row],[Responsavel pelo boletim]])</f>
        <v>#VALUE!</v>
      </c>
      <c r="BG654" s="185"/>
      <c r="BH654" s="244"/>
      <c r="BI654" s="244"/>
      <c r="BJ654" s="271"/>
      <c r="BK654" s="245"/>
      <c r="BL654" s="185"/>
      <c r="BM654" s="180"/>
      <c r="BN654" s="180"/>
      <c r="BO654" s="211"/>
      <c r="BP654" s="245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52"/>
      <c r="C655" s="240"/>
      <c r="D655" s="241"/>
      <c r="E655" s="297">
        <v>594</v>
      </c>
      <c r="F655" s="161"/>
      <c r="G655" s="159" t="str">
        <f>IF(D655="","*",VLOOKUP(F655,BS_ATIVIDADE[#All],3,FALSE))</f>
        <v>*</v>
      </c>
      <c r="H655" s="163"/>
      <c r="I655" s="163"/>
      <c r="J655" s="223"/>
      <c r="K655" s="223"/>
      <c r="L655" s="178"/>
      <c r="M655" s="20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8"/>
      <c r="R655" s="179"/>
      <c r="S655" s="25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2"/>
      <c r="W655" s="264"/>
      <c r="X655" s="241"/>
      <c r="Y655" s="180"/>
      <c r="Z655" s="180"/>
      <c r="AA655" s="178"/>
      <c r="AB655" s="161"/>
      <c r="AC655" s="161"/>
      <c r="AD655" s="163"/>
      <c r="AE655" s="178"/>
      <c r="AF655" s="178"/>
      <c r="AG655" s="178"/>
      <c r="AH655" s="181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2"/>
      <c r="AL655" s="272"/>
      <c r="AM655" s="272"/>
      <c r="AN655" s="272"/>
      <c r="AO655" s="273"/>
      <c r="AP655" s="274"/>
      <c r="AQ655" s="274"/>
      <c r="AR655" s="266"/>
      <c r="AS655" s="266"/>
      <c r="AT655" s="266"/>
      <c r="AU655" s="268"/>
      <c r="AV655" s="268"/>
      <c r="AW655" s="268"/>
      <c r="AX655" s="242"/>
      <c r="AY655" s="183" t="str">
        <f>IF(D655="","*",IFERROR(IF(ISODD(COUNT(AS655:AX655)),"ERRO",SUM((AT655-AS655),(AV655-AU655),(AX655-AW655))),"ERRO"))</f>
        <v>*</v>
      </c>
      <c r="AZ655" s="161"/>
      <c r="BA655" s="243"/>
      <c r="BB655" s="179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9" t="e">
        <f>IF(BS_CONTROLE[[#This Row],[Responsavel pelo boletim]]=0, "-", BS_CONTROLE[[#This Row],[Responsavel pelo boletim]])</f>
        <v>#VALUE!</v>
      </c>
      <c r="BG655" s="185"/>
      <c r="BH655" s="244"/>
      <c r="BI655" s="244"/>
      <c r="BJ655" s="271"/>
      <c r="BK655" s="245"/>
      <c r="BL655" s="185"/>
      <c r="BM655" s="180"/>
      <c r="BN655" s="180"/>
      <c r="BO655" s="211"/>
      <c r="BP655" s="245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52"/>
      <c r="C656" s="240"/>
      <c r="D656" s="241"/>
      <c r="E656" s="297">
        <v>594</v>
      </c>
      <c r="F656" s="161"/>
      <c r="G656" s="159" t="str">
        <f>IF(D656="","*",VLOOKUP(F656,BS_ATIVIDADE[#All],3,FALSE))</f>
        <v>*</v>
      </c>
      <c r="H656" s="163"/>
      <c r="I656" s="163"/>
      <c r="J656" s="223"/>
      <c r="K656" s="223"/>
      <c r="L656" s="178"/>
      <c r="M656" s="20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8"/>
      <c r="R656" s="179"/>
      <c r="S656" s="25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2"/>
      <c r="W656" s="264"/>
      <c r="X656" s="241"/>
      <c r="Y656" s="180"/>
      <c r="Z656" s="180"/>
      <c r="AA656" s="178"/>
      <c r="AB656" s="161"/>
      <c r="AC656" s="161"/>
      <c r="AD656" s="163"/>
      <c r="AE656" s="178"/>
      <c r="AF656" s="178"/>
      <c r="AG656" s="178"/>
      <c r="AH656" s="181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2"/>
      <c r="AL656" s="272"/>
      <c r="AM656" s="272"/>
      <c r="AN656" s="272"/>
      <c r="AO656" s="273"/>
      <c r="AP656" s="274"/>
      <c r="AQ656" s="274"/>
      <c r="AR656" s="266"/>
      <c r="AS656" s="266"/>
      <c r="AT656" s="266"/>
      <c r="AU656" s="268"/>
      <c r="AV656" s="268"/>
      <c r="AW656" s="268"/>
      <c r="AX656" s="242"/>
      <c r="AY656" s="183" t="str">
        <f>IF(D656="","*",IFERROR(IF(ISODD(COUNT(AS656:AX656)),"ERRO",SUM((AT656-AS656),(AV656-AU656),(AX656-AW656))),"ERRO"))</f>
        <v>*</v>
      </c>
      <c r="AZ656" s="161"/>
      <c r="BA656" s="243"/>
      <c r="BB656" s="179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9" t="e">
        <f>IF(BS_CONTROLE[[#This Row],[Responsavel pelo boletim]]=0, "-", BS_CONTROLE[[#This Row],[Responsavel pelo boletim]])</f>
        <v>#VALUE!</v>
      </c>
      <c r="BG656" s="185"/>
      <c r="BH656" s="244"/>
      <c r="BI656" s="244"/>
      <c r="BJ656" s="271"/>
      <c r="BK656" s="245"/>
      <c r="BL656" s="185"/>
      <c r="BM656" s="180"/>
      <c r="BN656" s="180"/>
      <c r="BO656" s="211"/>
      <c r="BP656" s="245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52"/>
      <c r="C657" s="240"/>
      <c r="D657" s="241"/>
      <c r="E657" s="297">
        <v>594</v>
      </c>
      <c r="F657" s="161"/>
      <c r="G657" s="159" t="str">
        <f>IF(D657="","*",VLOOKUP(F657,BS_ATIVIDADE[#All],3,FALSE))</f>
        <v>*</v>
      </c>
      <c r="H657" s="163"/>
      <c r="I657" s="163"/>
      <c r="J657" s="223"/>
      <c r="K657" s="223"/>
      <c r="L657" s="178"/>
      <c r="M657" s="20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8"/>
      <c r="R657" s="179"/>
      <c r="S657" s="25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2"/>
      <c r="W657" s="264"/>
      <c r="X657" s="241"/>
      <c r="Y657" s="180"/>
      <c r="Z657" s="180"/>
      <c r="AA657" s="178"/>
      <c r="AB657" s="161"/>
      <c r="AC657" s="161"/>
      <c r="AD657" s="163"/>
      <c r="AE657" s="178"/>
      <c r="AF657" s="178"/>
      <c r="AG657" s="178"/>
      <c r="AH657" s="181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2"/>
      <c r="AL657" s="272"/>
      <c r="AM657" s="272"/>
      <c r="AN657" s="272"/>
      <c r="AO657" s="273"/>
      <c r="AP657" s="274"/>
      <c r="AQ657" s="274"/>
      <c r="AR657" s="266"/>
      <c r="AS657" s="266"/>
      <c r="AT657" s="266"/>
      <c r="AU657" s="268"/>
      <c r="AV657" s="268"/>
      <c r="AW657" s="268"/>
      <c r="AX657" s="242"/>
      <c r="AY657" s="183" t="str">
        <f>IF(D657="","*",IFERROR(IF(ISODD(COUNT(AS657:AX657)),"ERRO",SUM((AT657-AS657),(AV657-AU657),(AX657-AW657))),"ERRO"))</f>
        <v>*</v>
      </c>
      <c r="AZ657" s="161"/>
      <c r="BA657" s="243"/>
      <c r="BB657" s="179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9" t="e">
        <f>IF(BS_CONTROLE[[#This Row],[Responsavel pelo boletim]]=0, "-", BS_CONTROLE[[#This Row],[Responsavel pelo boletim]])</f>
        <v>#VALUE!</v>
      </c>
      <c r="BG657" s="185"/>
      <c r="BH657" s="244"/>
      <c r="BI657" s="244"/>
      <c r="BJ657" s="271"/>
      <c r="BK657" s="245"/>
      <c r="BL657" s="185"/>
      <c r="BM657" s="180"/>
      <c r="BN657" s="180"/>
      <c r="BO657" s="211"/>
      <c r="BP657" s="245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52"/>
      <c r="C658" s="240"/>
      <c r="D658" s="241"/>
      <c r="E658" s="297">
        <v>594</v>
      </c>
      <c r="F658" s="161"/>
      <c r="G658" s="159" t="str">
        <f>IF(D658="","*",VLOOKUP(F658,BS_ATIVIDADE[#All],3,FALSE))</f>
        <v>*</v>
      </c>
      <c r="H658" s="163"/>
      <c r="I658" s="163"/>
      <c r="J658" s="223"/>
      <c r="K658" s="223"/>
      <c r="L658" s="178"/>
      <c r="M658" s="20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8"/>
      <c r="R658" s="179"/>
      <c r="S658" s="25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2"/>
      <c r="W658" s="264"/>
      <c r="X658" s="241"/>
      <c r="Y658" s="180"/>
      <c r="Z658" s="180"/>
      <c r="AA658" s="178"/>
      <c r="AB658" s="161"/>
      <c r="AC658" s="161"/>
      <c r="AD658" s="163"/>
      <c r="AE658" s="178"/>
      <c r="AF658" s="178"/>
      <c r="AG658" s="178"/>
      <c r="AH658" s="181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2"/>
      <c r="AL658" s="272"/>
      <c r="AM658" s="272"/>
      <c r="AN658" s="272"/>
      <c r="AO658" s="273"/>
      <c r="AP658" s="274"/>
      <c r="AQ658" s="274"/>
      <c r="AR658" s="266"/>
      <c r="AS658" s="266"/>
      <c r="AT658" s="266"/>
      <c r="AU658" s="268"/>
      <c r="AV658" s="268"/>
      <c r="AW658" s="268"/>
      <c r="AX658" s="242"/>
      <c r="AY658" s="183" t="str">
        <f>IF(D658="","*",IFERROR(IF(ISODD(COUNT(AS658:AX658)),"ERRO",SUM((AT658-AS658),(AV658-AU658),(AX658-AW658))),"ERRO"))</f>
        <v>*</v>
      </c>
      <c r="AZ658" s="161"/>
      <c r="BA658" s="243"/>
      <c r="BB658" s="179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9" t="e">
        <f>IF(BS_CONTROLE[[#This Row],[Responsavel pelo boletim]]=0, "-", BS_CONTROLE[[#This Row],[Responsavel pelo boletim]])</f>
        <v>#VALUE!</v>
      </c>
      <c r="BG658" s="185"/>
      <c r="BH658" s="244"/>
      <c r="BI658" s="244"/>
      <c r="BJ658" s="271"/>
      <c r="BK658" s="245"/>
      <c r="BL658" s="185"/>
      <c r="BM658" s="180"/>
      <c r="BN658" s="180"/>
      <c r="BO658" s="211"/>
      <c r="BP658" s="245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52"/>
      <c r="C659" s="240"/>
      <c r="D659" s="241"/>
      <c r="E659" s="297">
        <v>594</v>
      </c>
      <c r="F659" s="161"/>
      <c r="G659" s="159" t="str">
        <f>IF(D659="","*",VLOOKUP(F659,BS_ATIVIDADE[#All],3,FALSE))</f>
        <v>*</v>
      </c>
      <c r="H659" s="163"/>
      <c r="I659" s="163"/>
      <c r="J659" s="223"/>
      <c r="K659" s="223"/>
      <c r="L659" s="178"/>
      <c r="M659" s="20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8"/>
      <c r="R659" s="179"/>
      <c r="S659" s="25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2"/>
      <c r="W659" s="264"/>
      <c r="X659" s="241"/>
      <c r="Y659" s="180"/>
      <c r="Z659" s="180"/>
      <c r="AA659" s="178"/>
      <c r="AB659" s="161"/>
      <c r="AC659" s="161"/>
      <c r="AD659" s="163"/>
      <c r="AE659" s="178"/>
      <c r="AF659" s="178"/>
      <c r="AG659" s="178"/>
      <c r="AH659" s="181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2"/>
      <c r="AL659" s="272"/>
      <c r="AM659" s="272"/>
      <c r="AN659" s="272"/>
      <c r="AO659" s="273"/>
      <c r="AP659" s="274"/>
      <c r="AQ659" s="274"/>
      <c r="AR659" s="266"/>
      <c r="AS659" s="266"/>
      <c r="AT659" s="266"/>
      <c r="AU659" s="268"/>
      <c r="AV659" s="268"/>
      <c r="AW659" s="268"/>
      <c r="AX659" s="242"/>
      <c r="AY659" s="183" t="str">
        <f>IF(D659="","*",IFERROR(IF(ISODD(COUNT(AS659:AX659)),"ERRO",SUM((AT659-AS659),(AV659-AU659),(AX659-AW659))),"ERRO"))</f>
        <v>*</v>
      </c>
      <c r="AZ659" s="161"/>
      <c r="BA659" s="243"/>
      <c r="BB659" s="179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9" t="e">
        <f>IF(BS_CONTROLE[[#This Row],[Responsavel pelo boletim]]=0, "-", BS_CONTROLE[[#This Row],[Responsavel pelo boletim]])</f>
        <v>#VALUE!</v>
      </c>
      <c r="BG659" s="185"/>
      <c r="BH659" s="244"/>
      <c r="BI659" s="244"/>
      <c r="BJ659" s="271"/>
      <c r="BK659" s="245"/>
      <c r="BL659" s="185"/>
      <c r="BM659" s="180"/>
      <c r="BN659" s="180"/>
      <c r="BO659" s="211"/>
      <c r="BP659" s="245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52"/>
      <c r="C660" s="240"/>
      <c r="D660" s="241"/>
      <c r="E660" s="297">
        <v>594</v>
      </c>
      <c r="F660" s="161"/>
      <c r="G660" s="159" t="str">
        <f>IF(D660="","*",VLOOKUP(F660,BS_ATIVIDADE[#All],3,FALSE))</f>
        <v>*</v>
      </c>
      <c r="H660" s="163"/>
      <c r="I660" s="163"/>
      <c r="J660" s="223"/>
      <c r="K660" s="223"/>
      <c r="L660" s="178"/>
      <c r="M660" s="20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8"/>
      <c r="R660" s="179"/>
      <c r="S660" s="25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2"/>
      <c r="W660" s="264"/>
      <c r="X660" s="241"/>
      <c r="Y660" s="180"/>
      <c r="Z660" s="180"/>
      <c r="AA660" s="178"/>
      <c r="AB660" s="161"/>
      <c r="AC660" s="161"/>
      <c r="AD660" s="163"/>
      <c r="AE660" s="178"/>
      <c r="AF660" s="178"/>
      <c r="AG660" s="178"/>
      <c r="AH660" s="181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2"/>
      <c r="AL660" s="272"/>
      <c r="AM660" s="272"/>
      <c r="AN660" s="272"/>
      <c r="AO660" s="273"/>
      <c r="AP660" s="274"/>
      <c r="AQ660" s="274"/>
      <c r="AR660" s="266"/>
      <c r="AS660" s="266"/>
      <c r="AT660" s="266"/>
      <c r="AU660" s="268"/>
      <c r="AV660" s="268"/>
      <c r="AW660" s="268"/>
      <c r="AX660" s="242"/>
      <c r="AY660" s="183" t="str">
        <f>IF(D660="","*",IFERROR(IF(ISODD(COUNT(AS660:AX660)),"ERRO",SUM((AT660-AS660),(AV660-AU660),(AX660-AW660))),"ERRO"))</f>
        <v>*</v>
      </c>
      <c r="AZ660" s="161"/>
      <c r="BA660" s="243"/>
      <c r="BB660" s="179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9" t="e">
        <f>IF(BS_CONTROLE[[#This Row],[Responsavel pelo boletim]]=0, "-", BS_CONTROLE[[#This Row],[Responsavel pelo boletim]])</f>
        <v>#VALUE!</v>
      </c>
      <c r="BG660" s="185"/>
      <c r="BH660" s="244"/>
      <c r="BI660" s="244"/>
      <c r="BJ660" s="271"/>
      <c r="BK660" s="245"/>
      <c r="BL660" s="185"/>
      <c r="BM660" s="180"/>
      <c r="BN660" s="180"/>
      <c r="BO660" s="211"/>
      <c r="BP660" s="245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52"/>
      <c r="C661" s="240"/>
      <c r="D661" s="241"/>
      <c r="E661" s="297">
        <v>594</v>
      </c>
      <c r="F661" s="161"/>
      <c r="G661" s="159" t="str">
        <f>IF(D661="","*",VLOOKUP(F661,BS_ATIVIDADE[#All],3,FALSE))</f>
        <v>*</v>
      </c>
      <c r="H661" s="163"/>
      <c r="I661" s="163"/>
      <c r="J661" s="223"/>
      <c r="K661" s="223"/>
      <c r="L661" s="178"/>
      <c r="M661" s="20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8"/>
      <c r="R661" s="179"/>
      <c r="S661" s="25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2"/>
      <c r="W661" s="264"/>
      <c r="X661" s="241"/>
      <c r="Y661" s="180"/>
      <c r="Z661" s="180"/>
      <c r="AA661" s="178"/>
      <c r="AB661" s="161"/>
      <c r="AC661" s="161"/>
      <c r="AD661" s="163"/>
      <c r="AE661" s="178"/>
      <c r="AF661" s="178"/>
      <c r="AG661" s="178"/>
      <c r="AH661" s="181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2"/>
      <c r="AL661" s="272"/>
      <c r="AM661" s="272"/>
      <c r="AN661" s="272"/>
      <c r="AO661" s="273"/>
      <c r="AP661" s="274"/>
      <c r="AQ661" s="274"/>
      <c r="AR661" s="266"/>
      <c r="AS661" s="266"/>
      <c r="AT661" s="266"/>
      <c r="AU661" s="268"/>
      <c r="AV661" s="268"/>
      <c r="AW661" s="268"/>
      <c r="AX661" s="242"/>
      <c r="AY661" s="183" t="str">
        <f>IF(D661="","*",IFERROR(IF(ISODD(COUNT(AS661:AX661)),"ERRO",SUM((AT661-AS661),(AV661-AU661),(AX661-AW661))),"ERRO"))</f>
        <v>*</v>
      </c>
      <c r="AZ661" s="161"/>
      <c r="BA661" s="243"/>
      <c r="BB661" s="179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9" t="e">
        <f>IF(BS_CONTROLE[[#This Row],[Responsavel pelo boletim]]=0, "-", BS_CONTROLE[[#This Row],[Responsavel pelo boletim]])</f>
        <v>#VALUE!</v>
      </c>
      <c r="BG661" s="185"/>
      <c r="BH661" s="244"/>
      <c r="BI661" s="244"/>
      <c r="BJ661" s="271"/>
      <c r="BK661" s="245"/>
      <c r="BL661" s="185"/>
      <c r="BM661" s="180"/>
      <c r="BN661" s="180"/>
      <c r="BO661" s="211"/>
      <c r="BP661" s="245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52"/>
      <c r="C662" s="240"/>
      <c r="D662" s="241"/>
      <c r="E662" s="297">
        <v>594</v>
      </c>
      <c r="F662" s="161"/>
      <c r="G662" s="159" t="str">
        <f>IF(D662="","*",VLOOKUP(F662,BS_ATIVIDADE[#All],3,FALSE))</f>
        <v>*</v>
      </c>
      <c r="H662" s="163"/>
      <c r="I662" s="163"/>
      <c r="J662" s="223"/>
      <c r="K662" s="223"/>
      <c r="L662" s="178"/>
      <c r="M662" s="20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8"/>
      <c r="R662" s="179"/>
      <c r="S662" s="25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2"/>
      <c r="W662" s="264"/>
      <c r="X662" s="241"/>
      <c r="Y662" s="180"/>
      <c r="Z662" s="180"/>
      <c r="AA662" s="178"/>
      <c r="AB662" s="161"/>
      <c r="AC662" s="161"/>
      <c r="AD662" s="163"/>
      <c r="AE662" s="178"/>
      <c r="AF662" s="178"/>
      <c r="AG662" s="178"/>
      <c r="AH662" s="181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2"/>
      <c r="AL662" s="272"/>
      <c r="AM662" s="272"/>
      <c r="AN662" s="272"/>
      <c r="AO662" s="273"/>
      <c r="AP662" s="274"/>
      <c r="AQ662" s="274"/>
      <c r="AR662" s="266"/>
      <c r="AS662" s="266"/>
      <c r="AT662" s="266"/>
      <c r="AU662" s="268"/>
      <c r="AV662" s="268"/>
      <c r="AW662" s="268"/>
      <c r="AX662" s="242"/>
      <c r="AY662" s="183" t="str">
        <f>IF(D662="","*",IFERROR(IF(ISODD(COUNT(AS662:AX662)),"ERRO",SUM((AT662-AS662),(AV662-AU662),(AX662-AW662))),"ERRO"))</f>
        <v>*</v>
      </c>
      <c r="AZ662" s="161"/>
      <c r="BA662" s="243"/>
      <c r="BB662" s="179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9" t="e">
        <f>IF(BS_CONTROLE[[#This Row],[Responsavel pelo boletim]]=0, "-", BS_CONTROLE[[#This Row],[Responsavel pelo boletim]])</f>
        <v>#VALUE!</v>
      </c>
      <c r="BG662" s="185"/>
      <c r="BH662" s="244"/>
      <c r="BI662" s="244"/>
      <c r="BJ662" s="271"/>
      <c r="BK662" s="245"/>
      <c r="BL662" s="185"/>
      <c r="BM662" s="180"/>
      <c r="BN662" s="180"/>
      <c r="BO662" s="211"/>
      <c r="BP662" s="245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52"/>
      <c r="C663" s="240"/>
      <c r="D663" s="241"/>
      <c r="E663" s="297">
        <v>594</v>
      </c>
      <c r="F663" s="161"/>
      <c r="G663" s="159" t="str">
        <f>IF(D663="","*",VLOOKUP(F663,BS_ATIVIDADE[#All],3,FALSE))</f>
        <v>*</v>
      </c>
      <c r="H663" s="163"/>
      <c r="I663" s="163"/>
      <c r="J663" s="223"/>
      <c r="K663" s="223"/>
      <c r="L663" s="178"/>
      <c r="M663" s="20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8"/>
      <c r="R663" s="179"/>
      <c r="S663" s="25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2"/>
      <c r="W663" s="264"/>
      <c r="X663" s="241"/>
      <c r="Y663" s="180"/>
      <c r="Z663" s="180"/>
      <c r="AA663" s="178"/>
      <c r="AB663" s="161"/>
      <c r="AC663" s="161"/>
      <c r="AD663" s="163"/>
      <c r="AE663" s="178"/>
      <c r="AF663" s="178"/>
      <c r="AG663" s="178"/>
      <c r="AH663" s="181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2"/>
      <c r="AL663" s="272"/>
      <c r="AM663" s="272"/>
      <c r="AN663" s="272"/>
      <c r="AO663" s="273"/>
      <c r="AP663" s="274"/>
      <c r="AQ663" s="274"/>
      <c r="AR663" s="266"/>
      <c r="AS663" s="266"/>
      <c r="AT663" s="266"/>
      <c r="AU663" s="268"/>
      <c r="AV663" s="268"/>
      <c r="AW663" s="268"/>
      <c r="AX663" s="242"/>
      <c r="AY663" s="183" t="str">
        <f>IF(D663="","*",IFERROR(IF(ISODD(COUNT(AS663:AX663)),"ERRO",SUM((AT663-AS663),(AV663-AU663),(AX663-AW663))),"ERRO"))</f>
        <v>*</v>
      </c>
      <c r="AZ663" s="161"/>
      <c r="BA663" s="243"/>
      <c r="BB663" s="179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9" t="e">
        <f>IF(BS_CONTROLE[[#This Row],[Responsavel pelo boletim]]=0, "-", BS_CONTROLE[[#This Row],[Responsavel pelo boletim]])</f>
        <v>#VALUE!</v>
      </c>
      <c r="BG663" s="185"/>
      <c r="BH663" s="244"/>
      <c r="BI663" s="244"/>
      <c r="BJ663" s="271"/>
      <c r="BK663" s="245"/>
      <c r="BL663" s="185"/>
      <c r="BM663" s="180"/>
      <c r="BN663" s="180"/>
      <c r="BO663" s="211"/>
      <c r="BP663" s="245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52"/>
      <c r="C664" s="240"/>
      <c r="D664" s="241"/>
      <c r="E664" s="297">
        <v>594</v>
      </c>
      <c r="F664" s="161"/>
      <c r="G664" s="159" t="str">
        <f>IF(D664="","*",VLOOKUP(F664,BS_ATIVIDADE[#All],3,FALSE))</f>
        <v>*</v>
      </c>
      <c r="H664" s="163"/>
      <c r="I664" s="163"/>
      <c r="J664" s="223"/>
      <c r="K664" s="223"/>
      <c r="L664" s="178"/>
      <c r="M664" s="20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8"/>
      <c r="R664" s="179"/>
      <c r="S664" s="25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2"/>
      <c r="W664" s="264"/>
      <c r="X664" s="241"/>
      <c r="Y664" s="180"/>
      <c r="Z664" s="180"/>
      <c r="AA664" s="178"/>
      <c r="AB664" s="161"/>
      <c r="AC664" s="161"/>
      <c r="AD664" s="163"/>
      <c r="AE664" s="178"/>
      <c r="AF664" s="178"/>
      <c r="AG664" s="178"/>
      <c r="AH664" s="181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2"/>
      <c r="AL664" s="272"/>
      <c r="AM664" s="272"/>
      <c r="AN664" s="272"/>
      <c r="AO664" s="273"/>
      <c r="AP664" s="274"/>
      <c r="AQ664" s="274"/>
      <c r="AR664" s="266"/>
      <c r="AS664" s="266"/>
      <c r="AT664" s="266"/>
      <c r="AU664" s="268"/>
      <c r="AV664" s="268"/>
      <c r="AW664" s="268"/>
      <c r="AX664" s="242"/>
      <c r="AY664" s="183" t="str">
        <f>IF(D664="","*",IFERROR(IF(ISODD(COUNT(AS664:AX664)),"ERRO",SUM((AT664-AS664),(AV664-AU664),(AX664-AW664))),"ERRO"))</f>
        <v>*</v>
      </c>
      <c r="AZ664" s="161"/>
      <c r="BA664" s="243"/>
      <c r="BB664" s="179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9" t="e">
        <f>IF(BS_CONTROLE[[#This Row],[Responsavel pelo boletim]]=0, "-", BS_CONTROLE[[#This Row],[Responsavel pelo boletim]])</f>
        <v>#VALUE!</v>
      </c>
      <c r="BG664" s="185"/>
      <c r="BH664" s="244"/>
      <c r="BI664" s="244"/>
      <c r="BJ664" s="271"/>
      <c r="BK664" s="245"/>
      <c r="BL664" s="185"/>
      <c r="BM664" s="180"/>
      <c r="BN664" s="180"/>
      <c r="BO664" s="211"/>
      <c r="BP664" s="245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52"/>
      <c r="C665" s="240"/>
      <c r="D665" s="241"/>
      <c r="E665" s="297">
        <v>594</v>
      </c>
      <c r="F665" s="161"/>
      <c r="G665" s="159" t="str">
        <f>IF(D665="","*",VLOOKUP(F665,BS_ATIVIDADE[#All],3,FALSE))</f>
        <v>*</v>
      </c>
      <c r="H665" s="163"/>
      <c r="I665" s="163"/>
      <c r="J665" s="223"/>
      <c r="K665" s="223"/>
      <c r="L665" s="178"/>
      <c r="M665" s="20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8"/>
      <c r="R665" s="179"/>
      <c r="S665" s="25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2"/>
      <c r="W665" s="264"/>
      <c r="X665" s="241"/>
      <c r="Y665" s="180"/>
      <c r="Z665" s="180"/>
      <c r="AA665" s="178"/>
      <c r="AB665" s="161"/>
      <c r="AC665" s="161"/>
      <c r="AD665" s="163"/>
      <c r="AE665" s="178"/>
      <c r="AF665" s="178"/>
      <c r="AG665" s="178"/>
      <c r="AH665" s="181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2"/>
      <c r="AL665" s="272"/>
      <c r="AM665" s="272"/>
      <c r="AN665" s="272"/>
      <c r="AO665" s="273"/>
      <c r="AP665" s="274"/>
      <c r="AQ665" s="274"/>
      <c r="AR665" s="266"/>
      <c r="AS665" s="266"/>
      <c r="AT665" s="266"/>
      <c r="AU665" s="268"/>
      <c r="AV665" s="268"/>
      <c r="AW665" s="268"/>
      <c r="AX665" s="242"/>
      <c r="AY665" s="183" t="str">
        <f>IF(D665="","*",IFERROR(IF(ISODD(COUNT(AS665:AX665)),"ERRO",SUM((AT665-AS665),(AV665-AU665),(AX665-AW665))),"ERRO"))</f>
        <v>*</v>
      </c>
      <c r="AZ665" s="161"/>
      <c r="BA665" s="243"/>
      <c r="BB665" s="179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9" t="e">
        <f>IF(BS_CONTROLE[[#This Row],[Responsavel pelo boletim]]=0, "-", BS_CONTROLE[[#This Row],[Responsavel pelo boletim]])</f>
        <v>#VALUE!</v>
      </c>
      <c r="BG665" s="185"/>
      <c r="BH665" s="244"/>
      <c r="BI665" s="244"/>
      <c r="BJ665" s="271"/>
      <c r="BK665" s="245"/>
      <c r="BL665" s="185"/>
      <c r="BM665" s="180"/>
      <c r="BN665" s="180"/>
      <c r="BO665" s="211"/>
      <c r="BP665" s="245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52"/>
      <c r="C666" s="240"/>
      <c r="D666" s="241"/>
      <c r="E666" s="297">
        <v>594</v>
      </c>
      <c r="F666" s="161"/>
      <c r="G666" s="159" t="str">
        <f>IF(D666="","*",VLOOKUP(F666,BS_ATIVIDADE[#All],3,FALSE))</f>
        <v>*</v>
      </c>
      <c r="H666" s="163"/>
      <c r="I666" s="163"/>
      <c r="J666" s="223"/>
      <c r="K666" s="223"/>
      <c r="L666" s="178"/>
      <c r="M666" s="20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8"/>
      <c r="R666" s="179"/>
      <c r="S666" s="25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2"/>
      <c r="W666" s="264"/>
      <c r="X666" s="241"/>
      <c r="Y666" s="180"/>
      <c r="Z666" s="180"/>
      <c r="AA666" s="178"/>
      <c r="AB666" s="161"/>
      <c r="AC666" s="161"/>
      <c r="AD666" s="163"/>
      <c r="AE666" s="178"/>
      <c r="AF666" s="178"/>
      <c r="AG666" s="178"/>
      <c r="AH666" s="181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2"/>
      <c r="AL666" s="272"/>
      <c r="AM666" s="272"/>
      <c r="AN666" s="272"/>
      <c r="AO666" s="273"/>
      <c r="AP666" s="274"/>
      <c r="AQ666" s="274"/>
      <c r="AR666" s="266"/>
      <c r="AS666" s="266"/>
      <c r="AT666" s="266"/>
      <c r="AU666" s="268"/>
      <c r="AV666" s="268"/>
      <c r="AW666" s="268"/>
      <c r="AX666" s="242"/>
      <c r="AY666" s="183" t="str">
        <f>IF(D666="","*",IFERROR(IF(ISODD(COUNT(AS666:AX666)),"ERRO",SUM((AT666-AS666),(AV666-AU666),(AX666-AW666))),"ERRO"))</f>
        <v>*</v>
      </c>
      <c r="AZ666" s="161"/>
      <c r="BA666" s="243"/>
      <c r="BB666" s="179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9" t="e">
        <f>IF(BS_CONTROLE[[#This Row],[Responsavel pelo boletim]]=0, "-", BS_CONTROLE[[#This Row],[Responsavel pelo boletim]])</f>
        <v>#VALUE!</v>
      </c>
      <c r="BG666" s="185"/>
      <c r="BH666" s="244"/>
      <c r="BI666" s="244"/>
      <c r="BJ666" s="271"/>
      <c r="BK666" s="245"/>
      <c r="BL666" s="185"/>
      <c r="BM666" s="180"/>
      <c r="BN666" s="180"/>
      <c r="BO666" s="211"/>
      <c r="BP666" s="245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52"/>
      <c r="C667" s="240"/>
      <c r="D667" s="241"/>
      <c r="E667" s="297">
        <v>594</v>
      </c>
      <c r="F667" s="161"/>
      <c r="G667" s="159" t="str">
        <f>IF(D667="","*",VLOOKUP(F667,BS_ATIVIDADE[#All],3,FALSE))</f>
        <v>*</v>
      </c>
      <c r="H667" s="163"/>
      <c r="I667" s="163"/>
      <c r="J667" s="223"/>
      <c r="K667" s="223"/>
      <c r="L667" s="178"/>
      <c r="M667" s="20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8"/>
      <c r="R667" s="179"/>
      <c r="S667" s="25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2"/>
      <c r="W667" s="264"/>
      <c r="X667" s="241"/>
      <c r="Y667" s="180"/>
      <c r="Z667" s="180"/>
      <c r="AA667" s="178"/>
      <c r="AB667" s="161"/>
      <c r="AC667" s="161"/>
      <c r="AD667" s="163"/>
      <c r="AE667" s="178"/>
      <c r="AF667" s="178"/>
      <c r="AG667" s="178"/>
      <c r="AH667" s="181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2"/>
      <c r="AL667" s="272"/>
      <c r="AM667" s="272"/>
      <c r="AN667" s="272"/>
      <c r="AO667" s="273"/>
      <c r="AP667" s="274"/>
      <c r="AQ667" s="274"/>
      <c r="AR667" s="266"/>
      <c r="AS667" s="266"/>
      <c r="AT667" s="266"/>
      <c r="AU667" s="268"/>
      <c r="AV667" s="268"/>
      <c r="AW667" s="268"/>
      <c r="AX667" s="242"/>
      <c r="AY667" s="183" t="str">
        <f>IF(D667="","*",IFERROR(IF(ISODD(COUNT(AS667:AX667)),"ERRO",SUM((AT667-AS667),(AV667-AU667),(AX667-AW667))),"ERRO"))</f>
        <v>*</v>
      </c>
      <c r="AZ667" s="161"/>
      <c r="BA667" s="243"/>
      <c r="BB667" s="179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9" t="e">
        <f>IF(BS_CONTROLE[[#This Row],[Responsavel pelo boletim]]=0, "-", BS_CONTROLE[[#This Row],[Responsavel pelo boletim]])</f>
        <v>#VALUE!</v>
      </c>
      <c r="BG667" s="185"/>
      <c r="BH667" s="244"/>
      <c r="BI667" s="244"/>
      <c r="BJ667" s="271"/>
      <c r="BK667" s="245"/>
      <c r="BL667" s="185"/>
      <c r="BM667" s="180"/>
      <c r="BN667" s="180"/>
      <c r="BO667" s="211"/>
      <c r="BP667" s="245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52"/>
      <c r="C668" s="240"/>
      <c r="D668" s="241"/>
      <c r="E668" s="297">
        <v>594</v>
      </c>
      <c r="F668" s="161"/>
      <c r="G668" s="159" t="str">
        <f>IF(D668="","*",VLOOKUP(F668,BS_ATIVIDADE[#All],3,FALSE))</f>
        <v>*</v>
      </c>
      <c r="H668" s="163"/>
      <c r="I668" s="163"/>
      <c r="J668" s="223"/>
      <c r="K668" s="223"/>
      <c r="L668" s="178"/>
      <c r="M668" s="20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8"/>
      <c r="R668" s="179"/>
      <c r="S668" s="25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2"/>
      <c r="W668" s="264"/>
      <c r="X668" s="241"/>
      <c r="Y668" s="180"/>
      <c r="Z668" s="180"/>
      <c r="AA668" s="178"/>
      <c r="AB668" s="161"/>
      <c r="AC668" s="161"/>
      <c r="AD668" s="163"/>
      <c r="AE668" s="178"/>
      <c r="AF668" s="178"/>
      <c r="AG668" s="178"/>
      <c r="AH668" s="181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2"/>
      <c r="AL668" s="272"/>
      <c r="AM668" s="272"/>
      <c r="AN668" s="272"/>
      <c r="AO668" s="273"/>
      <c r="AP668" s="274"/>
      <c r="AQ668" s="274"/>
      <c r="AR668" s="266"/>
      <c r="AS668" s="266"/>
      <c r="AT668" s="266"/>
      <c r="AU668" s="268"/>
      <c r="AV668" s="268"/>
      <c r="AW668" s="268"/>
      <c r="AX668" s="242"/>
      <c r="AY668" s="183" t="str">
        <f>IF(D668="","*",IFERROR(IF(ISODD(COUNT(AS668:AX668)),"ERRO",SUM((AT668-AS668),(AV668-AU668),(AX668-AW668))),"ERRO"))</f>
        <v>*</v>
      </c>
      <c r="AZ668" s="161"/>
      <c r="BA668" s="243"/>
      <c r="BB668" s="179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9" t="e">
        <f>IF(BS_CONTROLE[[#This Row],[Responsavel pelo boletim]]=0, "-", BS_CONTROLE[[#This Row],[Responsavel pelo boletim]])</f>
        <v>#VALUE!</v>
      </c>
      <c r="BG668" s="185"/>
      <c r="BH668" s="244"/>
      <c r="BI668" s="244"/>
      <c r="BJ668" s="271"/>
      <c r="BK668" s="245"/>
      <c r="BL668" s="185"/>
      <c r="BM668" s="180"/>
      <c r="BN668" s="180"/>
      <c r="BO668" s="211"/>
      <c r="BP668" s="245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52"/>
      <c r="C669" s="240"/>
      <c r="D669" s="241"/>
      <c r="E669" s="297">
        <v>594</v>
      </c>
      <c r="F669" s="161"/>
      <c r="G669" s="159" t="str">
        <f>IF(D669="","*",VLOOKUP(F669,BS_ATIVIDADE[#All],3,FALSE))</f>
        <v>*</v>
      </c>
      <c r="H669" s="163"/>
      <c r="I669" s="163"/>
      <c r="J669" s="223"/>
      <c r="K669" s="223"/>
      <c r="L669" s="178"/>
      <c r="M669" s="20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8"/>
      <c r="R669" s="179"/>
      <c r="S669" s="25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2"/>
      <c r="W669" s="264"/>
      <c r="X669" s="241"/>
      <c r="Y669" s="180"/>
      <c r="Z669" s="180"/>
      <c r="AA669" s="178"/>
      <c r="AB669" s="161"/>
      <c r="AC669" s="161"/>
      <c r="AD669" s="163"/>
      <c r="AE669" s="178"/>
      <c r="AF669" s="178"/>
      <c r="AG669" s="178"/>
      <c r="AH669" s="181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2"/>
      <c r="AL669" s="272"/>
      <c r="AM669" s="272"/>
      <c r="AN669" s="272"/>
      <c r="AO669" s="273"/>
      <c r="AP669" s="274"/>
      <c r="AQ669" s="274"/>
      <c r="AR669" s="266"/>
      <c r="AS669" s="266"/>
      <c r="AT669" s="266"/>
      <c r="AU669" s="268"/>
      <c r="AV669" s="268"/>
      <c r="AW669" s="268"/>
      <c r="AX669" s="242"/>
      <c r="AY669" s="183" t="str">
        <f>IF(D669="","*",IFERROR(IF(ISODD(COUNT(AS669:AX669)),"ERRO",SUM((AT669-AS669),(AV669-AU669),(AX669-AW669))),"ERRO"))</f>
        <v>*</v>
      </c>
      <c r="AZ669" s="161"/>
      <c r="BA669" s="243"/>
      <c r="BB669" s="179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9" t="e">
        <f>IF(BS_CONTROLE[[#This Row],[Responsavel pelo boletim]]=0, "-", BS_CONTROLE[[#This Row],[Responsavel pelo boletim]])</f>
        <v>#VALUE!</v>
      </c>
      <c r="BG669" s="185"/>
      <c r="BH669" s="244"/>
      <c r="BI669" s="244"/>
      <c r="BJ669" s="271"/>
      <c r="BK669" s="245"/>
      <c r="BL669" s="185"/>
      <c r="BM669" s="180"/>
      <c r="BN669" s="180"/>
      <c r="BO669" s="211"/>
      <c r="BP669" s="245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52"/>
      <c r="C670" s="240"/>
      <c r="D670" s="241"/>
      <c r="E670" s="297">
        <v>594</v>
      </c>
      <c r="F670" s="161"/>
      <c r="G670" s="159" t="str">
        <f>IF(D670="","*",VLOOKUP(F670,BS_ATIVIDADE[#All],3,FALSE))</f>
        <v>*</v>
      </c>
      <c r="H670" s="163"/>
      <c r="I670" s="163"/>
      <c r="J670" s="223"/>
      <c r="K670" s="223"/>
      <c r="L670" s="178"/>
      <c r="M670" s="20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8"/>
      <c r="R670" s="179"/>
      <c r="S670" s="25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2"/>
      <c r="W670" s="264"/>
      <c r="X670" s="241"/>
      <c r="Y670" s="180"/>
      <c r="Z670" s="180"/>
      <c r="AA670" s="178"/>
      <c r="AB670" s="161"/>
      <c r="AC670" s="161"/>
      <c r="AD670" s="163"/>
      <c r="AE670" s="178"/>
      <c r="AF670" s="178"/>
      <c r="AG670" s="178"/>
      <c r="AH670" s="181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2"/>
      <c r="AL670" s="272"/>
      <c r="AM670" s="272"/>
      <c r="AN670" s="272"/>
      <c r="AO670" s="273"/>
      <c r="AP670" s="274"/>
      <c r="AQ670" s="274"/>
      <c r="AR670" s="266"/>
      <c r="AS670" s="266"/>
      <c r="AT670" s="266"/>
      <c r="AU670" s="268"/>
      <c r="AV670" s="268"/>
      <c r="AW670" s="268"/>
      <c r="AX670" s="242"/>
      <c r="AY670" s="183" t="str">
        <f>IF(D670="","*",IFERROR(IF(ISODD(COUNT(AS670:AX670)),"ERRO",SUM((AT670-AS670),(AV670-AU670),(AX670-AW670))),"ERRO"))</f>
        <v>*</v>
      </c>
      <c r="AZ670" s="161"/>
      <c r="BA670" s="243"/>
      <c r="BB670" s="179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9" t="e">
        <f>IF(BS_CONTROLE[[#This Row],[Responsavel pelo boletim]]=0, "-", BS_CONTROLE[[#This Row],[Responsavel pelo boletim]])</f>
        <v>#VALUE!</v>
      </c>
      <c r="BG670" s="185"/>
      <c r="BH670" s="244"/>
      <c r="BI670" s="244"/>
      <c r="BJ670" s="271"/>
      <c r="BK670" s="245"/>
      <c r="BL670" s="185"/>
      <c r="BM670" s="180"/>
      <c r="BN670" s="180"/>
      <c r="BO670" s="211"/>
      <c r="BP670" s="245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52"/>
      <c r="C671" s="240"/>
      <c r="D671" s="241"/>
      <c r="E671" s="297">
        <v>594</v>
      </c>
      <c r="F671" s="161"/>
      <c r="G671" s="159" t="str">
        <f>IF(D671="","*",VLOOKUP(F671,BS_ATIVIDADE[#All],3,FALSE))</f>
        <v>*</v>
      </c>
      <c r="H671" s="163"/>
      <c r="I671" s="163"/>
      <c r="J671" s="223"/>
      <c r="K671" s="223"/>
      <c r="L671" s="178"/>
      <c r="M671" s="20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8"/>
      <c r="R671" s="179"/>
      <c r="S671" s="25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2"/>
      <c r="W671" s="264"/>
      <c r="X671" s="241"/>
      <c r="Y671" s="180"/>
      <c r="Z671" s="180"/>
      <c r="AA671" s="178"/>
      <c r="AB671" s="161"/>
      <c r="AC671" s="161"/>
      <c r="AD671" s="163"/>
      <c r="AE671" s="178"/>
      <c r="AF671" s="178"/>
      <c r="AG671" s="178"/>
      <c r="AH671" s="181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2"/>
      <c r="AL671" s="272"/>
      <c r="AM671" s="272"/>
      <c r="AN671" s="272"/>
      <c r="AO671" s="273"/>
      <c r="AP671" s="274"/>
      <c r="AQ671" s="274"/>
      <c r="AR671" s="266"/>
      <c r="AS671" s="266"/>
      <c r="AT671" s="266"/>
      <c r="AU671" s="268"/>
      <c r="AV671" s="268"/>
      <c r="AW671" s="268"/>
      <c r="AX671" s="242"/>
      <c r="AY671" s="183" t="str">
        <f>IF(D671="","*",IFERROR(IF(ISODD(COUNT(AS671:AX671)),"ERRO",SUM((AT671-AS671),(AV671-AU671),(AX671-AW671))),"ERRO"))</f>
        <v>*</v>
      </c>
      <c r="AZ671" s="161"/>
      <c r="BA671" s="243"/>
      <c r="BB671" s="179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9" t="e">
        <f>IF(BS_CONTROLE[[#This Row],[Responsavel pelo boletim]]=0, "-", BS_CONTROLE[[#This Row],[Responsavel pelo boletim]])</f>
        <v>#VALUE!</v>
      </c>
      <c r="BG671" s="185"/>
      <c r="BH671" s="244"/>
      <c r="BI671" s="244"/>
      <c r="BJ671" s="271"/>
      <c r="BK671" s="245"/>
      <c r="BL671" s="185"/>
      <c r="BM671" s="180"/>
      <c r="BN671" s="180"/>
      <c r="BO671" s="211"/>
      <c r="BP671" s="245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52"/>
      <c r="C672" s="240"/>
      <c r="D672" s="241"/>
      <c r="E672" s="297">
        <v>594</v>
      </c>
      <c r="F672" s="161"/>
      <c r="G672" s="159" t="str">
        <f>IF(D672="","*",VLOOKUP(F672,BS_ATIVIDADE[#All],3,FALSE))</f>
        <v>*</v>
      </c>
      <c r="H672" s="163"/>
      <c r="I672" s="163"/>
      <c r="J672" s="223"/>
      <c r="K672" s="223"/>
      <c r="L672" s="178"/>
      <c r="M672" s="20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8"/>
      <c r="R672" s="179"/>
      <c r="S672" s="25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2"/>
      <c r="W672" s="264"/>
      <c r="X672" s="241"/>
      <c r="Y672" s="180"/>
      <c r="Z672" s="180"/>
      <c r="AA672" s="178"/>
      <c r="AB672" s="161"/>
      <c r="AC672" s="161"/>
      <c r="AD672" s="163"/>
      <c r="AE672" s="178"/>
      <c r="AF672" s="178"/>
      <c r="AG672" s="178"/>
      <c r="AH672" s="181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2"/>
      <c r="AL672" s="272"/>
      <c r="AM672" s="272"/>
      <c r="AN672" s="272"/>
      <c r="AO672" s="273"/>
      <c r="AP672" s="274"/>
      <c r="AQ672" s="274"/>
      <c r="AR672" s="266"/>
      <c r="AS672" s="266"/>
      <c r="AT672" s="266"/>
      <c r="AU672" s="268"/>
      <c r="AV672" s="268"/>
      <c r="AW672" s="268"/>
      <c r="AX672" s="242"/>
      <c r="AY672" s="183" t="str">
        <f>IF(D672="","*",IFERROR(IF(ISODD(COUNT(AS672:AX672)),"ERRO",SUM((AT672-AS672),(AV672-AU672),(AX672-AW672))),"ERRO"))</f>
        <v>*</v>
      </c>
      <c r="AZ672" s="161"/>
      <c r="BA672" s="243"/>
      <c r="BB672" s="179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9" t="e">
        <f>IF(BS_CONTROLE[[#This Row],[Responsavel pelo boletim]]=0, "-", BS_CONTROLE[[#This Row],[Responsavel pelo boletim]])</f>
        <v>#VALUE!</v>
      </c>
      <c r="BG672" s="185"/>
      <c r="BH672" s="244"/>
      <c r="BI672" s="244"/>
      <c r="BJ672" s="271"/>
      <c r="BK672" s="245"/>
      <c r="BL672" s="185"/>
      <c r="BM672" s="180"/>
      <c r="BN672" s="180"/>
      <c r="BO672" s="211"/>
      <c r="BP672" s="245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52"/>
      <c r="C673" s="240"/>
      <c r="D673" s="241"/>
      <c r="E673" s="297">
        <v>594</v>
      </c>
      <c r="F673" s="161"/>
      <c r="G673" s="159" t="str">
        <f>IF(D673="","*",VLOOKUP(F673,BS_ATIVIDADE[#All],3,FALSE))</f>
        <v>*</v>
      </c>
      <c r="H673" s="163"/>
      <c r="I673" s="163"/>
      <c r="J673" s="223"/>
      <c r="K673" s="223"/>
      <c r="L673" s="178"/>
      <c r="M673" s="20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8"/>
      <c r="R673" s="179"/>
      <c r="S673" s="25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2"/>
      <c r="W673" s="264"/>
      <c r="X673" s="241"/>
      <c r="Y673" s="180"/>
      <c r="Z673" s="180"/>
      <c r="AA673" s="178"/>
      <c r="AB673" s="161"/>
      <c r="AC673" s="161"/>
      <c r="AD673" s="163"/>
      <c r="AE673" s="178"/>
      <c r="AF673" s="178"/>
      <c r="AG673" s="178"/>
      <c r="AH673" s="181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2"/>
      <c r="AL673" s="272"/>
      <c r="AM673" s="272"/>
      <c r="AN673" s="272"/>
      <c r="AO673" s="273"/>
      <c r="AP673" s="274"/>
      <c r="AQ673" s="274"/>
      <c r="AR673" s="266"/>
      <c r="AS673" s="266"/>
      <c r="AT673" s="266"/>
      <c r="AU673" s="268"/>
      <c r="AV673" s="268"/>
      <c r="AW673" s="268"/>
      <c r="AX673" s="242"/>
      <c r="AY673" s="183" t="str">
        <f>IF(D673="","*",IFERROR(IF(ISODD(COUNT(AS673:AX673)),"ERRO",SUM((AT673-AS673),(AV673-AU673),(AX673-AW673))),"ERRO"))</f>
        <v>*</v>
      </c>
      <c r="AZ673" s="161"/>
      <c r="BA673" s="243"/>
      <c r="BB673" s="179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9" t="e">
        <f>IF(BS_CONTROLE[[#This Row],[Responsavel pelo boletim]]=0, "-", BS_CONTROLE[[#This Row],[Responsavel pelo boletim]])</f>
        <v>#VALUE!</v>
      </c>
      <c r="BG673" s="185"/>
      <c r="BH673" s="244"/>
      <c r="BI673" s="244"/>
      <c r="BJ673" s="271"/>
      <c r="BK673" s="245"/>
      <c r="BL673" s="185"/>
      <c r="BM673" s="180"/>
      <c r="BN673" s="180"/>
      <c r="BO673" s="211"/>
      <c r="BP673" s="245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52"/>
      <c r="C674" s="240"/>
      <c r="D674" s="241"/>
      <c r="E674" s="297">
        <v>594</v>
      </c>
      <c r="F674" s="161"/>
      <c r="G674" s="159" t="str">
        <f>IF(D674="","*",VLOOKUP(F674,BS_ATIVIDADE[#All],3,FALSE))</f>
        <v>*</v>
      </c>
      <c r="H674" s="163"/>
      <c r="I674" s="163"/>
      <c r="J674" s="223"/>
      <c r="K674" s="223"/>
      <c r="L674" s="178"/>
      <c r="M674" s="20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8"/>
      <c r="R674" s="179"/>
      <c r="S674" s="25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2"/>
      <c r="W674" s="264"/>
      <c r="X674" s="241"/>
      <c r="Y674" s="180"/>
      <c r="Z674" s="180"/>
      <c r="AA674" s="178"/>
      <c r="AB674" s="161"/>
      <c r="AC674" s="161"/>
      <c r="AD674" s="163"/>
      <c r="AE674" s="178"/>
      <c r="AF674" s="178"/>
      <c r="AG674" s="178"/>
      <c r="AH674" s="181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2"/>
      <c r="AL674" s="272"/>
      <c r="AM674" s="272"/>
      <c r="AN674" s="272"/>
      <c r="AO674" s="273"/>
      <c r="AP674" s="274"/>
      <c r="AQ674" s="274"/>
      <c r="AR674" s="266"/>
      <c r="AS674" s="266"/>
      <c r="AT674" s="266"/>
      <c r="AU674" s="268"/>
      <c r="AV674" s="268"/>
      <c r="AW674" s="268"/>
      <c r="AX674" s="242"/>
      <c r="AY674" s="183" t="str">
        <f>IF(D674="","*",IFERROR(IF(ISODD(COUNT(AS674:AX674)),"ERRO",SUM((AT674-AS674),(AV674-AU674),(AX674-AW674))),"ERRO"))</f>
        <v>*</v>
      </c>
      <c r="AZ674" s="161"/>
      <c r="BA674" s="243"/>
      <c r="BB674" s="179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9" t="e">
        <f>IF(BS_CONTROLE[[#This Row],[Responsavel pelo boletim]]=0, "-", BS_CONTROLE[[#This Row],[Responsavel pelo boletim]])</f>
        <v>#VALUE!</v>
      </c>
      <c r="BG674" s="185"/>
      <c r="BH674" s="244"/>
      <c r="BI674" s="244"/>
      <c r="BJ674" s="271"/>
      <c r="BK674" s="245"/>
      <c r="BL674" s="185"/>
      <c r="BM674" s="180"/>
      <c r="BN674" s="180"/>
      <c r="BO674" s="211"/>
      <c r="BP674" s="245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52"/>
      <c r="C675" s="240"/>
      <c r="D675" s="241"/>
      <c r="E675" s="297">
        <v>594</v>
      </c>
      <c r="F675" s="161"/>
      <c r="G675" s="159" t="str">
        <f>IF(D675="","*",VLOOKUP(F675,BS_ATIVIDADE[#All],3,FALSE))</f>
        <v>*</v>
      </c>
      <c r="H675" s="163"/>
      <c r="I675" s="163"/>
      <c r="J675" s="223"/>
      <c r="K675" s="223"/>
      <c r="L675" s="178"/>
      <c r="M675" s="20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8"/>
      <c r="R675" s="179"/>
      <c r="S675" s="25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2"/>
      <c r="W675" s="264"/>
      <c r="X675" s="241"/>
      <c r="Y675" s="180"/>
      <c r="Z675" s="180"/>
      <c r="AA675" s="178"/>
      <c r="AB675" s="161"/>
      <c r="AC675" s="161"/>
      <c r="AD675" s="163"/>
      <c r="AE675" s="178"/>
      <c r="AF675" s="178"/>
      <c r="AG675" s="178"/>
      <c r="AH675" s="181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2"/>
      <c r="AL675" s="272"/>
      <c r="AM675" s="272"/>
      <c r="AN675" s="272"/>
      <c r="AO675" s="273"/>
      <c r="AP675" s="274"/>
      <c r="AQ675" s="274"/>
      <c r="AR675" s="266"/>
      <c r="AS675" s="266"/>
      <c r="AT675" s="266"/>
      <c r="AU675" s="268"/>
      <c r="AV675" s="268"/>
      <c r="AW675" s="268"/>
      <c r="AX675" s="242"/>
      <c r="AY675" s="183" t="str">
        <f>IF(D675="","*",IFERROR(IF(ISODD(COUNT(AS675:AX675)),"ERRO",SUM((AT675-AS675),(AV675-AU675),(AX675-AW675))),"ERRO"))</f>
        <v>*</v>
      </c>
      <c r="AZ675" s="161"/>
      <c r="BA675" s="243"/>
      <c r="BB675" s="179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9" t="e">
        <f>IF(BS_CONTROLE[[#This Row],[Responsavel pelo boletim]]=0, "-", BS_CONTROLE[[#This Row],[Responsavel pelo boletim]])</f>
        <v>#VALUE!</v>
      </c>
      <c r="BG675" s="185"/>
      <c r="BH675" s="244"/>
      <c r="BI675" s="244"/>
      <c r="BJ675" s="271"/>
      <c r="BK675" s="245"/>
      <c r="BL675" s="185"/>
      <c r="BM675" s="180"/>
      <c r="BN675" s="180"/>
      <c r="BO675" s="211"/>
      <c r="BP675" s="245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52"/>
      <c r="C676" s="240"/>
      <c r="D676" s="241"/>
      <c r="E676" s="297">
        <v>594</v>
      </c>
      <c r="F676" s="161"/>
      <c r="G676" s="159" t="str">
        <f>IF(D676="","*",VLOOKUP(F676,BS_ATIVIDADE[#All],3,FALSE))</f>
        <v>*</v>
      </c>
      <c r="H676" s="163"/>
      <c r="I676" s="163"/>
      <c r="J676" s="223"/>
      <c r="K676" s="223"/>
      <c r="L676" s="178"/>
      <c r="M676" s="20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8"/>
      <c r="R676" s="179"/>
      <c r="S676" s="25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2"/>
      <c r="W676" s="264"/>
      <c r="X676" s="241"/>
      <c r="Y676" s="180"/>
      <c r="Z676" s="180"/>
      <c r="AA676" s="178"/>
      <c r="AB676" s="161"/>
      <c r="AC676" s="161"/>
      <c r="AD676" s="163"/>
      <c r="AE676" s="178"/>
      <c r="AF676" s="178"/>
      <c r="AG676" s="178"/>
      <c r="AH676" s="181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2"/>
      <c r="AL676" s="272"/>
      <c r="AM676" s="272"/>
      <c r="AN676" s="272"/>
      <c r="AO676" s="273"/>
      <c r="AP676" s="274"/>
      <c r="AQ676" s="274"/>
      <c r="AR676" s="266"/>
      <c r="AS676" s="266"/>
      <c r="AT676" s="266"/>
      <c r="AU676" s="268"/>
      <c r="AV676" s="268"/>
      <c r="AW676" s="268"/>
      <c r="AX676" s="242"/>
      <c r="AY676" s="183" t="str">
        <f>IF(D676="","*",IFERROR(IF(ISODD(COUNT(AS676:AX676)),"ERRO",SUM((AT676-AS676),(AV676-AU676),(AX676-AW676))),"ERRO"))</f>
        <v>*</v>
      </c>
      <c r="AZ676" s="161"/>
      <c r="BA676" s="243"/>
      <c r="BB676" s="179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9" t="e">
        <f>IF(BS_CONTROLE[[#This Row],[Responsavel pelo boletim]]=0, "-", BS_CONTROLE[[#This Row],[Responsavel pelo boletim]])</f>
        <v>#VALUE!</v>
      </c>
      <c r="BG676" s="185"/>
      <c r="BH676" s="244"/>
      <c r="BI676" s="244"/>
      <c r="BJ676" s="271"/>
      <c r="BK676" s="245"/>
      <c r="BL676" s="185"/>
      <c r="BM676" s="180"/>
      <c r="BN676" s="180"/>
      <c r="BO676" s="211"/>
      <c r="BP676" s="245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52"/>
      <c r="C677" s="240"/>
      <c r="D677" s="241"/>
      <c r="E677" s="297">
        <v>594</v>
      </c>
      <c r="F677" s="161"/>
      <c r="G677" s="159" t="str">
        <f>IF(D677="","*",VLOOKUP(F677,BS_ATIVIDADE[#All],3,FALSE))</f>
        <v>*</v>
      </c>
      <c r="H677" s="163"/>
      <c r="I677" s="163"/>
      <c r="J677" s="223"/>
      <c r="K677" s="223"/>
      <c r="L677" s="178"/>
      <c r="M677" s="20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8"/>
      <c r="R677" s="179"/>
      <c r="S677" s="25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2"/>
      <c r="W677" s="264"/>
      <c r="X677" s="241"/>
      <c r="Y677" s="180"/>
      <c r="Z677" s="180"/>
      <c r="AA677" s="178"/>
      <c r="AB677" s="161"/>
      <c r="AC677" s="161"/>
      <c r="AD677" s="163"/>
      <c r="AE677" s="178"/>
      <c r="AF677" s="178"/>
      <c r="AG677" s="178"/>
      <c r="AH677" s="181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2"/>
      <c r="AL677" s="272"/>
      <c r="AM677" s="272"/>
      <c r="AN677" s="272"/>
      <c r="AO677" s="273"/>
      <c r="AP677" s="274"/>
      <c r="AQ677" s="274"/>
      <c r="AR677" s="266"/>
      <c r="AS677" s="266"/>
      <c r="AT677" s="266"/>
      <c r="AU677" s="268"/>
      <c r="AV677" s="268"/>
      <c r="AW677" s="268"/>
      <c r="AX677" s="242"/>
      <c r="AY677" s="183" t="str">
        <f>IF(D677="","*",IFERROR(IF(ISODD(COUNT(AS677:AX677)),"ERRO",SUM((AT677-AS677),(AV677-AU677),(AX677-AW677))),"ERRO"))</f>
        <v>*</v>
      </c>
      <c r="AZ677" s="161"/>
      <c r="BA677" s="243"/>
      <c r="BB677" s="179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9" t="e">
        <f>IF(BS_CONTROLE[[#This Row],[Responsavel pelo boletim]]=0, "-", BS_CONTROLE[[#This Row],[Responsavel pelo boletim]])</f>
        <v>#VALUE!</v>
      </c>
      <c r="BG677" s="185"/>
      <c r="BH677" s="244"/>
      <c r="BI677" s="244"/>
      <c r="BJ677" s="271"/>
      <c r="BK677" s="245"/>
      <c r="BL677" s="185"/>
      <c r="BM677" s="180"/>
      <c r="BN677" s="180"/>
      <c r="BO677" s="211"/>
      <c r="BP677" s="245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52"/>
      <c r="C678" s="240"/>
      <c r="D678" s="241"/>
      <c r="E678" s="297">
        <v>594</v>
      </c>
      <c r="F678" s="161"/>
      <c r="G678" s="159" t="str">
        <f>IF(D678="","*",VLOOKUP(F678,BS_ATIVIDADE[#All],3,FALSE))</f>
        <v>*</v>
      </c>
      <c r="H678" s="163"/>
      <c r="I678" s="163"/>
      <c r="J678" s="223"/>
      <c r="K678" s="223"/>
      <c r="L678" s="178"/>
      <c r="M678" s="20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8"/>
      <c r="R678" s="179"/>
      <c r="S678" s="25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2"/>
      <c r="W678" s="264"/>
      <c r="X678" s="241"/>
      <c r="Y678" s="180"/>
      <c r="Z678" s="180"/>
      <c r="AA678" s="178"/>
      <c r="AB678" s="161"/>
      <c r="AC678" s="161"/>
      <c r="AD678" s="163"/>
      <c r="AE678" s="178"/>
      <c r="AF678" s="178"/>
      <c r="AG678" s="178"/>
      <c r="AH678" s="181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2"/>
      <c r="AL678" s="272"/>
      <c r="AM678" s="272"/>
      <c r="AN678" s="272"/>
      <c r="AO678" s="273"/>
      <c r="AP678" s="274"/>
      <c r="AQ678" s="274"/>
      <c r="AR678" s="266"/>
      <c r="AS678" s="266"/>
      <c r="AT678" s="266"/>
      <c r="AU678" s="268"/>
      <c r="AV678" s="268"/>
      <c r="AW678" s="268"/>
      <c r="AX678" s="242"/>
      <c r="AY678" s="183" t="str">
        <f>IF(D678="","*",IFERROR(IF(ISODD(COUNT(AS678:AX678)),"ERRO",SUM((AT678-AS678),(AV678-AU678),(AX678-AW678))),"ERRO"))</f>
        <v>*</v>
      </c>
      <c r="AZ678" s="161"/>
      <c r="BA678" s="243"/>
      <c r="BB678" s="179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9" t="e">
        <f>IF(BS_CONTROLE[[#This Row],[Responsavel pelo boletim]]=0, "-", BS_CONTROLE[[#This Row],[Responsavel pelo boletim]])</f>
        <v>#VALUE!</v>
      </c>
      <c r="BG678" s="185"/>
      <c r="BH678" s="244"/>
      <c r="BI678" s="244"/>
      <c r="BJ678" s="271"/>
      <c r="BK678" s="245"/>
      <c r="BL678" s="185"/>
      <c r="BM678" s="180"/>
      <c r="BN678" s="180"/>
      <c r="BO678" s="211"/>
      <c r="BP678" s="245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52"/>
      <c r="C679" s="240"/>
      <c r="D679" s="241"/>
      <c r="E679" s="297">
        <v>594</v>
      </c>
      <c r="F679" s="161"/>
      <c r="G679" s="159" t="str">
        <f>IF(D679="","*",VLOOKUP(F679,BS_ATIVIDADE[#All],3,FALSE))</f>
        <v>*</v>
      </c>
      <c r="H679" s="163"/>
      <c r="I679" s="163"/>
      <c r="J679" s="223"/>
      <c r="K679" s="223"/>
      <c r="L679" s="178"/>
      <c r="M679" s="20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8"/>
      <c r="R679" s="179"/>
      <c r="S679" s="25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2"/>
      <c r="W679" s="264"/>
      <c r="X679" s="241"/>
      <c r="Y679" s="180"/>
      <c r="Z679" s="180"/>
      <c r="AA679" s="178"/>
      <c r="AB679" s="161"/>
      <c r="AC679" s="161"/>
      <c r="AD679" s="163"/>
      <c r="AE679" s="178"/>
      <c r="AF679" s="178"/>
      <c r="AG679" s="178"/>
      <c r="AH679" s="181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2"/>
      <c r="AL679" s="272"/>
      <c r="AM679" s="272"/>
      <c r="AN679" s="272"/>
      <c r="AO679" s="273"/>
      <c r="AP679" s="274"/>
      <c r="AQ679" s="274"/>
      <c r="AR679" s="266"/>
      <c r="AS679" s="266"/>
      <c r="AT679" s="266"/>
      <c r="AU679" s="268"/>
      <c r="AV679" s="268"/>
      <c r="AW679" s="268"/>
      <c r="AX679" s="242"/>
      <c r="AY679" s="183" t="str">
        <f>IF(D679="","*",IFERROR(IF(ISODD(COUNT(AS679:AX679)),"ERRO",SUM((AT679-AS679),(AV679-AU679),(AX679-AW679))),"ERRO"))</f>
        <v>*</v>
      </c>
      <c r="AZ679" s="161"/>
      <c r="BA679" s="243"/>
      <c r="BB679" s="179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9" t="e">
        <f>IF(BS_CONTROLE[[#This Row],[Responsavel pelo boletim]]=0, "-", BS_CONTROLE[[#This Row],[Responsavel pelo boletim]])</f>
        <v>#VALUE!</v>
      </c>
      <c r="BG679" s="185"/>
      <c r="BH679" s="244"/>
      <c r="BI679" s="244"/>
      <c r="BJ679" s="271"/>
      <c r="BK679" s="245"/>
      <c r="BL679" s="185"/>
      <c r="BM679" s="180"/>
      <c r="BN679" s="180"/>
      <c r="BO679" s="211"/>
      <c r="BP679" s="245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52"/>
      <c r="C680" s="240"/>
      <c r="D680" s="241"/>
      <c r="E680" s="297">
        <v>594</v>
      </c>
      <c r="F680" s="161"/>
      <c r="G680" s="159" t="str">
        <f>IF(D680="","*",VLOOKUP(F680,BS_ATIVIDADE[#All],3,FALSE))</f>
        <v>*</v>
      </c>
      <c r="H680" s="163"/>
      <c r="I680" s="163"/>
      <c r="J680" s="223"/>
      <c r="K680" s="223"/>
      <c r="L680" s="178"/>
      <c r="M680" s="20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8"/>
      <c r="R680" s="179"/>
      <c r="S680" s="25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2"/>
      <c r="W680" s="264"/>
      <c r="X680" s="241"/>
      <c r="Y680" s="180"/>
      <c r="Z680" s="180"/>
      <c r="AA680" s="178"/>
      <c r="AB680" s="161"/>
      <c r="AC680" s="161"/>
      <c r="AD680" s="163"/>
      <c r="AE680" s="178"/>
      <c r="AF680" s="178"/>
      <c r="AG680" s="178"/>
      <c r="AH680" s="181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2"/>
      <c r="AL680" s="272"/>
      <c r="AM680" s="272"/>
      <c r="AN680" s="272"/>
      <c r="AO680" s="273"/>
      <c r="AP680" s="274"/>
      <c r="AQ680" s="274"/>
      <c r="AR680" s="266"/>
      <c r="AS680" s="266"/>
      <c r="AT680" s="266"/>
      <c r="AU680" s="268"/>
      <c r="AV680" s="268"/>
      <c r="AW680" s="268"/>
      <c r="AX680" s="242"/>
      <c r="AY680" s="183" t="str">
        <f>IF(D680="","*",IFERROR(IF(ISODD(COUNT(AS680:AX680)),"ERRO",SUM((AT680-AS680),(AV680-AU680),(AX680-AW680))),"ERRO"))</f>
        <v>*</v>
      </c>
      <c r="AZ680" s="161"/>
      <c r="BA680" s="243"/>
      <c r="BB680" s="179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9" t="e">
        <f>IF(BS_CONTROLE[[#This Row],[Responsavel pelo boletim]]=0, "-", BS_CONTROLE[[#This Row],[Responsavel pelo boletim]])</f>
        <v>#VALUE!</v>
      </c>
      <c r="BG680" s="185"/>
      <c r="BH680" s="244"/>
      <c r="BI680" s="244"/>
      <c r="BJ680" s="271"/>
      <c r="BK680" s="245"/>
      <c r="BL680" s="185"/>
      <c r="BM680" s="180"/>
      <c r="BN680" s="180"/>
      <c r="BO680" s="211"/>
      <c r="BP680" s="245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52"/>
      <c r="C681" s="240"/>
      <c r="D681" s="241"/>
      <c r="E681" s="297">
        <v>594</v>
      </c>
      <c r="F681" s="161"/>
      <c r="G681" s="159" t="str">
        <f>IF(D681="","*",VLOOKUP(F681,BS_ATIVIDADE[#All],3,FALSE))</f>
        <v>*</v>
      </c>
      <c r="H681" s="163"/>
      <c r="I681" s="163"/>
      <c r="J681" s="223"/>
      <c r="K681" s="223"/>
      <c r="L681" s="178"/>
      <c r="M681" s="20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8"/>
      <c r="R681" s="179"/>
      <c r="S681" s="25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2"/>
      <c r="W681" s="264"/>
      <c r="X681" s="241"/>
      <c r="Y681" s="180"/>
      <c r="Z681" s="180"/>
      <c r="AA681" s="178"/>
      <c r="AB681" s="161"/>
      <c r="AC681" s="161"/>
      <c r="AD681" s="163"/>
      <c r="AE681" s="178"/>
      <c r="AF681" s="178"/>
      <c r="AG681" s="178"/>
      <c r="AH681" s="181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2"/>
      <c r="AL681" s="272"/>
      <c r="AM681" s="272"/>
      <c r="AN681" s="272"/>
      <c r="AO681" s="273"/>
      <c r="AP681" s="274"/>
      <c r="AQ681" s="274"/>
      <c r="AR681" s="266"/>
      <c r="AS681" s="266"/>
      <c r="AT681" s="266"/>
      <c r="AU681" s="268"/>
      <c r="AV681" s="268"/>
      <c r="AW681" s="268"/>
      <c r="AX681" s="242"/>
      <c r="AY681" s="183" t="str">
        <f>IF(D681="","*",IFERROR(IF(ISODD(COUNT(AS681:AX681)),"ERRO",SUM((AT681-AS681),(AV681-AU681),(AX681-AW681))),"ERRO"))</f>
        <v>*</v>
      </c>
      <c r="AZ681" s="161"/>
      <c r="BA681" s="243"/>
      <c r="BB681" s="179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9" t="e">
        <f>IF(BS_CONTROLE[[#This Row],[Responsavel pelo boletim]]=0, "-", BS_CONTROLE[[#This Row],[Responsavel pelo boletim]])</f>
        <v>#VALUE!</v>
      </c>
      <c r="BG681" s="185"/>
      <c r="BH681" s="244"/>
      <c r="BI681" s="244"/>
      <c r="BJ681" s="271"/>
      <c r="BK681" s="245"/>
      <c r="BL681" s="185"/>
      <c r="BM681" s="180"/>
      <c r="BN681" s="180"/>
      <c r="BO681" s="211"/>
      <c r="BP681" s="245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52"/>
      <c r="C682" s="240"/>
      <c r="D682" s="241"/>
      <c r="E682" s="297">
        <v>594</v>
      </c>
      <c r="F682" s="161"/>
      <c r="G682" s="159" t="str">
        <f>IF(D682="","*",VLOOKUP(F682,BS_ATIVIDADE[#All],3,FALSE))</f>
        <v>*</v>
      </c>
      <c r="H682" s="163"/>
      <c r="I682" s="163"/>
      <c r="J682" s="223"/>
      <c r="K682" s="223"/>
      <c r="L682" s="178"/>
      <c r="M682" s="20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8"/>
      <c r="R682" s="179"/>
      <c r="S682" s="25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2"/>
      <c r="W682" s="264"/>
      <c r="X682" s="241"/>
      <c r="Y682" s="180"/>
      <c r="Z682" s="180"/>
      <c r="AA682" s="178"/>
      <c r="AB682" s="161"/>
      <c r="AC682" s="161"/>
      <c r="AD682" s="163"/>
      <c r="AE682" s="178"/>
      <c r="AF682" s="178"/>
      <c r="AG682" s="178"/>
      <c r="AH682" s="181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2"/>
      <c r="AL682" s="272"/>
      <c r="AM682" s="272"/>
      <c r="AN682" s="272"/>
      <c r="AO682" s="273"/>
      <c r="AP682" s="274"/>
      <c r="AQ682" s="274"/>
      <c r="AR682" s="266"/>
      <c r="AS682" s="266"/>
      <c r="AT682" s="266"/>
      <c r="AU682" s="268"/>
      <c r="AV682" s="268"/>
      <c r="AW682" s="268"/>
      <c r="AX682" s="242"/>
      <c r="AY682" s="183" t="str">
        <f>IF(D682="","*",IFERROR(IF(ISODD(COUNT(AS682:AX682)),"ERRO",SUM((AT682-AS682),(AV682-AU682),(AX682-AW682))),"ERRO"))</f>
        <v>*</v>
      </c>
      <c r="AZ682" s="161"/>
      <c r="BA682" s="243"/>
      <c r="BB682" s="179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9" t="e">
        <f>IF(BS_CONTROLE[[#This Row],[Responsavel pelo boletim]]=0, "-", BS_CONTROLE[[#This Row],[Responsavel pelo boletim]])</f>
        <v>#VALUE!</v>
      </c>
      <c r="BG682" s="185"/>
      <c r="BH682" s="244"/>
      <c r="BI682" s="244"/>
      <c r="BJ682" s="271"/>
      <c r="BK682" s="245"/>
      <c r="BL682" s="185"/>
      <c r="BM682" s="180"/>
      <c r="BN682" s="180"/>
      <c r="BO682" s="211"/>
      <c r="BP682" s="245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52"/>
      <c r="C683" s="240"/>
      <c r="D683" s="241"/>
      <c r="E683" s="297">
        <v>594</v>
      </c>
      <c r="F683" s="161"/>
      <c r="G683" s="159" t="str">
        <f>IF(D683="","*",VLOOKUP(F683,BS_ATIVIDADE[#All],3,FALSE))</f>
        <v>*</v>
      </c>
      <c r="H683" s="163"/>
      <c r="I683" s="163"/>
      <c r="J683" s="223"/>
      <c r="K683" s="223"/>
      <c r="L683" s="178"/>
      <c r="M683" s="20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8"/>
      <c r="R683" s="179"/>
      <c r="S683" s="25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2"/>
      <c r="W683" s="264"/>
      <c r="X683" s="241"/>
      <c r="Y683" s="180"/>
      <c r="Z683" s="180"/>
      <c r="AA683" s="178"/>
      <c r="AB683" s="161"/>
      <c r="AC683" s="161"/>
      <c r="AD683" s="163"/>
      <c r="AE683" s="178"/>
      <c r="AF683" s="178"/>
      <c r="AG683" s="178"/>
      <c r="AH683" s="181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2"/>
      <c r="AL683" s="272"/>
      <c r="AM683" s="272"/>
      <c r="AN683" s="272"/>
      <c r="AO683" s="273"/>
      <c r="AP683" s="274"/>
      <c r="AQ683" s="274"/>
      <c r="AR683" s="266"/>
      <c r="AS683" s="266"/>
      <c r="AT683" s="266"/>
      <c r="AU683" s="268"/>
      <c r="AV683" s="268"/>
      <c r="AW683" s="268"/>
      <c r="AX683" s="242"/>
      <c r="AY683" s="183" t="str">
        <f>IF(D683="","*",IFERROR(IF(ISODD(COUNT(AS683:AX683)),"ERRO",SUM((AT683-AS683),(AV683-AU683),(AX683-AW683))),"ERRO"))</f>
        <v>*</v>
      </c>
      <c r="AZ683" s="161"/>
      <c r="BA683" s="243"/>
      <c r="BB683" s="179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9" t="e">
        <f>IF(BS_CONTROLE[[#This Row],[Responsavel pelo boletim]]=0, "-", BS_CONTROLE[[#This Row],[Responsavel pelo boletim]])</f>
        <v>#VALUE!</v>
      </c>
      <c r="BG683" s="185"/>
      <c r="BH683" s="244"/>
      <c r="BI683" s="244"/>
      <c r="BJ683" s="271"/>
      <c r="BK683" s="245"/>
      <c r="BL683" s="185"/>
      <c r="BM683" s="180"/>
      <c r="BN683" s="180"/>
      <c r="BO683" s="211"/>
      <c r="BP683" s="245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52"/>
      <c r="C684" s="240"/>
      <c r="D684" s="241"/>
      <c r="E684" s="297">
        <v>594</v>
      </c>
      <c r="F684" s="161"/>
      <c r="G684" s="159" t="str">
        <f>IF(D684="","*",VLOOKUP(F684,BS_ATIVIDADE[#All],3,FALSE))</f>
        <v>*</v>
      </c>
      <c r="H684" s="163"/>
      <c r="I684" s="163"/>
      <c r="J684" s="223"/>
      <c r="K684" s="223"/>
      <c r="L684" s="178"/>
      <c r="M684" s="20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8"/>
      <c r="R684" s="179"/>
      <c r="S684" s="25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2"/>
      <c r="W684" s="264"/>
      <c r="X684" s="241"/>
      <c r="Y684" s="180"/>
      <c r="Z684" s="180"/>
      <c r="AA684" s="178"/>
      <c r="AB684" s="161"/>
      <c r="AC684" s="161"/>
      <c r="AD684" s="163"/>
      <c r="AE684" s="178"/>
      <c r="AF684" s="178"/>
      <c r="AG684" s="178"/>
      <c r="AH684" s="181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2"/>
      <c r="AL684" s="272"/>
      <c r="AM684" s="272"/>
      <c r="AN684" s="272"/>
      <c r="AO684" s="273"/>
      <c r="AP684" s="274"/>
      <c r="AQ684" s="274"/>
      <c r="AR684" s="266"/>
      <c r="AS684" s="266"/>
      <c r="AT684" s="266"/>
      <c r="AU684" s="268"/>
      <c r="AV684" s="268"/>
      <c r="AW684" s="268"/>
      <c r="AX684" s="242"/>
      <c r="AY684" s="183" t="str">
        <f>IF(D684="","*",IFERROR(IF(ISODD(COUNT(AS684:AX684)),"ERRO",SUM((AT684-AS684),(AV684-AU684),(AX684-AW684))),"ERRO"))</f>
        <v>*</v>
      </c>
      <c r="AZ684" s="161"/>
      <c r="BA684" s="243"/>
      <c r="BB684" s="179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9" t="e">
        <f>IF(BS_CONTROLE[[#This Row],[Responsavel pelo boletim]]=0, "-", BS_CONTROLE[[#This Row],[Responsavel pelo boletim]])</f>
        <v>#VALUE!</v>
      </c>
      <c r="BG684" s="185"/>
      <c r="BH684" s="244"/>
      <c r="BI684" s="244"/>
      <c r="BJ684" s="271"/>
      <c r="BK684" s="245"/>
      <c r="BL684" s="185"/>
      <c r="BM684" s="180"/>
      <c r="BN684" s="180"/>
      <c r="BO684" s="211"/>
      <c r="BP684" s="245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52"/>
      <c r="C685" s="240"/>
      <c r="D685" s="241"/>
      <c r="E685" s="297">
        <v>594</v>
      </c>
      <c r="F685" s="161"/>
      <c r="G685" s="159" t="str">
        <f>IF(D685="","*",VLOOKUP(F685,BS_ATIVIDADE[#All],3,FALSE))</f>
        <v>*</v>
      </c>
      <c r="H685" s="163"/>
      <c r="I685" s="163"/>
      <c r="J685" s="223"/>
      <c r="K685" s="223"/>
      <c r="L685" s="178"/>
      <c r="M685" s="20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8"/>
      <c r="R685" s="179"/>
      <c r="S685" s="25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2"/>
      <c r="W685" s="264"/>
      <c r="X685" s="241"/>
      <c r="Y685" s="180"/>
      <c r="Z685" s="180"/>
      <c r="AA685" s="178"/>
      <c r="AB685" s="161"/>
      <c r="AC685" s="161"/>
      <c r="AD685" s="163"/>
      <c r="AE685" s="178"/>
      <c r="AF685" s="178"/>
      <c r="AG685" s="178"/>
      <c r="AH685" s="181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2"/>
      <c r="AL685" s="272"/>
      <c r="AM685" s="272"/>
      <c r="AN685" s="272"/>
      <c r="AO685" s="273"/>
      <c r="AP685" s="274"/>
      <c r="AQ685" s="274"/>
      <c r="AR685" s="266"/>
      <c r="AS685" s="266"/>
      <c r="AT685" s="266"/>
      <c r="AU685" s="268"/>
      <c r="AV685" s="268"/>
      <c r="AW685" s="268"/>
      <c r="AX685" s="242"/>
      <c r="AY685" s="183" t="str">
        <f>IF(D685="","*",IFERROR(IF(ISODD(COUNT(AS685:AX685)),"ERRO",SUM((AT685-AS685),(AV685-AU685),(AX685-AW685))),"ERRO"))</f>
        <v>*</v>
      </c>
      <c r="AZ685" s="161"/>
      <c r="BA685" s="243"/>
      <c r="BB685" s="179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9" t="e">
        <f>IF(BS_CONTROLE[[#This Row],[Responsavel pelo boletim]]=0, "-", BS_CONTROLE[[#This Row],[Responsavel pelo boletim]])</f>
        <v>#VALUE!</v>
      </c>
      <c r="BG685" s="185"/>
      <c r="BH685" s="244"/>
      <c r="BI685" s="244"/>
      <c r="BJ685" s="271"/>
      <c r="BK685" s="245"/>
      <c r="BL685" s="185"/>
      <c r="BM685" s="180"/>
      <c r="BN685" s="180"/>
      <c r="BO685" s="211"/>
      <c r="BP685" s="245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52"/>
      <c r="C686" s="240"/>
      <c r="D686" s="241"/>
      <c r="E686" s="297">
        <v>594</v>
      </c>
      <c r="F686" s="161"/>
      <c r="G686" s="159" t="str">
        <f>IF(D686="","*",VLOOKUP(F686,BS_ATIVIDADE[#All],3,FALSE))</f>
        <v>*</v>
      </c>
      <c r="H686" s="163"/>
      <c r="I686" s="163"/>
      <c r="J686" s="223"/>
      <c r="K686" s="223"/>
      <c r="L686" s="178"/>
      <c r="M686" s="20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8"/>
      <c r="R686" s="179"/>
      <c r="S686" s="25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2"/>
      <c r="W686" s="264"/>
      <c r="X686" s="241"/>
      <c r="Y686" s="180"/>
      <c r="Z686" s="180"/>
      <c r="AA686" s="178"/>
      <c r="AB686" s="161"/>
      <c r="AC686" s="161"/>
      <c r="AD686" s="163"/>
      <c r="AE686" s="178"/>
      <c r="AF686" s="178"/>
      <c r="AG686" s="178"/>
      <c r="AH686" s="181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2"/>
      <c r="AL686" s="272"/>
      <c r="AM686" s="272"/>
      <c r="AN686" s="272"/>
      <c r="AO686" s="273"/>
      <c r="AP686" s="274"/>
      <c r="AQ686" s="274"/>
      <c r="AR686" s="266"/>
      <c r="AS686" s="266"/>
      <c r="AT686" s="266"/>
      <c r="AU686" s="268"/>
      <c r="AV686" s="268"/>
      <c r="AW686" s="268"/>
      <c r="AX686" s="242"/>
      <c r="AY686" s="183" t="str">
        <f>IF(D686="","*",IFERROR(IF(ISODD(COUNT(AS686:AX686)),"ERRO",SUM((AT686-AS686),(AV686-AU686),(AX686-AW686))),"ERRO"))</f>
        <v>*</v>
      </c>
      <c r="AZ686" s="161"/>
      <c r="BA686" s="243"/>
      <c r="BB686" s="179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9" t="e">
        <f>IF(BS_CONTROLE[[#This Row],[Responsavel pelo boletim]]=0, "-", BS_CONTROLE[[#This Row],[Responsavel pelo boletim]])</f>
        <v>#VALUE!</v>
      </c>
      <c r="BG686" s="185"/>
      <c r="BH686" s="244"/>
      <c r="BI686" s="244"/>
      <c r="BJ686" s="271"/>
      <c r="BK686" s="245"/>
      <c r="BL686" s="185"/>
      <c r="BM686" s="180"/>
      <c r="BN686" s="180"/>
      <c r="BO686" s="211"/>
      <c r="BP686" s="245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52"/>
      <c r="C687" s="240"/>
      <c r="D687" s="241"/>
      <c r="E687" s="297">
        <v>594</v>
      </c>
      <c r="F687" s="161"/>
      <c r="G687" s="159" t="str">
        <f>IF(D687="","*",VLOOKUP(F687,BS_ATIVIDADE[#All],3,FALSE))</f>
        <v>*</v>
      </c>
      <c r="H687" s="163"/>
      <c r="I687" s="163"/>
      <c r="J687" s="223"/>
      <c r="K687" s="223"/>
      <c r="L687" s="178"/>
      <c r="M687" s="20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8"/>
      <c r="R687" s="179"/>
      <c r="S687" s="25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2"/>
      <c r="W687" s="264"/>
      <c r="X687" s="241"/>
      <c r="Y687" s="180"/>
      <c r="Z687" s="180"/>
      <c r="AA687" s="178"/>
      <c r="AB687" s="161"/>
      <c r="AC687" s="161"/>
      <c r="AD687" s="163"/>
      <c r="AE687" s="178"/>
      <c r="AF687" s="178"/>
      <c r="AG687" s="178"/>
      <c r="AH687" s="181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2"/>
      <c r="AL687" s="272"/>
      <c r="AM687" s="272"/>
      <c r="AN687" s="272"/>
      <c r="AO687" s="273"/>
      <c r="AP687" s="274"/>
      <c r="AQ687" s="274"/>
      <c r="AR687" s="266"/>
      <c r="AS687" s="266"/>
      <c r="AT687" s="266"/>
      <c r="AU687" s="268"/>
      <c r="AV687" s="268"/>
      <c r="AW687" s="268"/>
      <c r="AX687" s="242"/>
      <c r="AY687" s="183" t="str">
        <f>IF(D687="","*",IFERROR(IF(ISODD(COUNT(AS687:AX687)),"ERRO",SUM((AT687-AS687),(AV687-AU687),(AX687-AW687))),"ERRO"))</f>
        <v>*</v>
      </c>
      <c r="AZ687" s="161"/>
      <c r="BA687" s="243"/>
      <c r="BB687" s="179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9" t="e">
        <f>IF(BS_CONTROLE[[#This Row],[Responsavel pelo boletim]]=0, "-", BS_CONTROLE[[#This Row],[Responsavel pelo boletim]])</f>
        <v>#VALUE!</v>
      </c>
      <c r="BG687" s="185"/>
      <c r="BH687" s="244"/>
      <c r="BI687" s="244"/>
      <c r="BJ687" s="271"/>
      <c r="BK687" s="245"/>
      <c r="BL687" s="185"/>
      <c r="BM687" s="180"/>
      <c r="BN687" s="180"/>
      <c r="BO687" s="211"/>
      <c r="BP687" s="245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52"/>
      <c r="C688" s="240"/>
      <c r="D688" s="241"/>
      <c r="E688" s="297">
        <v>594</v>
      </c>
      <c r="F688" s="161"/>
      <c r="G688" s="159" t="str">
        <f>IF(D688="","*",VLOOKUP(F688,BS_ATIVIDADE[#All],3,FALSE))</f>
        <v>*</v>
      </c>
      <c r="H688" s="163"/>
      <c r="I688" s="163"/>
      <c r="J688" s="223"/>
      <c r="K688" s="223"/>
      <c r="L688" s="178"/>
      <c r="M688" s="20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8"/>
      <c r="R688" s="179"/>
      <c r="S688" s="25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2"/>
      <c r="W688" s="264"/>
      <c r="X688" s="241"/>
      <c r="Y688" s="180"/>
      <c r="Z688" s="180"/>
      <c r="AA688" s="178"/>
      <c r="AB688" s="161"/>
      <c r="AC688" s="161"/>
      <c r="AD688" s="163"/>
      <c r="AE688" s="178"/>
      <c r="AF688" s="178"/>
      <c r="AG688" s="178"/>
      <c r="AH688" s="181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2"/>
      <c r="AL688" s="272"/>
      <c r="AM688" s="272"/>
      <c r="AN688" s="272"/>
      <c r="AO688" s="273"/>
      <c r="AP688" s="274"/>
      <c r="AQ688" s="274"/>
      <c r="AR688" s="266"/>
      <c r="AS688" s="266"/>
      <c r="AT688" s="266"/>
      <c r="AU688" s="268"/>
      <c r="AV688" s="268"/>
      <c r="AW688" s="268"/>
      <c r="AX688" s="242"/>
      <c r="AY688" s="183" t="str">
        <f>IF(D688="","*",IFERROR(IF(ISODD(COUNT(AS688:AX688)),"ERRO",SUM((AT688-AS688),(AV688-AU688),(AX688-AW688))),"ERRO"))</f>
        <v>*</v>
      </c>
      <c r="AZ688" s="161"/>
      <c r="BA688" s="243"/>
      <c r="BB688" s="179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9" t="e">
        <f>IF(BS_CONTROLE[[#This Row],[Responsavel pelo boletim]]=0, "-", BS_CONTROLE[[#This Row],[Responsavel pelo boletim]])</f>
        <v>#VALUE!</v>
      </c>
      <c r="BG688" s="185"/>
      <c r="BH688" s="244"/>
      <c r="BI688" s="244"/>
      <c r="BJ688" s="271"/>
      <c r="BK688" s="245"/>
      <c r="BL688" s="185"/>
      <c r="BM688" s="180"/>
      <c r="BN688" s="180"/>
      <c r="BO688" s="211"/>
      <c r="BP688" s="245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52"/>
      <c r="C689" s="240"/>
      <c r="D689" s="241"/>
      <c r="E689" s="297">
        <v>594</v>
      </c>
      <c r="F689" s="161"/>
      <c r="G689" s="159" t="str">
        <f>IF(D689="","*",VLOOKUP(F689,BS_ATIVIDADE[#All],3,FALSE))</f>
        <v>*</v>
      </c>
      <c r="H689" s="163"/>
      <c r="I689" s="163"/>
      <c r="J689" s="223"/>
      <c r="K689" s="223"/>
      <c r="L689" s="178"/>
      <c r="M689" s="20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8"/>
      <c r="R689" s="179"/>
      <c r="S689" s="25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2"/>
      <c r="W689" s="264"/>
      <c r="X689" s="241"/>
      <c r="Y689" s="180"/>
      <c r="Z689" s="180"/>
      <c r="AA689" s="178"/>
      <c r="AB689" s="161"/>
      <c r="AC689" s="161"/>
      <c r="AD689" s="163"/>
      <c r="AE689" s="178"/>
      <c r="AF689" s="178"/>
      <c r="AG689" s="178"/>
      <c r="AH689" s="181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2"/>
      <c r="AL689" s="272"/>
      <c r="AM689" s="272"/>
      <c r="AN689" s="272"/>
      <c r="AO689" s="273"/>
      <c r="AP689" s="274"/>
      <c r="AQ689" s="274"/>
      <c r="AR689" s="266"/>
      <c r="AS689" s="266"/>
      <c r="AT689" s="266"/>
      <c r="AU689" s="268"/>
      <c r="AV689" s="268"/>
      <c r="AW689" s="268"/>
      <c r="AX689" s="242"/>
      <c r="AY689" s="183" t="str">
        <f>IF(D689="","*",IFERROR(IF(ISODD(COUNT(AS689:AX689)),"ERRO",SUM((AT689-AS689),(AV689-AU689),(AX689-AW689))),"ERRO"))</f>
        <v>*</v>
      </c>
      <c r="AZ689" s="161"/>
      <c r="BA689" s="243"/>
      <c r="BB689" s="179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9" t="e">
        <f>IF(BS_CONTROLE[[#This Row],[Responsavel pelo boletim]]=0, "-", BS_CONTROLE[[#This Row],[Responsavel pelo boletim]])</f>
        <v>#VALUE!</v>
      </c>
      <c r="BG689" s="185"/>
      <c r="BH689" s="244"/>
      <c r="BI689" s="244"/>
      <c r="BJ689" s="271"/>
      <c r="BK689" s="245"/>
      <c r="BL689" s="185"/>
      <c r="BM689" s="180"/>
      <c r="BN689" s="180"/>
      <c r="BO689" s="211"/>
      <c r="BP689" s="245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52"/>
      <c r="C690" s="240"/>
      <c r="D690" s="241"/>
      <c r="E690" s="297">
        <v>594</v>
      </c>
      <c r="F690" s="161"/>
      <c r="G690" s="159" t="str">
        <f>IF(D690="","*",VLOOKUP(F690,BS_ATIVIDADE[#All],3,FALSE))</f>
        <v>*</v>
      </c>
      <c r="H690" s="163"/>
      <c r="I690" s="163"/>
      <c r="J690" s="223"/>
      <c r="K690" s="223"/>
      <c r="L690" s="178"/>
      <c r="M690" s="20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8"/>
      <c r="R690" s="179"/>
      <c r="S690" s="25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2"/>
      <c r="W690" s="264"/>
      <c r="X690" s="241"/>
      <c r="Y690" s="180"/>
      <c r="Z690" s="180"/>
      <c r="AA690" s="178"/>
      <c r="AB690" s="161"/>
      <c r="AC690" s="161"/>
      <c r="AD690" s="163"/>
      <c r="AE690" s="178"/>
      <c r="AF690" s="178"/>
      <c r="AG690" s="178"/>
      <c r="AH690" s="181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2"/>
      <c r="AL690" s="272"/>
      <c r="AM690" s="272"/>
      <c r="AN690" s="272"/>
      <c r="AO690" s="273"/>
      <c r="AP690" s="274"/>
      <c r="AQ690" s="274"/>
      <c r="AR690" s="266"/>
      <c r="AS690" s="266"/>
      <c r="AT690" s="266"/>
      <c r="AU690" s="268"/>
      <c r="AV690" s="268"/>
      <c r="AW690" s="268"/>
      <c r="AX690" s="242"/>
      <c r="AY690" s="183" t="str">
        <f>IF(D690="","*",IFERROR(IF(ISODD(COUNT(AS690:AX690)),"ERRO",SUM((AT690-AS690),(AV690-AU690),(AX690-AW690))),"ERRO"))</f>
        <v>*</v>
      </c>
      <c r="AZ690" s="161"/>
      <c r="BA690" s="243"/>
      <c r="BB690" s="179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9" t="e">
        <f>IF(BS_CONTROLE[[#This Row],[Responsavel pelo boletim]]=0, "-", BS_CONTROLE[[#This Row],[Responsavel pelo boletim]])</f>
        <v>#VALUE!</v>
      </c>
      <c r="BG690" s="185"/>
      <c r="BH690" s="244"/>
      <c r="BI690" s="244"/>
      <c r="BJ690" s="271"/>
      <c r="BK690" s="245"/>
      <c r="BL690" s="185"/>
      <c r="BM690" s="180"/>
      <c r="BN690" s="180"/>
      <c r="BO690" s="211"/>
      <c r="BP690" s="245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52"/>
      <c r="C691" s="240"/>
      <c r="D691" s="241"/>
      <c r="E691" s="297">
        <v>594</v>
      </c>
      <c r="F691" s="161"/>
      <c r="G691" s="159" t="str">
        <f>IF(D691="","*",VLOOKUP(F691,BS_ATIVIDADE[#All],3,FALSE))</f>
        <v>*</v>
      </c>
      <c r="H691" s="163"/>
      <c r="I691" s="163"/>
      <c r="J691" s="223"/>
      <c r="K691" s="223"/>
      <c r="L691" s="178"/>
      <c r="M691" s="20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8"/>
      <c r="R691" s="179"/>
      <c r="S691" s="25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2"/>
      <c r="W691" s="264"/>
      <c r="X691" s="241"/>
      <c r="Y691" s="180"/>
      <c r="Z691" s="180"/>
      <c r="AA691" s="178"/>
      <c r="AB691" s="161"/>
      <c r="AC691" s="161"/>
      <c r="AD691" s="163"/>
      <c r="AE691" s="178"/>
      <c r="AF691" s="178"/>
      <c r="AG691" s="178"/>
      <c r="AH691" s="181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2"/>
      <c r="AL691" s="272"/>
      <c r="AM691" s="272"/>
      <c r="AN691" s="272"/>
      <c r="AO691" s="273"/>
      <c r="AP691" s="274"/>
      <c r="AQ691" s="274"/>
      <c r="AR691" s="266"/>
      <c r="AS691" s="266"/>
      <c r="AT691" s="266"/>
      <c r="AU691" s="268"/>
      <c r="AV691" s="268"/>
      <c r="AW691" s="268"/>
      <c r="AX691" s="242"/>
      <c r="AY691" s="183" t="str">
        <f>IF(D691="","*",IFERROR(IF(ISODD(COUNT(AS691:AX691)),"ERRO",SUM((AT691-AS691),(AV691-AU691),(AX691-AW691))),"ERRO"))</f>
        <v>*</v>
      </c>
      <c r="AZ691" s="161"/>
      <c r="BA691" s="243"/>
      <c r="BB691" s="179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9" t="e">
        <f>IF(BS_CONTROLE[[#This Row],[Responsavel pelo boletim]]=0, "-", BS_CONTROLE[[#This Row],[Responsavel pelo boletim]])</f>
        <v>#VALUE!</v>
      </c>
      <c r="BG691" s="185"/>
      <c r="BH691" s="244"/>
      <c r="BI691" s="244"/>
      <c r="BJ691" s="271"/>
      <c r="BK691" s="245"/>
      <c r="BL691" s="185"/>
      <c r="BM691" s="180"/>
      <c r="BN691" s="180"/>
      <c r="BO691" s="211"/>
      <c r="BP691" s="245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52"/>
      <c r="C692" s="240"/>
      <c r="D692" s="241"/>
      <c r="E692" s="297">
        <v>594</v>
      </c>
      <c r="F692" s="161"/>
      <c r="G692" s="159" t="str">
        <f>IF(D692="","*",VLOOKUP(F692,BS_ATIVIDADE[#All],3,FALSE))</f>
        <v>*</v>
      </c>
      <c r="H692" s="163"/>
      <c r="I692" s="163"/>
      <c r="J692" s="223"/>
      <c r="K692" s="223"/>
      <c r="L692" s="178"/>
      <c r="M692" s="20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8"/>
      <c r="R692" s="179"/>
      <c r="S692" s="25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2"/>
      <c r="W692" s="264"/>
      <c r="X692" s="241"/>
      <c r="Y692" s="180"/>
      <c r="Z692" s="180"/>
      <c r="AA692" s="178"/>
      <c r="AB692" s="161"/>
      <c r="AC692" s="161"/>
      <c r="AD692" s="163"/>
      <c r="AE692" s="178"/>
      <c r="AF692" s="178"/>
      <c r="AG692" s="178"/>
      <c r="AH692" s="181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2"/>
      <c r="AL692" s="272"/>
      <c r="AM692" s="272"/>
      <c r="AN692" s="272"/>
      <c r="AO692" s="273"/>
      <c r="AP692" s="274"/>
      <c r="AQ692" s="274"/>
      <c r="AR692" s="266"/>
      <c r="AS692" s="266"/>
      <c r="AT692" s="266"/>
      <c r="AU692" s="268"/>
      <c r="AV692" s="268"/>
      <c r="AW692" s="268"/>
      <c r="AX692" s="242"/>
      <c r="AY692" s="183" t="str">
        <f>IF(D692="","*",IFERROR(IF(ISODD(COUNT(AS692:AX692)),"ERRO",SUM((AT692-AS692),(AV692-AU692),(AX692-AW692))),"ERRO"))</f>
        <v>*</v>
      </c>
      <c r="AZ692" s="161"/>
      <c r="BA692" s="243"/>
      <c r="BB692" s="179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9" t="e">
        <f>IF(BS_CONTROLE[[#This Row],[Responsavel pelo boletim]]=0, "-", BS_CONTROLE[[#This Row],[Responsavel pelo boletim]])</f>
        <v>#VALUE!</v>
      </c>
      <c r="BG692" s="185"/>
      <c r="BH692" s="244"/>
      <c r="BI692" s="244"/>
      <c r="BJ692" s="271"/>
      <c r="BK692" s="245"/>
      <c r="BL692" s="185"/>
      <c r="BM692" s="180"/>
      <c r="BN692" s="180"/>
      <c r="BO692" s="211"/>
      <c r="BP692" s="245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52"/>
      <c r="C693" s="240"/>
      <c r="D693" s="241"/>
      <c r="E693" s="297">
        <v>594</v>
      </c>
      <c r="F693" s="161"/>
      <c r="G693" s="159" t="str">
        <f>IF(D693="","*",VLOOKUP(F693,BS_ATIVIDADE[#All],3,FALSE))</f>
        <v>*</v>
      </c>
      <c r="H693" s="163"/>
      <c r="I693" s="163"/>
      <c r="J693" s="223"/>
      <c r="K693" s="223"/>
      <c r="L693" s="178"/>
      <c r="M693" s="20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8"/>
      <c r="R693" s="179"/>
      <c r="S693" s="25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2"/>
      <c r="W693" s="264"/>
      <c r="X693" s="241"/>
      <c r="Y693" s="180"/>
      <c r="Z693" s="180"/>
      <c r="AA693" s="178"/>
      <c r="AB693" s="161"/>
      <c r="AC693" s="161"/>
      <c r="AD693" s="163"/>
      <c r="AE693" s="178"/>
      <c r="AF693" s="178"/>
      <c r="AG693" s="178"/>
      <c r="AH693" s="181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2"/>
      <c r="AL693" s="272"/>
      <c r="AM693" s="272"/>
      <c r="AN693" s="272"/>
      <c r="AO693" s="273"/>
      <c r="AP693" s="274"/>
      <c r="AQ693" s="274"/>
      <c r="AR693" s="266"/>
      <c r="AS693" s="266"/>
      <c r="AT693" s="266"/>
      <c r="AU693" s="268"/>
      <c r="AV693" s="268"/>
      <c r="AW693" s="268"/>
      <c r="AX693" s="242"/>
      <c r="AY693" s="183" t="str">
        <f>IF(D693="","*",IFERROR(IF(ISODD(COUNT(AS693:AX693)),"ERRO",SUM((AT693-AS693),(AV693-AU693),(AX693-AW693))),"ERRO"))</f>
        <v>*</v>
      </c>
      <c r="AZ693" s="161"/>
      <c r="BA693" s="243"/>
      <c r="BB693" s="179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9" t="e">
        <f>IF(BS_CONTROLE[[#This Row],[Responsavel pelo boletim]]=0, "-", BS_CONTROLE[[#This Row],[Responsavel pelo boletim]])</f>
        <v>#VALUE!</v>
      </c>
      <c r="BG693" s="185"/>
      <c r="BH693" s="244"/>
      <c r="BI693" s="244"/>
      <c r="BJ693" s="271"/>
      <c r="BK693" s="245"/>
      <c r="BL693" s="185"/>
      <c r="BM693" s="180"/>
      <c r="BN693" s="180"/>
      <c r="BO693" s="211"/>
      <c r="BP693" s="245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52"/>
      <c r="C694" s="240"/>
      <c r="D694" s="241"/>
      <c r="E694" s="297">
        <v>594</v>
      </c>
      <c r="F694" s="161"/>
      <c r="G694" s="159" t="str">
        <f>IF(D694="","*",VLOOKUP(F694,BS_ATIVIDADE[#All],3,FALSE))</f>
        <v>*</v>
      </c>
      <c r="H694" s="163"/>
      <c r="I694" s="163"/>
      <c r="J694" s="223"/>
      <c r="K694" s="223"/>
      <c r="L694" s="178"/>
      <c r="M694" s="20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8"/>
      <c r="R694" s="179"/>
      <c r="S694" s="25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2"/>
      <c r="W694" s="264"/>
      <c r="X694" s="241"/>
      <c r="Y694" s="180"/>
      <c r="Z694" s="180"/>
      <c r="AA694" s="178"/>
      <c r="AB694" s="161"/>
      <c r="AC694" s="161"/>
      <c r="AD694" s="163"/>
      <c r="AE694" s="178"/>
      <c r="AF694" s="178"/>
      <c r="AG694" s="178"/>
      <c r="AH694" s="181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2"/>
      <c r="AL694" s="272"/>
      <c r="AM694" s="272"/>
      <c r="AN694" s="272"/>
      <c r="AO694" s="273"/>
      <c r="AP694" s="274"/>
      <c r="AQ694" s="274"/>
      <c r="AR694" s="266"/>
      <c r="AS694" s="266"/>
      <c r="AT694" s="266"/>
      <c r="AU694" s="268"/>
      <c r="AV694" s="268"/>
      <c r="AW694" s="268"/>
      <c r="AX694" s="242"/>
      <c r="AY694" s="183" t="str">
        <f>IF(D694="","*",IFERROR(IF(ISODD(COUNT(AS694:AX694)),"ERRO",SUM((AT694-AS694),(AV694-AU694),(AX694-AW694))),"ERRO"))</f>
        <v>*</v>
      </c>
      <c r="AZ694" s="161"/>
      <c r="BA694" s="243"/>
      <c r="BB694" s="179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9" t="e">
        <f>IF(BS_CONTROLE[[#This Row],[Responsavel pelo boletim]]=0, "-", BS_CONTROLE[[#This Row],[Responsavel pelo boletim]])</f>
        <v>#VALUE!</v>
      </c>
      <c r="BG694" s="185"/>
      <c r="BH694" s="244"/>
      <c r="BI694" s="244"/>
      <c r="BJ694" s="271"/>
      <c r="BK694" s="245"/>
      <c r="BL694" s="185"/>
      <c r="BM694" s="180"/>
      <c r="BN694" s="180"/>
      <c r="BO694" s="211"/>
      <c r="BP694" s="245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52"/>
      <c r="C695" s="240"/>
      <c r="D695" s="241"/>
      <c r="E695" s="297">
        <v>594</v>
      </c>
      <c r="F695" s="161"/>
      <c r="G695" s="159" t="str">
        <f>IF(D695="","*",VLOOKUP(F695,BS_ATIVIDADE[#All],3,FALSE))</f>
        <v>*</v>
      </c>
      <c r="H695" s="163"/>
      <c r="I695" s="163"/>
      <c r="J695" s="223"/>
      <c r="K695" s="223"/>
      <c r="L695" s="178"/>
      <c r="M695" s="20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8"/>
      <c r="R695" s="179"/>
      <c r="S695" s="25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2"/>
      <c r="W695" s="264"/>
      <c r="X695" s="241"/>
      <c r="Y695" s="180"/>
      <c r="Z695" s="180"/>
      <c r="AA695" s="178"/>
      <c r="AB695" s="161"/>
      <c r="AC695" s="161"/>
      <c r="AD695" s="163"/>
      <c r="AE695" s="178"/>
      <c r="AF695" s="178"/>
      <c r="AG695" s="178"/>
      <c r="AH695" s="181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2"/>
      <c r="AL695" s="272"/>
      <c r="AM695" s="272"/>
      <c r="AN695" s="272"/>
      <c r="AO695" s="273"/>
      <c r="AP695" s="274"/>
      <c r="AQ695" s="274"/>
      <c r="AR695" s="266"/>
      <c r="AS695" s="266"/>
      <c r="AT695" s="266"/>
      <c r="AU695" s="268"/>
      <c r="AV695" s="268"/>
      <c r="AW695" s="268"/>
      <c r="AX695" s="242"/>
      <c r="AY695" s="183" t="str">
        <f>IF(D695="","*",IFERROR(IF(ISODD(COUNT(AS695:AX695)),"ERRO",SUM((AT695-AS695),(AV695-AU695),(AX695-AW695))),"ERRO"))</f>
        <v>*</v>
      </c>
      <c r="AZ695" s="161"/>
      <c r="BA695" s="243"/>
      <c r="BB695" s="179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9" t="e">
        <f>IF(BS_CONTROLE[[#This Row],[Responsavel pelo boletim]]=0, "-", BS_CONTROLE[[#This Row],[Responsavel pelo boletim]])</f>
        <v>#VALUE!</v>
      </c>
      <c r="BG695" s="185"/>
      <c r="BH695" s="244"/>
      <c r="BI695" s="244"/>
      <c r="BJ695" s="271"/>
      <c r="BK695" s="245"/>
      <c r="BL695" s="185"/>
      <c r="BM695" s="180"/>
      <c r="BN695" s="180"/>
      <c r="BO695" s="211"/>
      <c r="BP695" s="245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52"/>
      <c r="C696" s="240"/>
      <c r="D696" s="241"/>
      <c r="E696" s="297">
        <v>594</v>
      </c>
      <c r="F696" s="161"/>
      <c r="G696" s="159" t="str">
        <f>IF(D696="","*",VLOOKUP(F696,BS_ATIVIDADE[#All],3,FALSE))</f>
        <v>*</v>
      </c>
      <c r="H696" s="163"/>
      <c r="I696" s="163"/>
      <c r="J696" s="223"/>
      <c r="K696" s="223"/>
      <c r="L696" s="178"/>
      <c r="M696" s="20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8"/>
      <c r="R696" s="179"/>
      <c r="S696" s="25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2"/>
      <c r="W696" s="264"/>
      <c r="X696" s="241"/>
      <c r="Y696" s="180"/>
      <c r="Z696" s="180"/>
      <c r="AA696" s="178"/>
      <c r="AB696" s="161"/>
      <c r="AC696" s="161"/>
      <c r="AD696" s="163"/>
      <c r="AE696" s="178"/>
      <c r="AF696" s="178"/>
      <c r="AG696" s="178"/>
      <c r="AH696" s="181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2"/>
      <c r="AL696" s="272"/>
      <c r="AM696" s="272"/>
      <c r="AN696" s="272"/>
      <c r="AO696" s="273"/>
      <c r="AP696" s="274"/>
      <c r="AQ696" s="274"/>
      <c r="AR696" s="266"/>
      <c r="AS696" s="266"/>
      <c r="AT696" s="266"/>
      <c r="AU696" s="268"/>
      <c r="AV696" s="268"/>
      <c r="AW696" s="268"/>
      <c r="AX696" s="242"/>
      <c r="AY696" s="183" t="str">
        <f>IF(D696="","*",IFERROR(IF(ISODD(COUNT(AS696:AX696)),"ERRO",SUM((AT696-AS696),(AV696-AU696),(AX696-AW696))),"ERRO"))</f>
        <v>*</v>
      </c>
      <c r="AZ696" s="161"/>
      <c r="BA696" s="243"/>
      <c r="BB696" s="179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9" t="e">
        <f>IF(BS_CONTROLE[[#This Row],[Responsavel pelo boletim]]=0, "-", BS_CONTROLE[[#This Row],[Responsavel pelo boletim]])</f>
        <v>#VALUE!</v>
      </c>
      <c r="BG696" s="185"/>
      <c r="BH696" s="244"/>
      <c r="BI696" s="244"/>
      <c r="BJ696" s="271"/>
      <c r="BK696" s="245"/>
      <c r="BL696" s="185"/>
      <c r="BM696" s="180"/>
      <c r="BN696" s="180"/>
      <c r="BO696" s="211"/>
      <c r="BP696" s="245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52"/>
      <c r="C697" s="240"/>
      <c r="D697" s="241"/>
      <c r="E697" s="297">
        <v>594</v>
      </c>
      <c r="F697" s="161"/>
      <c r="G697" s="159" t="str">
        <f>IF(D697="","*",VLOOKUP(F697,BS_ATIVIDADE[#All],3,FALSE))</f>
        <v>*</v>
      </c>
      <c r="H697" s="163"/>
      <c r="I697" s="163"/>
      <c r="J697" s="223"/>
      <c r="K697" s="223"/>
      <c r="L697" s="178"/>
      <c r="M697" s="20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8"/>
      <c r="R697" s="179"/>
      <c r="S697" s="25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2"/>
      <c r="W697" s="264"/>
      <c r="X697" s="241"/>
      <c r="Y697" s="180"/>
      <c r="Z697" s="180"/>
      <c r="AA697" s="178"/>
      <c r="AB697" s="161"/>
      <c r="AC697" s="161"/>
      <c r="AD697" s="163"/>
      <c r="AE697" s="178"/>
      <c r="AF697" s="178"/>
      <c r="AG697" s="178"/>
      <c r="AH697" s="181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2"/>
      <c r="AL697" s="272"/>
      <c r="AM697" s="272"/>
      <c r="AN697" s="272"/>
      <c r="AO697" s="273"/>
      <c r="AP697" s="274"/>
      <c r="AQ697" s="274"/>
      <c r="AR697" s="266"/>
      <c r="AS697" s="266"/>
      <c r="AT697" s="266"/>
      <c r="AU697" s="268"/>
      <c r="AV697" s="268"/>
      <c r="AW697" s="268"/>
      <c r="AX697" s="242"/>
      <c r="AY697" s="183" t="str">
        <f>IF(D697="","*",IFERROR(IF(ISODD(COUNT(AS697:AX697)),"ERRO",SUM((AT697-AS697),(AV697-AU697),(AX697-AW697))),"ERRO"))</f>
        <v>*</v>
      </c>
      <c r="AZ697" s="161"/>
      <c r="BA697" s="243"/>
      <c r="BB697" s="179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9" t="e">
        <f>IF(BS_CONTROLE[[#This Row],[Responsavel pelo boletim]]=0, "-", BS_CONTROLE[[#This Row],[Responsavel pelo boletim]])</f>
        <v>#VALUE!</v>
      </c>
      <c r="BG697" s="185"/>
      <c r="BH697" s="244"/>
      <c r="BI697" s="244"/>
      <c r="BJ697" s="271"/>
      <c r="BK697" s="245"/>
      <c r="BL697" s="185"/>
      <c r="BM697" s="180"/>
      <c r="BN697" s="180"/>
      <c r="BO697" s="211"/>
      <c r="BP697" s="245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52"/>
      <c r="C698" s="240"/>
      <c r="D698" s="241"/>
      <c r="E698" s="297">
        <v>594</v>
      </c>
      <c r="F698" s="161"/>
      <c r="G698" s="159" t="str">
        <f>IF(D698="","*",VLOOKUP(F698,BS_ATIVIDADE[#All],3,FALSE))</f>
        <v>*</v>
      </c>
      <c r="H698" s="163"/>
      <c r="I698" s="163"/>
      <c r="J698" s="223"/>
      <c r="K698" s="223"/>
      <c r="L698" s="178"/>
      <c r="M698" s="20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8"/>
      <c r="R698" s="179"/>
      <c r="S698" s="25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2"/>
      <c r="W698" s="264"/>
      <c r="X698" s="241"/>
      <c r="Y698" s="180"/>
      <c r="Z698" s="180"/>
      <c r="AA698" s="178"/>
      <c r="AB698" s="161"/>
      <c r="AC698" s="161"/>
      <c r="AD698" s="163"/>
      <c r="AE698" s="178"/>
      <c r="AF698" s="178"/>
      <c r="AG698" s="178"/>
      <c r="AH698" s="181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2"/>
      <c r="AL698" s="272"/>
      <c r="AM698" s="272"/>
      <c r="AN698" s="272"/>
      <c r="AO698" s="273"/>
      <c r="AP698" s="274"/>
      <c r="AQ698" s="274"/>
      <c r="AR698" s="266"/>
      <c r="AS698" s="266"/>
      <c r="AT698" s="266"/>
      <c r="AU698" s="268"/>
      <c r="AV698" s="268"/>
      <c r="AW698" s="268"/>
      <c r="AX698" s="242"/>
      <c r="AY698" s="183" t="str">
        <f>IF(D698="","*",IFERROR(IF(ISODD(COUNT(AS698:AX698)),"ERRO",SUM((AT698-AS698),(AV698-AU698),(AX698-AW698))),"ERRO"))</f>
        <v>*</v>
      </c>
      <c r="AZ698" s="161"/>
      <c r="BA698" s="243"/>
      <c r="BB698" s="179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9" t="e">
        <f>IF(BS_CONTROLE[[#This Row],[Responsavel pelo boletim]]=0, "-", BS_CONTROLE[[#This Row],[Responsavel pelo boletim]])</f>
        <v>#VALUE!</v>
      </c>
      <c r="BG698" s="185"/>
      <c r="BH698" s="244"/>
      <c r="BI698" s="244"/>
      <c r="BJ698" s="271"/>
      <c r="BK698" s="245"/>
      <c r="BL698" s="185"/>
      <c r="BM698" s="180"/>
      <c r="BN698" s="180"/>
      <c r="BO698" s="211"/>
      <c r="BP698" s="245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52"/>
      <c r="C699" s="240"/>
      <c r="D699" s="241"/>
      <c r="E699" s="297">
        <v>594</v>
      </c>
      <c r="F699" s="161"/>
      <c r="G699" s="159" t="str">
        <f>IF(D699="","*",VLOOKUP(F699,BS_ATIVIDADE[#All],3,FALSE))</f>
        <v>*</v>
      </c>
      <c r="H699" s="163"/>
      <c r="I699" s="163"/>
      <c r="J699" s="223"/>
      <c r="K699" s="223"/>
      <c r="L699" s="178"/>
      <c r="M699" s="20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8"/>
      <c r="R699" s="179"/>
      <c r="S699" s="25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2"/>
      <c r="W699" s="264"/>
      <c r="X699" s="241"/>
      <c r="Y699" s="180"/>
      <c r="Z699" s="180"/>
      <c r="AA699" s="178"/>
      <c r="AB699" s="161"/>
      <c r="AC699" s="161"/>
      <c r="AD699" s="163"/>
      <c r="AE699" s="178"/>
      <c r="AF699" s="178"/>
      <c r="AG699" s="178"/>
      <c r="AH699" s="181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2"/>
      <c r="AL699" s="272"/>
      <c r="AM699" s="272"/>
      <c r="AN699" s="272"/>
      <c r="AO699" s="273"/>
      <c r="AP699" s="274"/>
      <c r="AQ699" s="274"/>
      <c r="AR699" s="266"/>
      <c r="AS699" s="266"/>
      <c r="AT699" s="266"/>
      <c r="AU699" s="268"/>
      <c r="AV699" s="268"/>
      <c r="AW699" s="268"/>
      <c r="AX699" s="242"/>
      <c r="AY699" s="183" t="str">
        <f>IF(D699="","*",IFERROR(IF(ISODD(COUNT(AS699:AX699)),"ERRO",SUM((AT699-AS699),(AV699-AU699),(AX699-AW699))),"ERRO"))</f>
        <v>*</v>
      </c>
      <c r="AZ699" s="161"/>
      <c r="BA699" s="243"/>
      <c r="BB699" s="179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9" t="e">
        <f>IF(BS_CONTROLE[[#This Row],[Responsavel pelo boletim]]=0, "-", BS_CONTROLE[[#This Row],[Responsavel pelo boletim]])</f>
        <v>#VALUE!</v>
      </c>
      <c r="BG699" s="185"/>
      <c r="BH699" s="244"/>
      <c r="BI699" s="244"/>
      <c r="BJ699" s="271"/>
      <c r="BK699" s="245"/>
      <c r="BL699" s="185"/>
      <c r="BM699" s="180"/>
      <c r="BN699" s="180"/>
      <c r="BO699" s="211"/>
      <c r="BP699" s="245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52"/>
      <c r="C700" s="240"/>
      <c r="D700" s="241"/>
      <c r="E700" s="297">
        <v>594</v>
      </c>
      <c r="F700" s="161"/>
      <c r="G700" s="159" t="str">
        <f>IF(D700="","*",VLOOKUP(F700,BS_ATIVIDADE[#All],3,FALSE))</f>
        <v>*</v>
      </c>
      <c r="H700" s="163"/>
      <c r="I700" s="163"/>
      <c r="J700" s="223"/>
      <c r="K700" s="223"/>
      <c r="L700" s="178"/>
      <c r="M700" s="20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8"/>
      <c r="R700" s="179"/>
      <c r="S700" s="25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2"/>
      <c r="W700" s="264"/>
      <c r="X700" s="241"/>
      <c r="Y700" s="180"/>
      <c r="Z700" s="180"/>
      <c r="AA700" s="178"/>
      <c r="AB700" s="161"/>
      <c r="AC700" s="161"/>
      <c r="AD700" s="163"/>
      <c r="AE700" s="178"/>
      <c r="AF700" s="178"/>
      <c r="AG700" s="178"/>
      <c r="AH700" s="181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2"/>
      <c r="AL700" s="272"/>
      <c r="AM700" s="272"/>
      <c r="AN700" s="272"/>
      <c r="AO700" s="273"/>
      <c r="AP700" s="274"/>
      <c r="AQ700" s="274"/>
      <c r="AR700" s="266"/>
      <c r="AS700" s="266"/>
      <c r="AT700" s="266"/>
      <c r="AU700" s="268"/>
      <c r="AV700" s="268"/>
      <c r="AW700" s="268"/>
      <c r="AX700" s="242"/>
      <c r="AY700" s="183" t="str">
        <f>IF(D700="","*",IFERROR(IF(ISODD(COUNT(AS700:AX700)),"ERRO",SUM((AT700-AS700),(AV700-AU700),(AX700-AW700))),"ERRO"))</f>
        <v>*</v>
      </c>
      <c r="AZ700" s="161"/>
      <c r="BA700" s="243"/>
      <c r="BB700" s="179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9" t="e">
        <f>IF(BS_CONTROLE[[#This Row],[Responsavel pelo boletim]]=0, "-", BS_CONTROLE[[#This Row],[Responsavel pelo boletim]])</f>
        <v>#VALUE!</v>
      </c>
      <c r="BG700" s="185"/>
      <c r="BH700" s="244"/>
      <c r="BI700" s="244"/>
      <c r="BJ700" s="271"/>
      <c r="BK700" s="245"/>
      <c r="BL700" s="185"/>
      <c r="BM700" s="180"/>
      <c r="BN700" s="180"/>
      <c r="BO700" s="211"/>
      <c r="BP700" s="245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52"/>
      <c r="C701" s="240"/>
      <c r="D701" s="241"/>
      <c r="E701" s="297">
        <v>594</v>
      </c>
      <c r="F701" s="161"/>
      <c r="G701" s="159" t="str">
        <f>IF(D701="","*",VLOOKUP(F701,BS_ATIVIDADE[#All],3,FALSE))</f>
        <v>*</v>
      </c>
      <c r="H701" s="163"/>
      <c r="I701" s="163"/>
      <c r="J701" s="223"/>
      <c r="K701" s="223"/>
      <c r="L701" s="178"/>
      <c r="M701" s="20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8"/>
      <c r="R701" s="179"/>
      <c r="S701" s="25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2"/>
      <c r="W701" s="264"/>
      <c r="X701" s="241"/>
      <c r="Y701" s="180"/>
      <c r="Z701" s="180"/>
      <c r="AA701" s="178"/>
      <c r="AB701" s="161"/>
      <c r="AC701" s="161"/>
      <c r="AD701" s="163"/>
      <c r="AE701" s="178"/>
      <c r="AF701" s="178"/>
      <c r="AG701" s="178"/>
      <c r="AH701" s="181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2"/>
      <c r="AL701" s="272"/>
      <c r="AM701" s="272"/>
      <c r="AN701" s="272"/>
      <c r="AO701" s="273"/>
      <c r="AP701" s="274"/>
      <c r="AQ701" s="274"/>
      <c r="AR701" s="266"/>
      <c r="AS701" s="266"/>
      <c r="AT701" s="266"/>
      <c r="AU701" s="268"/>
      <c r="AV701" s="268"/>
      <c r="AW701" s="268"/>
      <c r="AX701" s="242"/>
      <c r="AY701" s="183" t="str">
        <f>IF(D701="","*",IFERROR(IF(ISODD(COUNT(AS701:AX701)),"ERRO",SUM((AT701-AS701),(AV701-AU701),(AX701-AW701))),"ERRO"))</f>
        <v>*</v>
      </c>
      <c r="AZ701" s="161"/>
      <c r="BA701" s="243"/>
      <c r="BB701" s="179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9" t="e">
        <f>IF(BS_CONTROLE[[#This Row],[Responsavel pelo boletim]]=0, "-", BS_CONTROLE[[#This Row],[Responsavel pelo boletim]])</f>
        <v>#VALUE!</v>
      </c>
      <c r="BG701" s="185"/>
      <c r="BH701" s="244"/>
      <c r="BI701" s="244"/>
      <c r="BJ701" s="271"/>
      <c r="BK701" s="245"/>
      <c r="BL701" s="185"/>
      <c r="BM701" s="180"/>
      <c r="BN701" s="180"/>
      <c r="BO701" s="211"/>
      <c r="BP701" s="245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52"/>
      <c r="C702" s="240"/>
      <c r="D702" s="241"/>
      <c r="E702" s="297">
        <v>594</v>
      </c>
      <c r="F702" s="161"/>
      <c r="G702" s="159" t="str">
        <f>IF(D702="","*",VLOOKUP(F702,BS_ATIVIDADE[#All],3,FALSE))</f>
        <v>*</v>
      </c>
      <c r="H702" s="163"/>
      <c r="I702" s="163"/>
      <c r="J702" s="223"/>
      <c r="K702" s="223"/>
      <c r="L702" s="178"/>
      <c r="M702" s="20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8"/>
      <c r="R702" s="179"/>
      <c r="S702" s="25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2"/>
      <c r="W702" s="264"/>
      <c r="X702" s="241"/>
      <c r="Y702" s="180"/>
      <c r="Z702" s="180"/>
      <c r="AA702" s="178"/>
      <c r="AB702" s="161"/>
      <c r="AC702" s="161"/>
      <c r="AD702" s="163"/>
      <c r="AE702" s="178"/>
      <c r="AF702" s="178"/>
      <c r="AG702" s="178"/>
      <c r="AH702" s="181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2"/>
      <c r="AL702" s="272"/>
      <c r="AM702" s="272"/>
      <c r="AN702" s="272"/>
      <c r="AO702" s="273"/>
      <c r="AP702" s="274"/>
      <c r="AQ702" s="274"/>
      <c r="AR702" s="266"/>
      <c r="AS702" s="266"/>
      <c r="AT702" s="266"/>
      <c r="AU702" s="268"/>
      <c r="AV702" s="268"/>
      <c r="AW702" s="268"/>
      <c r="AX702" s="242"/>
      <c r="AY702" s="183" t="str">
        <f>IF(D702="","*",IFERROR(IF(ISODD(COUNT(AS702:AX702)),"ERRO",SUM((AT702-AS702),(AV702-AU702),(AX702-AW702))),"ERRO"))</f>
        <v>*</v>
      </c>
      <c r="AZ702" s="161"/>
      <c r="BA702" s="243"/>
      <c r="BB702" s="179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9" t="e">
        <f>IF(BS_CONTROLE[[#This Row],[Responsavel pelo boletim]]=0, "-", BS_CONTROLE[[#This Row],[Responsavel pelo boletim]])</f>
        <v>#VALUE!</v>
      </c>
      <c r="BG702" s="185"/>
      <c r="BH702" s="244"/>
      <c r="BI702" s="244"/>
      <c r="BJ702" s="271"/>
      <c r="BK702" s="245"/>
      <c r="BL702" s="185"/>
      <c r="BM702" s="180"/>
      <c r="BN702" s="180"/>
      <c r="BO702" s="211"/>
      <c r="BP702" s="245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52"/>
      <c r="C703" s="240"/>
      <c r="D703" s="241"/>
      <c r="E703" s="297">
        <v>594</v>
      </c>
      <c r="F703" s="161"/>
      <c r="G703" s="159" t="str">
        <f>IF(D703="","*",VLOOKUP(F703,BS_ATIVIDADE[#All],3,FALSE))</f>
        <v>*</v>
      </c>
      <c r="H703" s="163"/>
      <c r="I703" s="163"/>
      <c r="J703" s="223"/>
      <c r="K703" s="223"/>
      <c r="L703" s="178"/>
      <c r="M703" s="20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8"/>
      <c r="R703" s="179"/>
      <c r="S703" s="25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2"/>
      <c r="W703" s="264"/>
      <c r="X703" s="241"/>
      <c r="Y703" s="180"/>
      <c r="Z703" s="180"/>
      <c r="AA703" s="178"/>
      <c r="AB703" s="161"/>
      <c r="AC703" s="161"/>
      <c r="AD703" s="163"/>
      <c r="AE703" s="178"/>
      <c r="AF703" s="178"/>
      <c r="AG703" s="178"/>
      <c r="AH703" s="181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2"/>
      <c r="AL703" s="272"/>
      <c r="AM703" s="272"/>
      <c r="AN703" s="272"/>
      <c r="AO703" s="273"/>
      <c r="AP703" s="274"/>
      <c r="AQ703" s="274"/>
      <c r="AR703" s="266"/>
      <c r="AS703" s="266"/>
      <c r="AT703" s="266"/>
      <c r="AU703" s="268"/>
      <c r="AV703" s="268"/>
      <c r="AW703" s="268"/>
      <c r="AX703" s="242"/>
      <c r="AY703" s="183" t="str">
        <f>IF(D703="","*",IFERROR(IF(ISODD(COUNT(AS703:AX703)),"ERRO",SUM((AT703-AS703),(AV703-AU703),(AX703-AW703))),"ERRO"))</f>
        <v>*</v>
      </c>
      <c r="AZ703" s="161"/>
      <c r="BA703" s="243"/>
      <c r="BB703" s="179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9" t="e">
        <f>IF(BS_CONTROLE[[#This Row],[Responsavel pelo boletim]]=0, "-", BS_CONTROLE[[#This Row],[Responsavel pelo boletim]])</f>
        <v>#VALUE!</v>
      </c>
      <c r="BG703" s="185"/>
      <c r="BH703" s="244"/>
      <c r="BI703" s="244"/>
      <c r="BJ703" s="271"/>
      <c r="BK703" s="245"/>
      <c r="BL703" s="185"/>
      <c r="BM703" s="180"/>
      <c r="BN703" s="180"/>
      <c r="BO703" s="211"/>
      <c r="BP703" s="245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52"/>
      <c r="C704" s="240"/>
      <c r="D704" s="241"/>
      <c r="E704" s="297">
        <v>594</v>
      </c>
      <c r="F704" s="161"/>
      <c r="G704" s="159" t="str">
        <f>IF(D704="","*",VLOOKUP(F704,BS_ATIVIDADE[#All],3,FALSE))</f>
        <v>*</v>
      </c>
      <c r="H704" s="163"/>
      <c r="I704" s="163"/>
      <c r="J704" s="223"/>
      <c r="K704" s="223"/>
      <c r="L704" s="178"/>
      <c r="M704" s="20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8"/>
      <c r="R704" s="179"/>
      <c r="S704" s="25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2"/>
      <c r="W704" s="264"/>
      <c r="X704" s="241"/>
      <c r="Y704" s="180"/>
      <c r="Z704" s="180"/>
      <c r="AA704" s="178"/>
      <c r="AB704" s="161"/>
      <c r="AC704" s="161"/>
      <c r="AD704" s="163"/>
      <c r="AE704" s="178"/>
      <c r="AF704" s="178"/>
      <c r="AG704" s="178"/>
      <c r="AH704" s="181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2"/>
      <c r="AL704" s="272"/>
      <c r="AM704" s="272"/>
      <c r="AN704" s="272"/>
      <c r="AO704" s="273"/>
      <c r="AP704" s="274"/>
      <c r="AQ704" s="274"/>
      <c r="AR704" s="266"/>
      <c r="AS704" s="266"/>
      <c r="AT704" s="266"/>
      <c r="AU704" s="268"/>
      <c r="AV704" s="268"/>
      <c r="AW704" s="268"/>
      <c r="AX704" s="242"/>
      <c r="AY704" s="183" t="str">
        <f>IF(D704="","*",IFERROR(IF(ISODD(COUNT(AS704:AX704)),"ERRO",SUM((AT704-AS704),(AV704-AU704),(AX704-AW704))),"ERRO"))</f>
        <v>*</v>
      </c>
      <c r="AZ704" s="161"/>
      <c r="BA704" s="243"/>
      <c r="BB704" s="179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9" t="e">
        <f>IF(BS_CONTROLE[[#This Row],[Responsavel pelo boletim]]=0, "-", BS_CONTROLE[[#This Row],[Responsavel pelo boletim]])</f>
        <v>#VALUE!</v>
      </c>
      <c r="BG704" s="185"/>
      <c r="BH704" s="244"/>
      <c r="BI704" s="244"/>
      <c r="BJ704" s="271"/>
      <c r="BK704" s="245"/>
      <c r="BL704" s="185"/>
      <c r="BM704" s="180"/>
      <c r="BN704" s="180"/>
      <c r="BO704" s="211"/>
      <c r="BP704" s="245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52"/>
      <c r="C705" s="240"/>
      <c r="D705" s="241"/>
      <c r="E705" s="297">
        <v>594</v>
      </c>
      <c r="F705" s="161"/>
      <c r="G705" s="159" t="str">
        <f>IF(D705="","*",VLOOKUP(F705,BS_ATIVIDADE[#All],3,FALSE))</f>
        <v>*</v>
      </c>
      <c r="H705" s="163"/>
      <c r="I705" s="163"/>
      <c r="J705" s="223"/>
      <c r="K705" s="223"/>
      <c r="L705" s="178"/>
      <c r="M705" s="20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8"/>
      <c r="R705" s="179"/>
      <c r="S705" s="25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2"/>
      <c r="W705" s="264"/>
      <c r="X705" s="241"/>
      <c r="Y705" s="180"/>
      <c r="Z705" s="180"/>
      <c r="AA705" s="178"/>
      <c r="AB705" s="161"/>
      <c r="AC705" s="161"/>
      <c r="AD705" s="163"/>
      <c r="AE705" s="178"/>
      <c r="AF705" s="178"/>
      <c r="AG705" s="178"/>
      <c r="AH705" s="181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2"/>
      <c r="AL705" s="272"/>
      <c r="AM705" s="272"/>
      <c r="AN705" s="272"/>
      <c r="AO705" s="273"/>
      <c r="AP705" s="274"/>
      <c r="AQ705" s="274"/>
      <c r="AR705" s="266"/>
      <c r="AS705" s="266"/>
      <c r="AT705" s="266"/>
      <c r="AU705" s="268"/>
      <c r="AV705" s="268"/>
      <c r="AW705" s="268"/>
      <c r="AX705" s="242"/>
      <c r="AY705" s="183" t="str">
        <f>IF(D705="","*",IFERROR(IF(ISODD(COUNT(AS705:AX705)),"ERRO",SUM((AT705-AS705),(AV705-AU705),(AX705-AW705))),"ERRO"))</f>
        <v>*</v>
      </c>
      <c r="AZ705" s="161"/>
      <c r="BA705" s="243"/>
      <c r="BB705" s="179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9" t="e">
        <f>IF(BS_CONTROLE[[#This Row],[Responsavel pelo boletim]]=0, "-", BS_CONTROLE[[#This Row],[Responsavel pelo boletim]])</f>
        <v>#VALUE!</v>
      </c>
      <c r="BG705" s="185"/>
      <c r="BH705" s="244"/>
      <c r="BI705" s="244"/>
      <c r="BJ705" s="271"/>
      <c r="BK705" s="245"/>
      <c r="BL705" s="185"/>
      <c r="BM705" s="180"/>
      <c r="BN705" s="180"/>
      <c r="BO705" s="211"/>
      <c r="BP705" s="245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52"/>
      <c r="C706" s="240"/>
      <c r="D706" s="241"/>
      <c r="E706" s="297">
        <v>594</v>
      </c>
      <c r="F706" s="161"/>
      <c r="G706" s="159" t="str">
        <f>IF(D706="","*",VLOOKUP(F706,BS_ATIVIDADE[#All],3,FALSE))</f>
        <v>*</v>
      </c>
      <c r="H706" s="163"/>
      <c r="I706" s="163"/>
      <c r="J706" s="223"/>
      <c r="K706" s="223"/>
      <c r="L706" s="178"/>
      <c r="M706" s="20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8"/>
      <c r="R706" s="179"/>
      <c r="S706" s="25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2"/>
      <c r="W706" s="264"/>
      <c r="X706" s="241"/>
      <c r="Y706" s="180"/>
      <c r="Z706" s="180"/>
      <c r="AA706" s="178"/>
      <c r="AB706" s="161"/>
      <c r="AC706" s="161"/>
      <c r="AD706" s="163"/>
      <c r="AE706" s="178"/>
      <c r="AF706" s="178"/>
      <c r="AG706" s="178"/>
      <c r="AH706" s="181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2"/>
      <c r="AL706" s="272"/>
      <c r="AM706" s="272"/>
      <c r="AN706" s="272"/>
      <c r="AO706" s="273"/>
      <c r="AP706" s="274"/>
      <c r="AQ706" s="274"/>
      <c r="AR706" s="266"/>
      <c r="AS706" s="266"/>
      <c r="AT706" s="266"/>
      <c r="AU706" s="268"/>
      <c r="AV706" s="268"/>
      <c r="AW706" s="268"/>
      <c r="AX706" s="242"/>
      <c r="AY706" s="183" t="str">
        <f>IF(D706="","*",IFERROR(IF(ISODD(COUNT(AS706:AX706)),"ERRO",SUM((AT706-AS706),(AV706-AU706),(AX706-AW706))),"ERRO"))</f>
        <v>*</v>
      </c>
      <c r="AZ706" s="161"/>
      <c r="BA706" s="243"/>
      <c r="BB706" s="179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9" t="e">
        <f>IF(BS_CONTROLE[[#This Row],[Responsavel pelo boletim]]=0, "-", BS_CONTROLE[[#This Row],[Responsavel pelo boletim]])</f>
        <v>#VALUE!</v>
      </c>
      <c r="BG706" s="185"/>
      <c r="BH706" s="244"/>
      <c r="BI706" s="244"/>
      <c r="BJ706" s="271"/>
      <c r="BK706" s="245"/>
      <c r="BL706" s="185"/>
      <c r="BM706" s="180"/>
      <c r="BN706" s="180"/>
      <c r="BO706" s="211"/>
      <c r="BP706" s="245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52"/>
      <c r="C707" s="240"/>
      <c r="D707" s="241"/>
      <c r="E707" s="297">
        <v>594</v>
      </c>
      <c r="F707" s="161"/>
      <c r="G707" s="159" t="str">
        <f>IF(D707="","*",VLOOKUP(F707,BS_ATIVIDADE[#All],3,FALSE))</f>
        <v>*</v>
      </c>
      <c r="H707" s="163"/>
      <c r="I707" s="163"/>
      <c r="J707" s="223"/>
      <c r="K707" s="223"/>
      <c r="L707" s="178"/>
      <c r="M707" s="20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8"/>
      <c r="R707" s="179"/>
      <c r="S707" s="25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2"/>
      <c r="W707" s="264"/>
      <c r="X707" s="241"/>
      <c r="Y707" s="180"/>
      <c r="Z707" s="180"/>
      <c r="AA707" s="178"/>
      <c r="AB707" s="161"/>
      <c r="AC707" s="161"/>
      <c r="AD707" s="163"/>
      <c r="AE707" s="178"/>
      <c r="AF707" s="178"/>
      <c r="AG707" s="178"/>
      <c r="AH707" s="181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2"/>
      <c r="AL707" s="272"/>
      <c r="AM707" s="272"/>
      <c r="AN707" s="272"/>
      <c r="AO707" s="273"/>
      <c r="AP707" s="274"/>
      <c r="AQ707" s="274"/>
      <c r="AR707" s="266"/>
      <c r="AS707" s="266"/>
      <c r="AT707" s="266"/>
      <c r="AU707" s="268"/>
      <c r="AV707" s="268"/>
      <c r="AW707" s="268"/>
      <c r="AX707" s="242"/>
      <c r="AY707" s="183" t="str">
        <f>IF(D707="","*",IFERROR(IF(ISODD(COUNT(AS707:AX707)),"ERRO",SUM((AT707-AS707),(AV707-AU707),(AX707-AW707))),"ERRO"))</f>
        <v>*</v>
      </c>
      <c r="AZ707" s="161"/>
      <c r="BA707" s="243"/>
      <c r="BB707" s="179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9" t="e">
        <f>IF(BS_CONTROLE[[#This Row],[Responsavel pelo boletim]]=0, "-", BS_CONTROLE[[#This Row],[Responsavel pelo boletim]])</f>
        <v>#VALUE!</v>
      </c>
      <c r="BG707" s="185"/>
      <c r="BH707" s="244"/>
      <c r="BI707" s="244"/>
      <c r="BJ707" s="271"/>
      <c r="BK707" s="245"/>
      <c r="BL707" s="185"/>
      <c r="BM707" s="180"/>
      <c r="BN707" s="180"/>
      <c r="BO707" s="211"/>
      <c r="BP707" s="245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52"/>
      <c r="C708" s="240"/>
      <c r="D708" s="241"/>
      <c r="E708" s="297">
        <v>594</v>
      </c>
      <c r="F708" s="161"/>
      <c r="G708" s="159" t="str">
        <f>IF(D708="","*",VLOOKUP(F708,BS_ATIVIDADE[#All],3,FALSE))</f>
        <v>*</v>
      </c>
      <c r="H708" s="163"/>
      <c r="I708" s="163"/>
      <c r="J708" s="223"/>
      <c r="K708" s="223"/>
      <c r="L708" s="178"/>
      <c r="M708" s="20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8"/>
      <c r="R708" s="179"/>
      <c r="S708" s="25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2"/>
      <c r="W708" s="264"/>
      <c r="X708" s="241"/>
      <c r="Y708" s="180"/>
      <c r="Z708" s="180"/>
      <c r="AA708" s="178"/>
      <c r="AB708" s="161"/>
      <c r="AC708" s="161"/>
      <c r="AD708" s="163"/>
      <c r="AE708" s="178"/>
      <c r="AF708" s="178"/>
      <c r="AG708" s="178"/>
      <c r="AH708" s="181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2"/>
      <c r="AL708" s="272"/>
      <c r="AM708" s="272"/>
      <c r="AN708" s="272"/>
      <c r="AO708" s="273"/>
      <c r="AP708" s="274"/>
      <c r="AQ708" s="274"/>
      <c r="AR708" s="266"/>
      <c r="AS708" s="266"/>
      <c r="AT708" s="266"/>
      <c r="AU708" s="268"/>
      <c r="AV708" s="268"/>
      <c r="AW708" s="268"/>
      <c r="AX708" s="242"/>
      <c r="AY708" s="183" t="str">
        <f>IF(D708="","*",IFERROR(IF(ISODD(COUNT(AS708:AX708)),"ERRO",SUM((AT708-AS708),(AV708-AU708),(AX708-AW708))),"ERRO"))</f>
        <v>*</v>
      </c>
      <c r="AZ708" s="161"/>
      <c r="BA708" s="243"/>
      <c r="BB708" s="179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9" t="e">
        <f>IF(BS_CONTROLE[[#This Row],[Responsavel pelo boletim]]=0, "-", BS_CONTROLE[[#This Row],[Responsavel pelo boletim]])</f>
        <v>#VALUE!</v>
      </c>
      <c r="BG708" s="185"/>
      <c r="BH708" s="244"/>
      <c r="BI708" s="244"/>
      <c r="BJ708" s="271"/>
      <c r="BK708" s="245"/>
      <c r="BL708" s="185"/>
      <c r="BM708" s="180"/>
      <c r="BN708" s="180"/>
      <c r="BO708" s="211"/>
      <c r="BP708" s="245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52"/>
      <c r="C709" s="240"/>
      <c r="D709" s="241"/>
      <c r="E709" s="297">
        <v>594</v>
      </c>
      <c r="F709" s="161"/>
      <c r="G709" s="159" t="str">
        <f>IF(D709="","*",VLOOKUP(F709,BS_ATIVIDADE[#All],3,FALSE))</f>
        <v>*</v>
      </c>
      <c r="H709" s="163"/>
      <c r="I709" s="163"/>
      <c r="J709" s="223"/>
      <c r="K709" s="223"/>
      <c r="L709" s="178"/>
      <c r="M709" s="20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8"/>
      <c r="R709" s="179"/>
      <c r="S709" s="25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2"/>
      <c r="W709" s="264"/>
      <c r="X709" s="241"/>
      <c r="Y709" s="180"/>
      <c r="Z709" s="180"/>
      <c r="AA709" s="178"/>
      <c r="AB709" s="161"/>
      <c r="AC709" s="161"/>
      <c r="AD709" s="163"/>
      <c r="AE709" s="178"/>
      <c r="AF709" s="178"/>
      <c r="AG709" s="178"/>
      <c r="AH709" s="181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2"/>
      <c r="AL709" s="272"/>
      <c r="AM709" s="272"/>
      <c r="AN709" s="272"/>
      <c r="AO709" s="273"/>
      <c r="AP709" s="274"/>
      <c r="AQ709" s="274"/>
      <c r="AR709" s="266"/>
      <c r="AS709" s="266"/>
      <c r="AT709" s="266"/>
      <c r="AU709" s="268"/>
      <c r="AV709" s="268"/>
      <c r="AW709" s="268"/>
      <c r="AX709" s="242"/>
      <c r="AY709" s="183" t="str">
        <f>IF(D709="","*",IFERROR(IF(ISODD(COUNT(AS709:AX709)),"ERRO",SUM((AT709-AS709),(AV709-AU709),(AX709-AW709))),"ERRO"))</f>
        <v>*</v>
      </c>
      <c r="AZ709" s="161"/>
      <c r="BA709" s="243"/>
      <c r="BB709" s="179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9" t="e">
        <f>IF(BS_CONTROLE[[#This Row],[Responsavel pelo boletim]]=0, "-", BS_CONTROLE[[#This Row],[Responsavel pelo boletim]])</f>
        <v>#VALUE!</v>
      </c>
      <c r="BG709" s="185"/>
      <c r="BH709" s="244"/>
      <c r="BI709" s="244"/>
      <c r="BJ709" s="271"/>
      <c r="BK709" s="245"/>
      <c r="BL709" s="185"/>
      <c r="BM709" s="180"/>
      <c r="BN709" s="180"/>
      <c r="BO709" s="211"/>
      <c r="BP709" s="245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52"/>
      <c r="C710" s="240"/>
      <c r="D710" s="241"/>
      <c r="E710" s="297">
        <v>594</v>
      </c>
      <c r="F710" s="161"/>
      <c r="G710" s="159" t="str">
        <f>IF(D710="","*",VLOOKUP(F710,BS_ATIVIDADE[#All],3,FALSE))</f>
        <v>*</v>
      </c>
      <c r="H710" s="163"/>
      <c r="I710" s="163"/>
      <c r="J710" s="223"/>
      <c r="K710" s="223"/>
      <c r="L710" s="178"/>
      <c r="M710" s="20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8"/>
      <c r="R710" s="179"/>
      <c r="S710" s="25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2"/>
      <c r="W710" s="264"/>
      <c r="X710" s="241"/>
      <c r="Y710" s="180"/>
      <c r="Z710" s="180"/>
      <c r="AA710" s="178"/>
      <c r="AB710" s="161"/>
      <c r="AC710" s="161"/>
      <c r="AD710" s="163"/>
      <c r="AE710" s="178"/>
      <c r="AF710" s="178"/>
      <c r="AG710" s="178"/>
      <c r="AH710" s="181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2"/>
      <c r="AL710" s="272"/>
      <c r="AM710" s="272"/>
      <c r="AN710" s="272"/>
      <c r="AO710" s="273"/>
      <c r="AP710" s="274"/>
      <c r="AQ710" s="274"/>
      <c r="AR710" s="266"/>
      <c r="AS710" s="266"/>
      <c r="AT710" s="266"/>
      <c r="AU710" s="268"/>
      <c r="AV710" s="268"/>
      <c r="AW710" s="268"/>
      <c r="AX710" s="242"/>
      <c r="AY710" s="183" t="str">
        <f>IF(D710="","*",IFERROR(IF(ISODD(COUNT(AS710:AX710)),"ERRO",SUM((AT710-AS710),(AV710-AU710),(AX710-AW710))),"ERRO"))</f>
        <v>*</v>
      </c>
      <c r="AZ710" s="161"/>
      <c r="BA710" s="243"/>
      <c r="BB710" s="179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9" t="e">
        <f>IF(BS_CONTROLE[[#This Row],[Responsavel pelo boletim]]=0, "-", BS_CONTROLE[[#This Row],[Responsavel pelo boletim]])</f>
        <v>#VALUE!</v>
      </c>
      <c r="BG710" s="185"/>
      <c r="BH710" s="244"/>
      <c r="BI710" s="244"/>
      <c r="BJ710" s="271"/>
      <c r="BK710" s="245"/>
      <c r="BL710" s="185"/>
      <c r="BM710" s="180"/>
      <c r="BN710" s="180"/>
      <c r="BO710" s="211"/>
      <c r="BP710" s="245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52"/>
      <c r="C711" s="240"/>
      <c r="D711" s="241"/>
      <c r="E711" s="297">
        <v>594</v>
      </c>
      <c r="F711" s="161"/>
      <c r="G711" s="159" t="str">
        <f>IF(D711="","*",VLOOKUP(F711,BS_ATIVIDADE[#All],3,FALSE))</f>
        <v>*</v>
      </c>
      <c r="H711" s="163"/>
      <c r="I711" s="163"/>
      <c r="J711" s="223"/>
      <c r="K711" s="223"/>
      <c r="L711" s="178"/>
      <c r="M711" s="20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8"/>
      <c r="R711" s="179"/>
      <c r="S711" s="25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2"/>
      <c r="W711" s="264"/>
      <c r="X711" s="241"/>
      <c r="Y711" s="180"/>
      <c r="Z711" s="180"/>
      <c r="AA711" s="178"/>
      <c r="AB711" s="161"/>
      <c r="AC711" s="161"/>
      <c r="AD711" s="163"/>
      <c r="AE711" s="178"/>
      <c r="AF711" s="178"/>
      <c r="AG711" s="178"/>
      <c r="AH711" s="181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2"/>
      <c r="AL711" s="272"/>
      <c r="AM711" s="272"/>
      <c r="AN711" s="272"/>
      <c r="AO711" s="273"/>
      <c r="AP711" s="274"/>
      <c r="AQ711" s="274"/>
      <c r="AR711" s="266"/>
      <c r="AS711" s="266"/>
      <c r="AT711" s="266"/>
      <c r="AU711" s="268"/>
      <c r="AV711" s="268"/>
      <c r="AW711" s="268"/>
      <c r="AX711" s="242"/>
      <c r="AY711" s="183" t="str">
        <f>IF(D711="","*",IFERROR(IF(ISODD(COUNT(AS711:AX711)),"ERRO",SUM((AT711-AS711),(AV711-AU711),(AX711-AW711))),"ERRO"))</f>
        <v>*</v>
      </c>
      <c r="AZ711" s="161"/>
      <c r="BA711" s="243"/>
      <c r="BB711" s="179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9" t="e">
        <f>IF(BS_CONTROLE[[#This Row],[Responsavel pelo boletim]]=0, "-", BS_CONTROLE[[#This Row],[Responsavel pelo boletim]])</f>
        <v>#VALUE!</v>
      </c>
      <c r="BG711" s="185"/>
      <c r="BH711" s="244"/>
      <c r="BI711" s="244"/>
      <c r="BJ711" s="271"/>
      <c r="BK711" s="245"/>
      <c r="BL711" s="185"/>
      <c r="BM711" s="180"/>
      <c r="BN711" s="180"/>
      <c r="BO711" s="211"/>
      <c r="BP711" s="245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52"/>
      <c r="C712" s="240"/>
      <c r="D712" s="241"/>
      <c r="E712" s="297">
        <v>594</v>
      </c>
      <c r="F712" s="161"/>
      <c r="G712" s="159" t="str">
        <f>IF(D712="","*",VLOOKUP(F712,BS_ATIVIDADE[#All],3,FALSE))</f>
        <v>*</v>
      </c>
      <c r="H712" s="163"/>
      <c r="I712" s="163"/>
      <c r="J712" s="223"/>
      <c r="K712" s="223"/>
      <c r="L712" s="178"/>
      <c r="M712" s="20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8"/>
      <c r="R712" s="179"/>
      <c r="S712" s="25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2"/>
      <c r="W712" s="264"/>
      <c r="X712" s="241"/>
      <c r="Y712" s="180"/>
      <c r="Z712" s="180"/>
      <c r="AA712" s="178"/>
      <c r="AB712" s="161"/>
      <c r="AC712" s="161"/>
      <c r="AD712" s="163"/>
      <c r="AE712" s="178"/>
      <c r="AF712" s="178"/>
      <c r="AG712" s="178"/>
      <c r="AH712" s="181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2"/>
      <c r="AL712" s="272"/>
      <c r="AM712" s="272"/>
      <c r="AN712" s="272"/>
      <c r="AO712" s="273"/>
      <c r="AP712" s="274"/>
      <c r="AQ712" s="274"/>
      <c r="AR712" s="266"/>
      <c r="AS712" s="266"/>
      <c r="AT712" s="266"/>
      <c r="AU712" s="268"/>
      <c r="AV712" s="268"/>
      <c r="AW712" s="268"/>
      <c r="AX712" s="242"/>
      <c r="AY712" s="183" t="str">
        <f>IF(D712="","*",IFERROR(IF(ISODD(COUNT(AS712:AX712)),"ERRO",SUM((AT712-AS712),(AV712-AU712),(AX712-AW712))),"ERRO"))</f>
        <v>*</v>
      </c>
      <c r="AZ712" s="161"/>
      <c r="BA712" s="243"/>
      <c r="BB712" s="179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9" t="e">
        <f>IF(BS_CONTROLE[[#This Row],[Responsavel pelo boletim]]=0, "-", BS_CONTROLE[[#This Row],[Responsavel pelo boletim]])</f>
        <v>#VALUE!</v>
      </c>
      <c r="BG712" s="185"/>
      <c r="BH712" s="244"/>
      <c r="BI712" s="244"/>
      <c r="BJ712" s="271"/>
      <c r="BK712" s="245"/>
      <c r="BL712" s="185"/>
      <c r="BM712" s="180"/>
      <c r="BN712" s="180"/>
      <c r="BO712" s="211"/>
      <c r="BP712" s="245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52"/>
      <c r="C713" s="240"/>
      <c r="D713" s="241"/>
      <c r="E713" s="297">
        <v>594</v>
      </c>
      <c r="F713" s="161"/>
      <c r="G713" s="159" t="str">
        <f>IF(D713="","*",VLOOKUP(F713,BS_ATIVIDADE[#All],3,FALSE))</f>
        <v>*</v>
      </c>
      <c r="H713" s="163"/>
      <c r="I713" s="163"/>
      <c r="J713" s="223"/>
      <c r="K713" s="223"/>
      <c r="L713" s="178"/>
      <c r="M713" s="20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8"/>
      <c r="R713" s="179"/>
      <c r="S713" s="25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2"/>
      <c r="W713" s="264"/>
      <c r="X713" s="241"/>
      <c r="Y713" s="180"/>
      <c r="Z713" s="180"/>
      <c r="AA713" s="178"/>
      <c r="AB713" s="161"/>
      <c r="AC713" s="161"/>
      <c r="AD713" s="163"/>
      <c r="AE713" s="178"/>
      <c r="AF713" s="178"/>
      <c r="AG713" s="178"/>
      <c r="AH713" s="181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2"/>
      <c r="AL713" s="272"/>
      <c r="AM713" s="272"/>
      <c r="AN713" s="272"/>
      <c r="AO713" s="273"/>
      <c r="AP713" s="274"/>
      <c r="AQ713" s="274"/>
      <c r="AR713" s="266"/>
      <c r="AS713" s="266"/>
      <c r="AT713" s="266"/>
      <c r="AU713" s="268"/>
      <c r="AV713" s="268"/>
      <c r="AW713" s="268"/>
      <c r="AX713" s="242"/>
      <c r="AY713" s="183" t="str">
        <f>IF(D713="","*",IFERROR(IF(ISODD(COUNT(AS713:AX713)),"ERRO",SUM((AT713-AS713),(AV713-AU713),(AX713-AW713))),"ERRO"))</f>
        <v>*</v>
      </c>
      <c r="AZ713" s="161"/>
      <c r="BA713" s="243"/>
      <c r="BB713" s="179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9" t="e">
        <f>IF(BS_CONTROLE[[#This Row],[Responsavel pelo boletim]]=0, "-", BS_CONTROLE[[#This Row],[Responsavel pelo boletim]])</f>
        <v>#VALUE!</v>
      </c>
      <c r="BG713" s="185"/>
      <c r="BH713" s="244"/>
      <c r="BI713" s="244"/>
      <c r="BJ713" s="271"/>
      <c r="BK713" s="245"/>
      <c r="BL713" s="185"/>
      <c r="BM713" s="180"/>
      <c r="BN713" s="180"/>
      <c r="BO713" s="211"/>
      <c r="BP713" s="245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52"/>
      <c r="C714" s="240"/>
      <c r="D714" s="241"/>
      <c r="E714" s="297">
        <v>594</v>
      </c>
      <c r="F714" s="161"/>
      <c r="G714" s="159" t="str">
        <f>IF(D714="","*",VLOOKUP(F714,BS_ATIVIDADE[#All],3,FALSE))</f>
        <v>*</v>
      </c>
      <c r="H714" s="163"/>
      <c r="I714" s="163"/>
      <c r="J714" s="223"/>
      <c r="K714" s="223"/>
      <c r="L714" s="178"/>
      <c r="M714" s="20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8"/>
      <c r="R714" s="179"/>
      <c r="S714" s="25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2"/>
      <c r="W714" s="264"/>
      <c r="X714" s="241"/>
      <c r="Y714" s="180"/>
      <c r="Z714" s="180"/>
      <c r="AA714" s="178"/>
      <c r="AB714" s="161"/>
      <c r="AC714" s="161"/>
      <c r="AD714" s="163"/>
      <c r="AE714" s="178"/>
      <c r="AF714" s="178"/>
      <c r="AG714" s="178"/>
      <c r="AH714" s="181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2"/>
      <c r="AL714" s="272"/>
      <c r="AM714" s="272"/>
      <c r="AN714" s="272"/>
      <c r="AO714" s="273"/>
      <c r="AP714" s="274"/>
      <c r="AQ714" s="274"/>
      <c r="AR714" s="266"/>
      <c r="AS714" s="266"/>
      <c r="AT714" s="266"/>
      <c r="AU714" s="268"/>
      <c r="AV714" s="268"/>
      <c r="AW714" s="268"/>
      <c r="AX714" s="242"/>
      <c r="AY714" s="183" t="str">
        <f>IF(D714="","*",IFERROR(IF(ISODD(COUNT(AS714:AX714)),"ERRO",SUM((AT714-AS714),(AV714-AU714),(AX714-AW714))),"ERRO"))</f>
        <v>*</v>
      </c>
      <c r="AZ714" s="161"/>
      <c r="BA714" s="243"/>
      <c r="BB714" s="179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9" t="e">
        <f>IF(BS_CONTROLE[[#This Row],[Responsavel pelo boletim]]=0, "-", BS_CONTROLE[[#This Row],[Responsavel pelo boletim]])</f>
        <v>#VALUE!</v>
      </c>
      <c r="BG714" s="185"/>
      <c r="BH714" s="244"/>
      <c r="BI714" s="244"/>
      <c r="BJ714" s="271"/>
      <c r="BK714" s="245"/>
      <c r="BL714" s="185"/>
      <c r="BM714" s="180"/>
      <c r="BN714" s="180"/>
      <c r="BO714" s="211"/>
      <c r="BP714" s="245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52"/>
      <c r="C715" s="240"/>
      <c r="D715" s="241"/>
      <c r="E715" s="297">
        <v>594</v>
      </c>
      <c r="F715" s="161"/>
      <c r="G715" s="159" t="str">
        <f>IF(D715="","*",VLOOKUP(F715,BS_ATIVIDADE[#All],3,FALSE))</f>
        <v>*</v>
      </c>
      <c r="H715" s="163"/>
      <c r="I715" s="163"/>
      <c r="J715" s="223"/>
      <c r="K715" s="223"/>
      <c r="L715" s="178"/>
      <c r="M715" s="20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8"/>
      <c r="R715" s="179"/>
      <c r="S715" s="25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2"/>
      <c r="W715" s="264"/>
      <c r="X715" s="241"/>
      <c r="Y715" s="180"/>
      <c r="Z715" s="180"/>
      <c r="AA715" s="178"/>
      <c r="AB715" s="161"/>
      <c r="AC715" s="161"/>
      <c r="AD715" s="163"/>
      <c r="AE715" s="178"/>
      <c r="AF715" s="178"/>
      <c r="AG715" s="178"/>
      <c r="AH715" s="181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2"/>
      <c r="AL715" s="272"/>
      <c r="AM715" s="272"/>
      <c r="AN715" s="272"/>
      <c r="AO715" s="273"/>
      <c r="AP715" s="274"/>
      <c r="AQ715" s="274"/>
      <c r="AR715" s="266"/>
      <c r="AS715" s="266"/>
      <c r="AT715" s="266"/>
      <c r="AU715" s="268"/>
      <c r="AV715" s="268"/>
      <c r="AW715" s="268"/>
      <c r="AX715" s="242"/>
      <c r="AY715" s="183" t="str">
        <f>IF(D715="","*",IFERROR(IF(ISODD(COUNT(AS715:AX715)),"ERRO",SUM((AT715-AS715),(AV715-AU715),(AX715-AW715))),"ERRO"))</f>
        <v>*</v>
      </c>
      <c r="AZ715" s="161"/>
      <c r="BA715" s="243"/>
      <c r="BB715" s="179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9" t="e">
        <f>IF(BS_CONTROLE[[#This Row],[Responsavel pelo boletim]]=0, "-", BS_CONTROLE[[#This Row],[Responsavel pelo boletim]])</f>
        <v>#VALUE!</v>
      </c>
      <c r="BG715" s="185"/>
      <c r="BH715" s="244"/>
      <c r="BI715" s="244"/>
      <c r="BJ715" s="271"/>
      <c r="BK715" s="245"/>
      <c r="BL715" s="185"/>
      <c r="BM715" s="180"/>
      <c r="BN715" s="180"/>
      <c r="BO715" s="211"/>
      <c r="BP715" s="245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52"/>
      <c r="C716" s="240"/>
      <c r="D716" s="241"/>
      <c r="E716" s="297">
        <v>594</v>
      </c>
      <c r="F716" s="161"/>
      <c r="G716" s="159" t="str">
        <f>IF(D716="","*",VLOOKUP(F716,BS_ATIVIDADE[#All],3,FALSE))</f>
        <v>*</v>
      </c>
      <c r="H716" s="163"/>
      <c r="I716" s="163"/>
      <c r="J716" s="223"/>
      <c r="K716" s="223"/>
      <c r="L716" s="178"/>
      <c r="M716" s="20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8"/>
      <c r="R716" s="179"/>
      <c r="S716" s="25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2"/>
      <c r="W716" s="264"/>
      <c r="X716" s="241"/>
      <c r="Y716" s="180"/>
      <c r="Z716" s="180"/>
      <c r="AA716" s="178"/>
      <c r="AB716" s="161"/>
      <c r="AC716" s="161"/>
      <c r="AD716" s="163"/>
      <c r="AE716" s="178"/>
      <c r="AF716" s="178"/>
      <c r="AG716" s="178"/>
      <c r="AH716" s="181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2"/>
      <c r="AL716" s="272"/>
      <c r="AM716" s="272"/>
      <c r="AN716" s="272"/>
      <c r="AO716" s="273"/>
      <c r="AP716" s="274"/>
      <c r="AQ716" s="274"/>
      <c r="AR716" s="266"/>
      <c r="AS716" s="266"/>
      <c r="AT716" s="266"/>
      <c r="AU716" s="268"/>
      <c r="AV716" s="268"/>
      <c r="AW716" s="268"/>
      <c r="AX716" s="242"/>
      <c r="AY716" s="183" t="str">
        <f>IF(D716="","*",IFERROR(IF(ISODD(COUNT(AS716:AX716)),"ERRO",SUM((AT716-AS716),(AV716-AU716),(AX716-AW716))),"ERRO"))</f>
        <v>*</v>
      </c>
      <c r="AZ716" s="161"/>
      <c r="BA716" s="243"/>
      <c r="BB716" s="179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9" t="e">
        <f>IF(BS_CONTROLE[[#This Row],[Responsavel pelo boletim]]=0, "-", BS_CONTROLE[[#This Row],[Responsavel pelo boletim]])</f>
        <v>#VALUE!</v>
      </c>
      <c r="BG716" s="185"/>
      <c r="BH716" s="244"/>
      <c r="BI716" s="244"/>
      <c r="BJ716" s="271"/>
      <c r="BK716" s="245"/>
      <c r="BL716" s="185"/>
      <c r="BM716" s="180"/>
      <c r="BN716" s="180"/>
      <c r="BO716" s="211"/>
      <c r="BP716" s="245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52"/>
      <c r="C717" s="240"/>
      <c r="D717" s="241"/>
      <c r="E717" s="297">
        <v>594</v>
      </c>
      <c r="F717" s="161"/>
      <c r="G717" s="159" t="str">
        <f>IF(D717="","*",VLOOKUP(F717,BS_ATIVIDADE[#All],3,FALSE))</f>
        <v>*</v>
      </c>
      <c r="H717" s="163"/>
      <c r="I717" s="163"/>
      <c r="J717" s="223"/>
      <c r="K717" s="223"/>
      <c r="L717" s="178"/>
      <c r="M717" s="20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8"/>
      <c r="R717" s="179"/>
      <c r="S717" s="25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2"/>
      <c r="W717" s="264"/>
      <c r="X717" s="241"/>
      <c r="Y717" s="180"/>
      <c r="Z717" s="180"/>
      <c r="AA717" s="178"/>
      <c r="AB717" s="161"/>
      <c r="AC717" s="161"/>
      <c r="AD717" s="163"/>
      <c r="AE717" s="178"/>
      <c r="AF717" s="178"/>
      <c r="AG717" s="178"/>
      <c r="AH717" s="181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2"/>
      <c r="AL717" s="272"/>
      <c r="AM717" s="272"/>
      <c r="AN717" s="272"/>
      <c r="AO717" s="273"/>
      <c r="AP717" s="274"/>
      <c r="AQ717" s="274"/>
      <c r="AR717" s="266"/>
      <c r="AS717" s="266"/>
      <c r="AT717" s="266"/>
      <c r="AU717" s="268"/>
      <c r="AV717" s="268"/>
      <c r="AW717" s="268"/>
      <c r="AX717" s="242"/>
      <c r="AY717" s="183" t="str">
        <f>IF(D717="","*",IFERROR(IF(ISODD(COUNT(AS717:AX717)),"ERRO",SUM((AT717-AS717),(AV717-AU717),(AX717-AW717))),"ERRO"))</f>
        <v>*</v>
      </c>
      <c r="AZ717" s="161"/>
      <c r="BA717" s="243"/>
      <c r="BB717" s="179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9" t="e">
        <f>IF(BS_CONTROLE[[#This Row],[Responsavel pelo boletim]]=0, "-", BS_CONTROLE[[#This Row],[Responsavel pelo boletim]])</f>
        <v>#VALUE!</v>
      </c>
      <c r="BG717" s="185"/>
      <c r="BH717" s="244"/>
      <c r="BI717" s="244"/>
      <c r="BJ717" s="271"/>
      <c r="BK717" s="245"/>
      <c r="BL717" s="185"/>
      <c r="BM717" s="180"/>
      <c r="BN717" s="180"/>
      <c r="BO717" s="211"/>
      <c r="BP717" s="245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52"/>
      <c r="C718" s="240"/>
      <c r="D718" s="241"/>
      <c r="E718" s="297">
        <v>594</v>
      </c>
      <c r="F718" s="161"/>
      <c r="G718" s="159" t="str">
        <f>IF(D718="","*",VLOOKUP(F718,BS_ATIVIDADE[#All],3,FALSE))</f>
        <v>*</v>
      </c>
      <c r="H718" s="163"/>
      <c r="I718" s="163"/>
      <c r="J718" s="223"/>
      <c r="K718" s="223"/>
      <c r="L718" s="178"/>
      <c r="M718" s="20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8"/>
      <c r="R718" s="179"/>
      <c r="S718" s="25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2"/>
      <c r="W718" s="264"/>
      <c r="X718" s="241"/>
      <c r="Y718" s="180"/>
      <c r="Z718" s="180"/>
      <c r="AA718" s="178"/>
      <c r="AB718" s="161"/>
      <c r="AC718" s="161"/>
      <c r="AD718" s="163"/>
      <c r="AE718" s="178"/>
      <c r="AF718" s="178"/>
      <c r="AG718" s="178"/>
      <c r="AH718" s="181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2"/>
      <c r="AL718" s="272"/>
      <c r="AM718" s="272"/>
      <c r="AN718" s="272"/>
      <c r="AO718" s="273"/>
      <c r="AP718" s="274"/>
      <c r="AQ718" s="274"/>
      <c r="AR718" s="266"/>
      <c r="AS718" s="266"/>
      <c r="AT718" s="266"/>
      <c r="AU718" s="268"/>
      <c r="AV718" s="268"/>
      <c r="AW718" s="268"/>
      <c r="AX718" s="242"/>
      <c r="AY718" s="183" t="str">
        <f>IF(D718="","*",IFERROR(IF(ISODD(COUNT(AS718:AX718)),"ERRO",SUM((AT718-AS718),(AV718-AU718),(AX718-AW718))),"ERRO"))</f>
        <v>*</v>
      </c>
      <c r="AZ718" s="161"/>
      <c r="BA718" s="243"/>
      <c r="BB718" s="179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9" t="e">
        <f>IF(BS_CONTROLE[[#This Row],[Responsavel pelo boletim]]=0, "-", BS_CONTROLE[[#This Row],[Responsavel pelo boletim]])</f>
        <v>#VALUE!</v>
      </c>
      <c r="BG718" s="185"/>
      <c r="BH718" s="244"/>
      <c r="BI718" s="244"/>
      <c r="BJ718" s="271"/>
      <c r="BK718" s="245"/>
      <c r="BL718" s="185"/>
      <c r="BM718" s="180"/>
      <c r="BN718" s="180"/>
      <c r="BO718" s="211"/>
      <c r="BP718" s="245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52"/>
      <c r="C719" s="240"/>
      <c r="D719" s="241"/>
      <c r="E719" s="297">
        <v>594</v>
      </c>
      <c r="F719" s="161"/>
      <c r="G719" s="159" t="str">
        <f>IF(D719="","*",VLOOKUP(F719,BS_ATIVIDADE[#All],3,FALSE))</f>
        <v>*</v>
      </c>
      <c r="H719" s="163"/>
      <c r="I719" s="163"/>
      <c r="J719" s="223"/>
      <c r="K719" s="223"/>
      <c r="L719" s="178"/>
      <c r="M719" s="20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8"/>
      <c r="R719" s="179"/>
      <c r="S719" s="25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2"/>
      <c r="W719" s="264"/>
      <c r="X719" s="241"/>
      <c r="Y719" s="180"/>
      <c r="Z719" s="180"/>
      <c r="AA719" s="178"/>
      <c r="AB719" s="161"/>
      <c r="AC719" s="161"/>
      <c r="AD719" s="163"/>
      <c r="AE719" s="178"/>
      <c r="AF719" s="178"/>
      <c r="AG719" s="178"/>
      <c r="AH719" s="181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2"/>
      <c r="AL719" s="272"/>
      <c r="AM719" s="272"/>
      <c r="AN719" s="272"/>
      <c r="AO719" s="273"/>
      <c r="AP719" s="274"/>
      <c r="AQ719" s="274"/>
      <c r="AR719" s="266"/>
      <c r="AS719" s="266"/>
      <c r="AT719" s="266"/>
      <c r="AU719" s="268"/>
      <c r="AV719" s="268"/>
      <c r="AW719" s="268"/>
      <c r="AX719" s="242"/>
      <c r="AY719" s="183" t="str">
        <f>IF(D719="","*",IFERROR(IF(ISODD(COUNT(AS719:AX719)),"ERRO",SUM((AT719-AS719),(AV719-AU719),(AX719-AW719))),"ERRO"))</f>
        <v>*</v>
      </c>
      <c r="AZ719" s="161"/>
      <c r="BA719" s="243"/>
      <c r="BB719" s="179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9" t="e">
        <f>IF(BS_CONTROLE[[#This Row],[Responsavel pelo boletim]]=0, "-", BS_CONTROLE[[#This Row],[Responsavel pelo boletim]])</f>
        <v>#VALUE!</v>
      </c>
      <c r="BG719" s="185"/>
      <c r="BH719" s="244"/>
      <c r="BI719" s="244"/>
      <c r="BJ719" s="271"/>
      <c r="BK719" s="245"/>
      <c r="BL719" s="185"/>
      <c r="BM719" s="180"/>
      <c r="BN719" s="180"/>
      <c r="BO719" s="211"/>
      <c r="BP719" s="245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52"/>
      <c r="C720" s="240"/>
      <c r="D720" s="241"/>
      <c r="E720" s="297">
        <v>594</v>
      </c>
      <c r="F720" s="161"/>
      <c r="G720" s="159" t="str">
        <f>IF(D720="","*",VLOOKUP(F720,BS_ATIVIDADE[#All],3,FALSE))</f>
        <v>*</v>
      </c>
      <c r="H720" s="163"/>
      <c r="I720" s="163"/>
      <c r="J720" s="223"/>
      <c r="K720" s="223"/>
      <c r="L720" s="178"/>
      <c r="M720" s="20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8"/>
      <c r="R720" s="179"/>
      <c r="S720" s="25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2"/>
      <c r="W720" s="264"/>
      <c r="X720" s="241"/>
      <c r="Y720" s="180"/>
      <c r="Z720" s="180"/>
      <c r="AA720" s="178"/>
      <c r="AB720" s="161"/>
      <c r="AC720" s="161"/>
      <c r="AD720" s="163"/>
      <c r="AE720" s="178"/>
      <c r="AF720" s="178"/>
      <c r="AG720" s="178"/>
      <c r="AH720" s="181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2"/>
      <c r="AL720" s="272"/>
      <c r="AM720" s="272"/>
      <c r="AN720" s="272"/>
      <c r="AO720" s="273"/>
      <c r="AP720" s="274"/>
      <c r="AQ720" s="274"/>
      <c r="AR720" s="266"/>
      <c r="AS720" s="266"/>
      <c r="AT720" s="266"/>
      <c r="AU720" s="268"/>
      <c r="AV720" s="268"/>
      <c r="AW720" s="268"/>
      <c r="AX720" s="242"/>
      <c r="AY720" s="183" t="str">
        <f>IF(D720="","*",IFERROR(IF(ISODD(COUNT(AS720:AX720)),"ERRO",SUM((AT720-AS720),(AV720-AU720),(AX720-AW720))),"ERRO"))</f>
        <v>*</v>
      </c>
      <c r="AZ720" s="161"/>
      <c r="BA720" s="243"/>
      <c r="BB720" s="179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9" t="e">
        <f>IF(BS_CONTROLE[[#This Row],[Responsavel pelo boletim]]=0, "-", BS_CONTROLE[[#This Row],[Responsavel pelo boletim]])</f>
        <v>#VALUE!</v>
      </c>
      <c r="BG720" s="185"/>
      <c r="BH720" s="244"/>
      <c r="BI720" s="244"/>
      <c r="BJ720" s="271"/>
      <c r="BK720" s="245"/>
      <c r="BL720" s="185"/>
      <c r="BM720" s="180"/>
      <c r="BN720" s="180"/>
      <c r="BO720" s="211"/>
      <c r="BP720" s="245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52"/>
      <c r="C721" s="240"/>
      <c r="D721" s="241"/>
      <c r="E721" s="297">
        <v>594</v>
      </c>
      <c r="F721" s="161"/>
      <c r="G721" s="159" t="str">
        <f>IF(D721="","*",VLOOKUP(F721,BS_ATIVIDADE[#All],3,FALSE))</f>
        <v>*</v>
      </c>
      <c r="H721" s="163"/>
      <c r="I721" s="163"/>
      <c r="J721" s="223"/>
      <c r="K721" s="223"/>
      <c r="L721" s="178"/>
      <c r="M721" s="20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8"/>
      <c r="R721" s="179"/>
      <c r="S721" s="25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2"/>
      <c r="W721" s="264"/>
      <c r="X721" s="241"/>
      <c r="Y721" s="180"/>
      <c r="Z721" s="180"/>
      <c r="AA721" s="178"/>
      <c r="AB721" s="161"/>
      <c r="AC721" s="161"/>
      <c r="AD721" s="163"/>
      <c r="AE721" s="178"/>
      <c r="AF721" s="178"/>
      <c r="AG721" s="178"/>
      <c r="AH721" s="181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2"/>
      <c r="AL721" s="272"/>
      <c r="AM721" s="272"/>
      <c r="AN721" s="272"/>
      <c r="AO721" s="273"/>
      <c r="AP721" s="274"/>
      <c r="AQ721" s="274"/>
      <c r="AR721" s="266"/>
      <c r="AS721" s="266"/>
      <c r="AT721" s="266"/>
      <c r="AU721" s="268"/>
      <c r="AV721" s="268"/>
      <c r="AW721" s="268"/>
      <c r="AX721" s="242"/>
      <c r="AY721" s="183" t="str">
        <f>IF(D721="","*",IFERROR(IF(ISODD(COUNT(AS721:AX721)),"ERRO",SUM((AT721-AS721),(AV721-AU721),(AX721-AW721))),"ERRO"))</f>
        <v>*</v>
      </c>
      <c r="AZ721" s="161"/>
      <c r="BA721" s="243"/>
      <c r="BB721" s="179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9" t="e">
        <f>IF(BS_CONTROLE[[#This Row],[Responsavel pelo boletim]]=0, "-", BS_CONTROLE[[#This Row],[Responsavel pelo boletim]])</f>
        <v>#VALUE!</v>
      </c>
      <c r="BG721" s="185"/>
      <c r="BH721" s="244"/>
      <c r="BI721" s="244"/>
      <c r="BJ721" s="271"/>
      <c r="BK721" s="245"/>
      <c r="BL721" s="185"/>
      <c r="BM721" s="180"/>
      <c r="BN721" s="180"/>
      <c r="BO721" s="211"/>
      <c r="BP721" s="245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52"/>
      <c r="C722" s="240"/>
      <c r="D722" s="241"/>
      <c r="E722" s="297">
        <v>594</v>
      </c>
      <c r="F722" s="161"/>
      <c r="G722" s="159" t="str">
        <f>IF(D722="","*",VLOOKUP(F722,BS_ATIVIDADE[#All],3,FALSE))</f>
        <v>*</v>
      </c>
      <c r="H722" s="163"/>
      <c r="I722" s="163"/>
      <c r="J722" s="223"/>
      <c r="K722" s="223"/>
      <c r="L722" s="178"/>
      <c r="M722" s="20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8"/>
      <c r="R722" s="179"/>
      <c r="S722" s="25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2"/>
      <c r="W722" s="264"/>
      <c r="X722" s="241"/>
      <c r="Y722" s="180"/>
      <c r="Z722" s="180"/>
      <c r="AA722" s="178"/>
      <c r="AB722" s="161"/>
      <c r="AC722" s="161"/>
      <c r="AD722" s="163"/>
      <c r="AE722" s="178"/>
      <c r="AF722" s="178"/>
      <c r="AG722" s="178"/>
      <c r="AH722" s="181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2"/>
      <c r="AL722" s="272"/>
      <c r="AM722" s="272"/>
      <c r="AN722" s="272"/>
      <c r="AO722" s="273"/>
      <c r="AP722" s="274"/>
      <c r="AQ722" s="274"/>
      <c r="AR722" s="266"/>
      <c r="AS722" s="266"/>
      <c r="AT722" s="266"/>
      <c r="AU722" s="268"/>
      <c r="AV722" s="268"/>
      <c r="AW722" s="268"/>
      <c r="AX722" s="242"/>
      <c r="AY722" s="183" t="str">
        <f>IF(D722="","*",IFERROR(IF(ISODD(COUNT(AS722:AX722)),"ERRO",SUM((AT722-AS722),(AV722-AU722),(AX722-AW722))),"ERRO"))</f>
        <v>*</v>
      </c>
      <c r="AZ722" s="161"/>
      <c r="BA722" s="243"/>
      <c r="BB722" s="179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9" t="e">
        <f>IF(BS_CONTROLE[[#This Row],[Responsavel pelo boletim]]=0, "-", BS_CONTROLE[[#This Row],[Responsavel pelo boletim]])</f>
        <v>#VALUE!</v>
      </c>
      <c r="BG722" s="185"/>
      <c r="BH722" s="244"/>
      <c r="BI722" s="244"/>
      <c r="BJ722" s="271"/>
      <c r="BK722" s="245"/>
      <c r="BL722" s="185"/>
      <c r="BM722" s="180"/>
      <c r="BN722" s="180"/>
      <c r="BO722" s="211"/>
      <c r="BP722" s="245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52"/>
      <c r="C723" s="240"/>
      <c r="D723" s="241"/>
      <c r="E723" s="297">
        <v>594</v>
      </c>
      <c r="F723" s="161"/>
      <c r="G723" s="159" t="str">
        <f>IF(D723="","*",VLOOKUP(F723,BS_ATIVIDADE[#All],3,FALSE))</f>
        <v>*</v>
      </c>
      <c r="H723" s="163"/>
      <c r="I723" s="163"/>
      <c r="J723" s="223"/>
      <c r="K723" s="223"/>
      <c r="L723" s="178"/>
      <c r="M723" s="20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8"/>
      <c r="R723" s="179"/>
      <c r="S723" s="25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2"/>
      <c r="W723" s="264"/>
      <c r="X723" s="241"/>
      <c r="Y723" s="180"/>
      <c r="Z723" s="180"/>
      <c r="AA723" s="178"/>
      <c r="AB723" s="161"/>
      <c r="AC723" s="161"/>
      <c r="AD723" s="163"/>
      <c r="AE723" s="178"/>
      <c r="AF723" s="178"/>
      <c r="AG723" s="178"/>
      <c r="AH723" s="181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2"/>
      <c r="AL723" s="272"/>
      <c r="AM723" s="272"/>
      <c r="AN723" s="272"/>
      <c r="AO723" s="273"/>
      <c r="AP723" s="274"/>
      <c r="AQ723" s="274"/>
      <c r="AR723" s="266"/>
      <c r="AS723" s="266"/>
      <c r="AT723" s="266"/>
      <c r="AU723" s="268"/>
      <c r="AV723" s="268"/>
      <c r="AW723" s="268"/>
      <c r="AX723" s="242"/>
      <c r="AY723" s="183" t="str">
        <f>IF(D723="","*",IFERROR(IF(ISODD(COUNT(AS723:AX723)),"ERRO",SUM((AT723-AS723),(AV723-AU723),(AX723-AW723))),"ERRO"))</f>
        <v>*</v>
      </c>
      <c r="AZ723" s="161"/>
      <c r="BA723" s="243"/>
      <c r="BB723" s="179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9" t="e">
        <f>IF(BS_CONTROLE[[#This Row],[Responsavel pelo boletim]]=0, "-", BS_CONTROLE[[#This Row],[Responsavel pelo boletim]])</f>
        <v>#VALUE!</v>
      </c>
      <c r="BG723" s="185"/>
      <c r="BH723" s="244"/>
      <c r="BI723" s="244"/>
      <c r="BJ723" s="271"/>
      <c r="BK723" s="245"/>
      <c r="BL723" s="185"/>
      <c r="BM723" s="180"/>
      <c r="BN723" s="180"/>
      <c r="BO723" s="211"/>
      <c r="BP723" s="245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52"/>
      <c r="C724" s="240"/>
      <c r="D724" s="241"/>
      <c r="E724" s="297">
        <v>594</v>
      </c>
      <c r="F724" s="161"/>
      <c r="G724" s="159" t="str">
        <f>IF(D724="","*",VLOOKUP(F724,BS_ATIVIDADE[#All],3,FALSE))</f>
        <v>*</v>
      </c>
      <c r="H724" s="163"/>
      <c r="I724" s="163"/>
      <c r="J724" s="223"/>
      <c r="K724" s="223"/>
      <c r="L724" s="178"/>
      <c r="M724" s="20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8"/>
      <c r="R724" s="179"/>
      <c r="S724" s="25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2"/>
      <c r="W724" s="264"/>
      <c r="X724" s="241"/>
      <c r="Y724" s="180"/>
      <c r="Z724" s="180"/>
      <c r="AA724" s="178"/>
      <c r="AB724" s="161"/>
      <c r="AC724" s="161"/>
      <c r="AD724" s="163"/>
      <c r="AE724" s="178"/>
      <c r="AF724" s="178"/>
      <c r="AG724" s="178"/>
      <c r="AH724" s="181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2"/>
      <c r="AL724" s="272"/>
      <c r="AM724" s="272"/>
      <c r="AN724" s="272"/>
      <c r="AO724" s="273"/>
      <c r="AP724" s="274"/>
      <c r="AQ724" s="274"/>
      <c r="AR724" s="266"/>
      <c r="AS724" s="266"/>
      <c r="AT724" s="266"/>
      <c r="AU724" s="268"/>
      <c r="AV724" s="268"/>
      <c r="AW724" s="268"/>
      <c r="AX724" s="242"/>
      <c r="AY724" s="183" t="str">
        <f>IF(D724="","*",IFERROR(IF(ISODD(COUNT(AS724:AX724)),"ERRO",SUM((AT724-AS724),(AV724-AU724),(AX724-AW724))),"ERRO"))</f>
        <v>*</v>
      </c>
      <c r="AZ724" s="161"/>
      <c r="BA724" s="243"/>
      <c r="BB724" s="179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9" t="e">
        <f>IF(BS_CONTROLE[[#This Row],[Responsavel pelo boletim]]=0, "-", BS_CONTROLE[[#This Row],[Responsavel pelo boletim]])</f>
        <v>#VALUE!</v>
      </c>
      <c r="BG724" s="185"/>
      <c r="BH724" s="244"/>
      <c r="BI724" s="244"/>
      <c r="BJ724" s="271"/>
      <c r="BK724" s="245"/>
      <c r="BL724" s="185"/>
      <c r="BM724" s="180"/>
      <c r="BN724" s="180"/>
      <c r="BO724" s="211"/>
      <c r="BP724" s="245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52"/>
      <c r="C725" s="240"/>
      <c r="D725" s="241"/>
      <c r="E725" s="297">
        <v>594</v>
      </c>
      <c r="F725" s="161"/>
      <c r="G725" s="159" t="str">
        <f>IF(D725="","*",VLOOKUP(F725,BS_ATIVIDADE[#All],3,FALSE))</f>
        <v>*</v>
      </c>
      <c r="H725" s="163"/>
      <c r="I725" s="163"/>
      <c r="J725" s="223"/>
      <c r="K725" s="223"/>
      <c r="L725" s="178"/>
      <c r="M725" s="20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8"/>
      <c r="R725" s="179"/>
      <c r="S725" s="25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2"/>
      <c r="W725" s="264"/>
      <c r="X725" s="241"/>
      <c r="Y725" s="180"/>
      <c r="Z725" s="180"/>
      <c r="AA725" s="178"/>
      <c r="AB725" s="161"/>
      <c r="AC725" s="161"/>
      <c r="AD725" s="163"/>
      <c r="AE725" s="178"/>
      <c r="AF725" s="178"/>
      <c r="AG725" s="178"/>
      <c r="AH725" s="181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2"/>
      <c r="AL725" s="272"/>
      <c r="AM725" s="272"/>
      <c r="AN725" s="272"/>
      <c r="AO725" s="273"/>
      <c r="AP725" s="274"/>
      <c r="AQ725" s="274"/>
      <c r="AR725" s="266"/>
      <c r="AS725" s="266"/>
      <c r="AT725" s="266"/>
      <c r="AU725" s="268"/>
      <c r="AV725" s="268"/>
      <c r="AW725" s="268"/>
      <c r="AX725" s="242"/>
      <c r="AY725" s="183" t="str">
        <f>IF(D725="","*",IFERROR(IF(ISODD(COUNT(AS725:AX725)),"ERRO",SUM((AT725-AS725),(AV725-AU725),(AX725-AW725))),"ERRO"))</f>
        <v>*</v>
      </c>
      <c r="AZ725" s="161"/>
      <c r="BA725" s="243"/>
      <c r="BB725" s="179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9" t="e">
        <f>IF(BS_CONTROLE[[#This Row],[Responsavel pelo boletim]]=0, "-", BS_CONTROLE[[#This Row],[Responsavel pelo boletim]])</f>
        <v>#VALUE!</v>
      </c>
      <c r="BG725" s="185"/>
      <c r="BH725" s="244"/>
      <c r="BI725" s="244"/>
      <c r="BJ725" s="271"/>
      <c r="BK725" s="245"/>
      <c r="BL725" s="185"/>
      <c r="BM725" s="180"/>
      <c r="BN725" s="180"/>
      <c r="BO725" s="211"/>
      <c r="BP725" s="245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52"/>
      <c r="C726" s="240"/>
      <c r="D726" s="241"/>
      <c r="E726" s="297">
        <v>594</v>
      </c>
      <c r="F726" s="161"/>
      <c r="G726" s="159" t="str">
        <f>IF(D726="","*",VLOOKUP(F726,BS_ATIVIDADE[#All],3,FALSE))</f>
        <v>*</v>
      </c>
      <c r="H726" s="163"/>
      <c r="I726" s="163"/>
      <c r="J726" s="223"/>
      <c r="K726" s="223"/>
      <c r="L726" s="178"/>
      <c r="M726" s="20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8"/>
      <c r="R726" s="179"/>
      <c r="S726" s="25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2"/>
      <c r="W726" s="264"/>
      <c r="X726" s="241"/>
      <c r="Y726" s="180"/>
      <c r="Z726" s="180"/>
      <c r="AA726" s="178"/>
      <c r="AB726" s="161"/>
      <c r="AC726" s="161"/>
      <c r="AD726" s="163"/>
      <c r="AE726" s="178"/>
      <c r="AF726" s="178"/>
      <c r="AG726" s="178"/>
      <c r="AH726" s="181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2"/>
      <c r="AL726" s="272"/>
      <c r="AM726" s="272"/>
      <c r="AN726" s="272"/>
      <c r="AO726" s="273"/>
      <c r="AP726" s="274"/>
      <c r="AQ726" s="274"/>
      <c r="AR726" s="266"/>
      <c r="AS726" s="266"/>
      <c r="AT726" s="266"/>
      <c r="AU726" s="268"/>
      <c r="AV726" s="268"/>
      <c r="AW726" s="268"/>
      <c r="AX726" s="242"/>
      <c r="AY726" s="183" t="str">
        <f>IF(D726="","*",IFERROR(IF(ISODD(COUNT(AS726:AX726)),"ERRO",SUM((AT726-AS726),(AV726-AU726),(AX726-AW726))),"ERRO"))</f>
        <v>*</v>
      </c>
      <c r="AZ726" s="161"/>
      <c r="BA726" s="243"/>
      <c r="BB726" s="179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9" t="e">
        <f>IF(BS_CONTROLE[[#This Row],[Responsavel pelo boletim]]=0, "-", BS_CONTROLE[[#This Row],[Responsavel pelo boletim]])</f>
        <v>#VALUE!</v>
      </c>
      <c r="BG726" s="185"/>
      <c r="BH726" s="244"/>
      <c r="BI726" s="244"/>
      <c r="BJ726" s="271"/>
      <c r="BK726" s="245"/>
      <c r="BL726" s="185"/>
      <c r="BM726" s="180"/>
      <c r="BN726" s="180"/>
      <c r="BO726" s="211"/>
      <c r="BP726" s="245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52"/>
      <c r="C727" s="240"/>
      <c r="D727" s="241"/>
      <c r="E727" s="297">
        <v>594</v>
      </c>
      <c r="F727" s="161"/>
      <c r="G727" s="159" t="str">
        <f>IF(D727="","*",VLOOKUP(F727,BS_ATIVIDADE[#All],3,FALSE))</f>
        <v>*</v>
      </c>
      <c r="H727" s="163"/>
      <c r="I727" s="163"/>
      <c r="J727" s="223"/>
      <c r="K727" s="223"/>
      <c r="L727" s="178"/>
      <c r="M727" s="20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8"/>
      <c r="R727" s="179"/>
      <c r="S727" s="25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2"/>
      <c r="W727" s="264"/>
      <c r="X727" s="241"/>
      <c r="Y727" s="180"/>
      <c r="Z727" s="180"/>
      <c r="AA727" s="178"/>
      <c r="AB727" s="161"/>
      <c r="AC727" s="161"/>
      <c r="AD727" s="163"/>
      <c r="AE727" s="178"/>
      <c r="AF727" s="178"/>
      <c r="AG727" s="178"/>
      <c r="AH727" s="181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2"/>
      <c r="AL727" s="272"/>
      <c r="AM727" s="272"/>
      <c r="AN727" s="272"/>
      <c r="AO727" s="273"/>
      <c r="AP727" s="274"/>
      <c r="AQ727" s="274"/>
      <c r="AR727" s="266"/>
      <c r="AS727" s="266"/>
      <c r="AT727" s="266"/>
      <c r="AU727" s="268"/>
      <c r="AV727" s="268"/>
      <c r="AW727" s="268"/>
      <c r="AX727" s="242"/>
      <c r="AY727" s="183" t="str">
        <f>IF(D727="","*",IFERROR(IF(ISODD(COUNT(AS727:AX727)),"ERRO",SUM((AT727-AS727),(AV727-AU727),(AX727-AW727))),"ERRO"))</f>
        <v>*</v>
      </c>
      <c r="AZ727" s="161"/>
      <c r="BA727" s="243"/>
      <c r="BB727" s="179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9" t="e">
        <f>IF(BS_CONTROLE[[#This Row],[Responsavel pelo boletim]]=0, "-", BS_CONTROLE[[#This Row],[Responsavel pelo boletim]])</f>
        <v>#VALUE!</v>
      </c>
      <c r="BG727" s="185"/>
      <c r="BH727" s="244"/>
      <c r="BI727" s="244"/>
      <c r="BJ727" s="271"/>
      <c r="BK727" s="245"/>
      <c r="BL727" s="185"/>
      <c r="BM727" s="180"/>
      <c r="BN727" s="180"/>
      <c r="BO727" s="211"/>
      <c r="BP727" s="245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52"/>
      <c r="C728" s="240"/>
      <c r="D728" s="241"/>
      <c r="E728" s="297">
        <v>594</v>
      </c>
      <c r="F728" s="161"/>
      <c r="G728" s="159" t="str">
        <f>IF(D728="","*",VLOOKUP(F728,BS_ATIVIDADE[#All],3,FALSE))</f>
        <v>*</v>
      </c>
      <c r="H728" s="163"/>
      <c r="I728" s="163"/>
      <c r="J728" s="223"/>
      <c r="K728" s="223"/>
      <c r="L728" s="178"/>
      <c r="M728" s="20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8"/>
      <c r="R728" s="179"/>
      <c r="S728" s="25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2"/>
      <c r="W728" s="264"/>
      <c r="X728" s="241"/>
      <c r="Y728" s="180"/>
      <c r="Z728" s="180"/>
      <c r="AA728" s="178"/>
      <c r="AB728" s="161"/>
      <c r="AC728" s="161"/>
      <c r="AD728" s="163"/>
      <c r="AE728" s="178"/>
      <c r="AF728" s="178"/>
      <c r="AG728" s="178"/>
      <c r="AH728" s="181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2"/>
      <c r="AL728" s="272"/>
      <c r="AM728" s="272"/>
      <c r="AN728" s="272"/>
      <c r="AO728" s="273"/>
      <c r="AP728" s="274"/>
      <c r="AQ728" s="274"/>
      <c r="AR728" s="266"/>
      <c r="AS728" s="266"/>
      <c r="AT728" s="266"/>
      <c r="AU728" s="268"/>
      <c r="AV728" s="268"/>
      <c r="AW728" s="268"/>
      <c r="AX728" s="242"/>
      <c r="AY728" s="183" t="str">
        <f>IF(D728="","*",IFERROR(IF(ISODD(COUNT(AS728:AX728)),"ERRO",SUM((AT728-AS728),(AV728-AU728),(AX728-AW728))),"ERRO"))</f>
        <v>*</v>
      </c>
      <c r="AZ728" s="161"/>
      <c r="BA728" s="243"/>
      <c r="BB728" s="179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9" t="e">
        <f>IF(BS_CONTROLE[[#This Row],[Responsavel pelo boletim]]=0, "-", BS_CONTROLE[[#This Row],[Responsavel pelo boletim]])</f>
        <v>#VALUE!</v>
      </c>
      <c r="BG728" s="185"/>
      <c r="BH728" s="244"/>
      <c r="BI728" s="244"/>
      <c r="BJ728" s="271"/>
      <c r="BK728" s="245"/>
      <c r="BL728" s="185"/>
      <c r="BM728" s="180"/>
      <c r="BN728" s="180"/>
      <c r="BO728" s="211"/>
      <c r="BP728" s="245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52"/>
      <c r="C729" s="240"/>
      <c r="D729" s="241"/>
      <c r="E729" s="297">
        <v>594</v>
      </c>
      <c r="F729" s="161"/>
      <c r="G729" s="159" t="str">
        <f>IF(D729="","*",VLOOKUP(F729,BS_ATIVIDADE[#All],3,FALSE))</f>
        <v>*</v>
      </c>
      <c r="H729" s="163"/>
      <c r="I729" s="163"/>
      <c r="J729" s="223"/>
      <c r="K729" s="223"/>
      <c r="L729" s="178"/>
      <c r="M729" s="20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8"/>
      <c r="R729" s="179"/>
      <c r="S729" s="25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2"/>
      <c r="W729" s="264"/>
      <c r="X729" s="241"/>
      <c r="Y729" s="180"/>
      <c r="Z729" s="180"/>
      <c r="AA729" s="178"/>
      <c r="AB729" s="161"/>
      <c r="AC729" s="161"/>
      <c r="AD729" s="163"/>
      <c r="AE729" s="178"/>
      <c r="AF729" s="178"/>
      <c r="AG729" s="178"/>
      <c r="AH729" s="181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2"/>
      <c r="AL729" s="272"/>
      <c r="AM729" s="272"/>
      <c r="AN729" s="272"/>
      <c r="AO729" s="273"/>
      <c r="AP729" s="274"/>
      <c r="AQ729" s="274"/>
      <c r="AR729" s="266"/>
      <c r="AS729" s="266"/>
      <c r="AT729" s="266"/>
      <c r="AU729" s="268"/>
      <c r="AV729" s="268"/>
      <c r="AW729" s="268"/>
      <c r="AX729" s="242"/>
      <c r="AY729" s="183" t="str">
        <f>IF(D729="","*",IFERROR(IF(ISODD(COUNT(AS729:AX729)),"ERRO",SUM((AT729-AS729),(AV729-AU729),(AX729-AW729))),"ERRO"))</f>
        <v>*</v>
      </c>
      <c r="AZ729" s="161"/>
      <c r="BA729" s="243"/>
      <c r="BB729" s="179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9" t="e">
        <f>IF(BS_CONTROLE[[#This Row],[Responsavel pelo boletim]]=0, "-", BS_CONTROLE[[#This Row],[Responsavel pelo boletim]])</f>
        <v>#VALUE!</v>
      </c>
      <c r="BG729" s="185"/>
      <c r="BH729" s="244"/>
      <c r="BI729" s="244"/>
      <c r="BJ729" s="271"/>
      <c r="BK729" s="245"/>
      <c r="BL729" s="185"/>
      <c r="BM729" s="180"/>
      <c r="BN729" s="180"/>
      <c r="BO729" s="211"/>
      <c r="BP729" s="245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52"/>
      <c r="C730" s="240"/>
      <c r="D730" s="241"/>
      <c r="E730" s="297">
        <v>594</v>
      </c>
      <c r="F730" s="161"/>
      <c r="G730" s="159" t="str">
        <f>IF(D730="","*",VLOOKUP(F730,BS_ATIVIDADE[#All],3,FALSE))</f>
        <v>*</v>
      </c>
      <c r="H730" s="163"/>
      <c r="I730" s="163"/>
      <c r="J730" s="223"/>
      <c r="K730" s="223"/>
      <c r="L730" s="178"/>
      <c r="M730" s="20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8"/>
      <c r="R730" s="179"/>
      <c r="S730" s="25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2"/>
      <c r="W730" s="264"/>
      <c r="X730" s="241"/>
      <c r="Y730" s="180"/>
      <c r="Z730" s="180"/>
      <c r="AA730" s="178"/>
      <c r="AB730" s="161"/>
      <c r="AC730" s="161"/>
      <c r="AD730" s="163"/>
      <c r="AE730" s="178"/>
      <c r="AF730" s="178"/>
      <c r="AG730" s="178"/>
      <c r="AH730" s="181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2"/>
      <c r="AL730" s="272"/>
      <c r="AM730" s="272"/>
      <c r="AN730" s="272"/>
      <c r="AO730" s="273"/>
      <c r="AP730" s="274"/>
      <c r="AQ730" s="274"/>
      <c r="AR730" s="266"/>
      <c r="AS730" s="266"/>
      <c r="AT730" s="266"/>
      <c r="AU730" s="268"/>
      <c r="AV730" s="268"/>
      <c r="AW730" s="268"/>
      <c r="AX730" s="242"/>
      <c r="AY730" s="183" t="str">
        <f>IF(D730="","*",IFERROR(IF(ISODD(COUNT(AS730:AX730)),"ERRO",SUM((AT730-AS730),(AV730-AU730),(AX730-AW730))),"ERRO"))</f>
        <v>*</v>
      </c>
      <c r="AZ730" s="161"/>
      <c r="BA730" s="243"/>
      <c r="BB730" s="179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9" t="e">
        <f>IF(BS_CONTROLE[[#This Row],[Responsavel pelo boletim]]=0, "-", BS_CONTROLE[[#This Row],[Responsavel pelo boletim]])</f>
        <v>#VALUE!</v>
      </c>
      <c r="BG730" s="185"/>
      <c r="BH730" s="244"/>
      <c r="BI730" s="244"/>
      <c r="BJ730" s="271"/>
      <c r="BK730" s="245"/>
      <c r="BL730" s="185"/>
      <c r="BM730" s="180"/>
      <c r="BN730" s="180"/>
      <c r="BO730" s="211"/>
      <c r="BP730" s="245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52"/>
      <c r="C731" s="240"/>
      <c r="D731" s="241"/>
      <c r="E731" s="297">
        <v>594</v>
      </c>
      <c r="F731" s="161"/>
      <c r="G731" s="159" t="str">
        <f>IF(D731="","*",VLOOKUP(F731,BS_ATIVIDADE[#All],3,FALSE))</f>
        <v>*</v>
      </c>
      <c r="H731" s="163"/>
      <c r="I731" s="163"/>
      <c r="J731" s="223"/>
      <c r="K731" s="223"/>
      <c r="L731" s="178"/>
      <c r="M731" s="20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8"/>
      <c r="R731" s="179"/>
      <c r="S731" s="25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2"/>
      <c r="W731" s="264"/>
      <c r="X731" s="241"/>
      <c r="Y731" s="180"/>
      <c r="Z731" s="180"/>
      <c r="AA731" s="178"/>
      <c r="AB731" s="161"/>
      <c r="AC731" s="161"/>
      <c r="AD731" s="163"/>
      <c r="AE731" s="178"/>
      <c r="AF731" s="178"/>
      <c r="AG731" s="178"/>
      <c r="AH731" s="181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2"/>
      <c r="AL731" s="272"/>
      <c r="AM731" s="272"/>
      <c r="AN731" s="272"/>
      <c r="AO731" s="273"/>
      <c r="AP731" s="274"/>
      <c r="AQ731" s="274"/>
      <c r="AR731" s="266"/>
      <c r="AS731" s="266"/>
      <c r="AT731" s="266"/>
      <c r="AU731" s="268"/>
      <c r="AV731" s="268"/>
      <c r="AW731" s="268"/>
      <c r="AX731" s="242"/>
      <c r="AY731" s="183" t="str">
        <f>IF(D731="","*",IFERROR(IF(ISODD(COUNT(AS731:AX731)),"ERRO",SUM((AT731-AS731),(AV731-AU731),(AX731-AW731))),"ERRO"))</f>
        <v>*</v>
      </c>
      <c r="AZ731" s="161"/>
      <c r="BA731" s="243"/>
      <c r="BB731" s="179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9" t="e">
        <f>IF(BS_CONTROLE[[#This Row],[Responsavel pelo boletim]]=0, "-", BS_CONTROLE[[#This Row],[Responsavel pelo boletim]])</f>
        <v>#VALUE!</v>
      </c>
      <c r="BG731" s="185"/>
      <c r="BH731" s="244"/>
      <c r="BI731" s="244"/>
      <c r="BJ731" s="271"/>
      <c r="BK731" s="245"/>
      <c r="BL731" s="185"/>
      <c r="BM731" s="180"/>
      <c r="BN731" s="180"/>
      <c r="BO731" s="211"/>
      <c r="BP731" s="245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52"/>
      <c r="C732" s="240"/>
      <c r="D732" s="241"/>
      <c r="E732" s="297">
        <v>594</v>
      </c>
      <c r="F732" s="161"/>
      <c r="G732" s="159" t="str">
        <f>IF(D732="","*",VLOOKUP(F732,BS_ATIVIDADE[#All],3,FALSE))</f>
        <v>*</v>
      </c>
      <c r="H732" s="163"/>
      <c r="I732" s="163"/>
      <c r="J732" s="223"/>
      <c r="K732" s="223"/>
      <c r="L732" s="178"/>
      <c r="M732" s="20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8"/>
      <c r="R732" s="179"/>
      <c r="S732" s="25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2"/>
      <c r="W732" s="264"/>
      <c r="X732" s="241"/>
      <c r="Y732" s="180"/>
      <c r="Z732" s="180"/>
      <c r="AA732" s="178"/>
      <c r="AB732" s="161"/>
      <c r="AC732" s="161"/>
      <c r="AD732" s="163"/>
      <c r="AE732" s="178"/>
      <c r="AF732" s="178"/>
      <c r="AG732" s="178"/>
      <c r="AH732" s="181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2"/>
      <c r="AL732" s="272"/>
      <c r="AM732" s="272"/>
      <c r="AN732" s="272"/>
      <c r="AO732" s="273"/>
      <c r="AP732" s="274"/>
      <c r="AQ732" s="274"/>
      <c r="AR732" s="266"/>
      <c r="AS732" s="266"/>
      <c r="AT732" s="266"/>
      <c r="AU732" s="268"/>
      <c r="AV732" s="268"/>
      <c r="AW732" s="268"/>
      <c r="AX732" s="242"/>
      <c r="AY732" s="183" t="str">
        <f>IF(D732="","*",IFERROR(IF(ISODD(COUNT(AS732:AX732)),"ERRO",SUM((AT732-AS732),(AV732-AU732),(AX732-AW732))),"ERRO"))</f>
        <v>*</v>
      </c>
      <c r="AZ732" s="161"/>
      <c r="BA732" s="243"/>
      <c r="BB732" s="179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9" t="e">
        <f>IF(BS_CONTROLE[[#This Row],[Responsavel pelo boletim]]=0, "-", BS_CONTROLE[[#This Row],[Responsavel pelo boletim]])</f>
        <v>#VALUE!</v>
      </c>
      <c r="BG732" s="185"/>
      <c r="BH732" s="244"/>
      <c r="BI732" s="244"/>
      <c r="BJ732" s="271"/>
      <c r="BK732" s="245"/>
      <c r="BL732" s="185"/>
      <c r="BM732" s="180"/>
      <c r="BN732" s="180"/>
      <c r="BO732" s="211"/>
      <c r="BP732" s="245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52"/>
      <c r="C733" s="240"/>
      <c r="D733" s="241"/>
      <c r="E733" s="297">
        <v>594</v>
      </c>
      <c r="F733" s="161"/>
      <c r="G733" s="159" t="str">
        <f>IF(D733="","*",VLOOKUP(F733,BS_ATIVIDADE[#All],3,FALSE))</f>
        <v>*</v>
      </c>
      <c r="H733" s="163"/>
      <c r="I733" s="163"/>
      <c r="J733" s="223"/>
      <c r="K733" s="223"/>
      <c r="L733" s="178"/>
      <c r="M733" s="20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8"/>
      <c r="R733" s="179"/>
      <c r="S733" s="25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2"/>
      <c r="W733" s="264"/>
      <c r="X733" s="241"/>
      <c r="Y733" s="180"/>
      <c r="Z733" s="180"/>
      <c r="AA733" s="178"/>
      <c r="AB733" s="161"/>
      <c r="AC733" s="161"/>
      <c r="AD733" s="163"/>
      <c r="AE733" s="178"/>
      <c r="AF733" s="178"/>
      <c r="AG733" s="178"/>
      <c r="AH733" s="181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2"/>
      <c r="AL733" s="272"/>
      <c r="AM733" s="272"/>
      <c r="AN733" s="272"/>
      <c r="AO733" s="273"/>
      <c r="AP733" s="274"/>
      <c r="AQ733" s="274"/>
      <c r="AR733" s="266"/>
      <c r="AS733" s="266"/>
      <c r="AT733" s="266"/>
      <c r="AU733" s="268"/>
      <c r="AV733" s="268"/>
      <c r="AW733" s="268"/>
      <c r="AX733" s="242"/>
      <c r="AY733" s="183" t="str">
        <f>IF(D733="","*",IFERROR(IF(ISODD(COUNT(AS733:AX733)),"ERRO",SUM((AT733-AS733),(AV733-AU733),(AX733-AW733))),"ERRO"))</f>
        <v>*</v>
      </c>
      <c r="AZ733" s="161"/>
      <c r="BA733" s="243"/>
      <c r="BB733" s="179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9" t="e">
        <f>IF(BS_CONTROLE[[#This Row],[Responsavel pelo boletim]]=0, "-", BS_CONTROLE[[#This Row],[Responsavel pelo boletim]])</f>
        <v>#VALUE!</v>
      </c>
      <c r="BG733" s="185"/>
      <c r="BH733" s="244"/>
      <c r="BI733" s="244"/>
      <c r="BJ733" s="271"/>
      <c r="BK733" s="245"/>
      <c r="BL733" s="185"/>
      <c r="BM733" s="180"/>
      <c r="BN733" s="180"/>
      <c r="BO733" s="211"/>
      <c r="BP733" s="245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52"/>
      <c r="C734" s="240"/>
      <c r="D734" s="241"/>
      <c r="E734" s="297">
        <v>594</v>
      </c>
      <c r="F734" s="161"/>
      <c r="G734" s="159" t="str">
        <f>IF(D734="","*",VLOOKUP(F734,BS_ATIVIDADE[#All],3,FALSE))</f>
        <v>*</v>
      </c>
      <c r="H734" s="163"/>
      <c r="I734" s="163"/>
      <c r="J734" s="223"/>
      <c r="K734" s="223"/>
      <c r="L734" s="178"/>
      <c r="M734" s="20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8"/>
      <c r="R734" s="179"/>
      <c r="S734" s="25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2"/>
      <c r="W734" s="264"/>
      <c r="X734" s="241"/>
      <c r="Y734" s="180"/>
      <c r="Z734" s="180"/>
      <c r="AA734" s="178"/>
      <c r="AB734" s="161"/>
      <c r="AC734" s="161"/>
      <c r="AD734" s="163"/>
      <c r="AE734" s="178"/>
      <c r="AF734" s="178"/>
      <c r="AG734" s="178"/>
      <c r="AH734" s="181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2"/>
      <c r="AL734" s="272"/>
      <c r="AM734" s="272"/>
      <c r="AN734" s="272"/>
      <c r="AO734" s="273"/>
      <c r="AP734" s="274"/>
      <c r="AQ734" s="274"/>
      <c r="AR734" s="266"/>
      <c r="AS734" s="266"/>
      <c r="AT734" s="266"/>
      <c r="AU734" s="268"/>
      <c r="AV734" s="268"/>
      <c r="AW734" s="268"/>
      <c r="AX734" s="242"/>
      <c r="AY734" s="183" t="str">
        <f>IF(D734="","*",IFERROR(IF(ISODD(COUNT(AS734:AX734)),"ERRO",SUM((AT734-AS734),(AV734-AU734),(AX734-AW734))),"ERRO"))</f>
        <v>*</v>
      </c>
      <c r="AZ734" s="161"/>
      <c r="BA734" s="243"/>
      <c r="BB734" s="179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9" t="e">
        <f>IF(BS_CONTROLE[[#This Row],[Responsavel pelo boletim]]=0, "-", BS_CONTROLE[[#This Row],[Responsavel pelo boletim]])</f>
        <v>#VALUE!</v>
      </c>
      <c r="BG734" s="185"/>
      <c r="BH734" s="244"/>
      <c r="BI734" s="244"/>
      <c r="BJ734" s="271"/>
      <c r="BK734" s="245"/>
      <c r="BL734" s="185"/>
      <c r="BM734" s="180"/>
      <c r="BN734" s="180"/>
      <c r="BO734" s="211"/>
      <c r="BP734" s="245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52"/>
      <c r="C735" s="240"/>
      <c r="D735" s="241"/>
      <c r="E735" s="297">
        <v>594</v>
      </c>
      <c r="F735" s="161"/>
      <c r="G735" s="159" t="str">
        <f>IF(D735="","*",VLOOKUP(F735,BS_ATIVIDADE[#All],3,FALSE))</f>
        <v>*</v>
      </c>
      <c r="H735" s="163"/>
      <c r="I735" s="163"/>
      <c r="J735" s="223"/>
      <c r="K735" s="223"/>
      <c r="L735" s="178"/>
      <c r="M735" s="20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8"/>
      <c r="R735" s="179"/>
      <c r="S735" s="25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2"/>
      <c r="W735" s="264"/>
      <c r="X735" s="241"/>
      <c r="Y735" s="180"/>
      <c r="Z735" s="180"/>
      <c r="AA735" s="178"/>
      <c r="AB735" s="161"/>
      <c r="AC735" s="161"/>
      <c r="AD735" s="163"/>
      <c r="AE735" s="178"/>
      <c r="AF735" s="178"/>
      <c r="AG735" s="178"/>
      <c r="AH735" s="181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2"/>
      <c r="AL735" s="272"/>
      <c r="AM735" s="272"/>
      <c r="AN735" s="272"/>
      <c r="AO735" s="273"/>
      <c r="AP735" s="274"/>
      <c r="AQ735" s="274"/>
      <c r="AR735" s="266"/>
      <c r="AS735" s="266"/>
      <c r="AT735" s="266"/>
      <c r="AU735" s="268"/>
      <c r="AV735" s="268"/>
      <c r="AW735" s="268"/>
      <c r="AX735" s="242"/>
      <c r="AY735" s="183" t="str">
        <f>IF(D735="","*",IFERROR(IF(ISODD(COUNT(AS735:AX735)),"ERRO",SUM((AT735-AS735),(AV735-AU735),(AX735-AW735))),"ERRO"))</f>
        <v>*</v>
      </c>
      <c r="AZ735" s="161"/>
      <c r="BA735" s="243"/>
      <c r="BB735" s="179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9" t="e">
        <f>IF(BS_CONTROLE[[#This Row],[Responsavel pelo boletim]]=0, "-", BS_CONTROLE[[#This Row],[Responsavel pelo boletim]])</f>
        <v>#VALUE!</v>
      </c>
      <c r="BG735" s="185"/>
      <c r="BH735" s="244"/>
      <c r="BI735" s="244"/>
      <c r="BJ735" s="271"/>
      <c r="BK735" s="245"/>
      <c r="BL735" s="185"/>
      <c r="BM735" s="180"/>
      <c r="BN735" s="180"/>
      <c r="BO735" s="211"/>
      <c r="BP735" s="245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52"/>
      <c r="C736" s="240"/>
      <c r="D736" s="241"/>
      <c r="E736" s="297">
        <v>594</v>
      </c>
      <c r="F736" s="161"/>
      <c r="G736" s="159" t="str">
        <f>IF(D736="","*",VLOOKUP(F736,BS_ATIVIDADE[#All],3,FALSE))</f>
        <v>*</v>
      </c>
      <c r="H736" s="163"/>
      <c r="I736" s="163"/>
      <c r="J736" s="223"/>
      <c r="K736" s="223"/>
      <c r="L736" s="178"/>
      <c r="M736" s="20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8"/>
      <c r="R736" s="179"/>
      <c r="S736" s="25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2"/>
      <c r="W736" s="264"/>
      <c r="X736" s="241"/>
      <c r="Y736" s="180"/>
      <c r="Z736" s="180"/>
      <c r="AA736" s="178"/>
      <c r="AB736" s="161"/>
      <c r="AC736" s="161"/>
      <c r="AD736" s="163"/>
      <c r="AE736" s="178"/>
      <c r="AF736" s="178"/>
      <c r="AG736" s="178"/>
      <c r="AH736" s="181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2"/>
      <c r="AL736" s="272"/>
      <c r="AM736" s="272"/>
      <c r="AN736" s="272"/>
      <c r="AO736" s="273"/>
      <c r="AP736" s="274"/>
      <c r="AQ736" s="274"/>
      <c r="AR736" s="266"/>
      <c r="AS736" s="266"/>
      <c r="AT736" s="266"/>
      <c r="AU736" s="268"/>
      <c r="AV736" s="268"/>
      <c r="AW736" s="268"/>
      <c r="AX736" s="242"/>
      <c r="AY736" s="183" t="str">
        <f>IF(D736="","*",IFERROR(IF(ISODD(COUNT(AS736:AX736)),"ERRO",SUM((AT736-AS736),(AV736-AU736),(AX736-AW736))),"ERRO"))</f>
        <v>*</v>
      </c>
      <c r="AZ736" s="161"/>
      <c r="BA736" s="243"/>
      <c r="BB736" s="179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9" t="e">
        <f>IF(BS_CONTROLE[[#This Row],[Responsavel pelo boletim]]=0, "-", BS_CONTROLE[[#This Row],[Responsavel pelo boletim]])</f>
        <v>#VALUE!</v>
      </c>
      <c r="BG736" s="185"/>
      <c r="BH736" s="244"/>
      <c r="BI736" s="244"/>
      <c r="BJ736" s="271"/>
      <c r="BK736" s="245"/>
      <c r="BL736" s="185"/>
      <c r="BM736" s="180"/>
      <c r="BN736" s="180"/>
      <c r="BO736" s="211"/>
      <c r="BP736" s="245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52"/>
      <c r="C737" s="240"/>
      <c r="D737" s="241"/>
      <c r="E737" s="297">
        <v>594</v>
      </c>
      <c r="F737" s="161"/>
      <c r="G737" s="159" t="str">
        <f>IF(D737="","*",VLOOKUP(F737,BS_ATIVIDADE[#All],3,FALSE))</f>
        <v>*</v>
      </c>
      <c r="H737" s="163"/>
      <c r="I737" s="163"/>
      <c r="J737" s="223"/>
      <c r="K737" s="223"/>
      <c r="L737" s="178"/>
      <c r="M737" s="20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8"/>
      <c r="R737" s="179"/>
      <c r="S737" s="25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2"/>
      <c r="W737" s="264"/>
      <c r="X737" s="241"/>
      <c r="Y737" s="180"/>
      <c r="Z737" s="180"/>
      <c r="AA737" s="178"/>
      <c r="AB737" s="161"/>
      <c r="AC737" s="161"/>
      <c r="AD737" s="163"/>
      <c r="AE737" s="178"/>
      <c r="AF737" s="178"/>
      <c r="AG737" s="178"/>
      <c r="AH737" s="181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2"/>
      <c r="AL737" s="272"/>
      <c r="AM737" s="272"/>
      <c r="AN737" s="272"/>
      <c r="AO737" s="273"/>
      <c r="AP737" s="274"/>
      <c r="AQ737" s="274"/>
      <c r="AR737" s="266"/>
      <c r="AS737" s="266"/>
      <c r="AT737" s="266"/>
      <c r="AU737" s="268"/>
      <c r="AV737" s="268"/>
      <c r="AW737" s="268"/>
      <c r="AX737" s="242"/>
      <c r="AY737" s="183" t="str">
        <f>IF(D737="","*",IFERROR(IF(ISODD(COUNT(AS737:AX737)),"ERRO",SUM((AT737-AS737),(AV737-AU737),(AX737-AW737))),"ERRO"))</f>
        <v>*</v>
      </c>
      <c r="AZ737" s="161"/>
      <c r="BA737" s="243"/>
      <c r="BB737" s="179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9" t="e">
        <f>IF(BS_CONTROLE[[#This Row],[Responsavel pelo boletim]]=0, "-", BS_CONTROLE[[#This Row],[Responsavel pelo boletim]])</f>
        <v>#VALUE!</v>
      </c>
      <c r="BG737" s="185"/>
      <c r="BH737" s="244"/>
      <c r="BI737" s="244"/>
      <c r="BJ737" s="271"/>
      <c r="BK737" s="245"/>
      <c r="BL737" s="185"/>
      <c r="BM737" s="180"/>
      <c r="BN737" s="180"/>
      <c r="BO737" s="211"/>
      <c r="BP737" s="245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52"/>
      <c r="C738" s="240"/>
      <c r="D738" s="241"/>
      <c r="E738" s="297">
        <v>594</v>
      </c>
      <c r="F738" s="161"/>
      <c r="G738" s="159" t="str">
        <f>IF(D738="","*",VLOOKUP(F738,BS_ATIVIDADE[#All],3,FALSE))</f>
        <v>*</v>
      </c>
      <c r="H738" s="163"/>
      <c r="I738" s="163"/>
      <c r="J738" s="223"/>
      <c r="K738" s="223"/>
      <c r="L738" s="178"/>
      <c r="M738" s="20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8"/>
      <c r="R738" s="179"/>
      <c r="S738" s="25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2"/>
      <c r="W738" s="264"/>
      <c r="X738" s="241"/>
      <c r="Y738" s="180"/>
      <c r="Z738" s="180"/>
      <c r="AA738" s="178"/>
      <c r="AB738" s="161"/>
      <c r="AC738" s="161"/>
      <c r="AD738" s="163"/>
      <c r="AE738" s="178"/>
      <c r="AF738" s="178"/>
      <c r="AG738" s="178"/>
      <c r="AH738" s="181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2"/>
      <c r="AL738" s="272"/>
      <c r="AM738" s="272"/>
      <c r="AN738" s="272"/>
      <c r="AO738" s="273"/>
      <c r="AP738" s="274"/>
      <c r="AQ738" s="274"/>
      <c r="AR738" s="266"/>
      <c r="AS738" s="266"/>
      <c r="AT738" s="266"/>
      <c r="AU738" s="268"/>
      <c r="AV738" s="268"/>
      <c r="AW738" s="268"/>
      <c r="AX738" s="242"/>
      <c r="AY738" s="183" t="str">
        <f>IF(D738="","*",IFERROR(IF(ISODD(COUNT(AS738:AX738)),"ERRO",SUM((AT738-AS738),(AV738-AU738),(AX738-AW738))),"ERRO"))</f>
        <v>*</v>
      </c>
      <c r="AZ738" s="161"/>
      <c r="BA738" s="243"/>
      <c r="BB738" s="179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9" t="e">
        <f>IF(BS_CONTROLE[[#This Row],[Responsavel pelo boletim]]=0, "-", BS_CONTROLE[[#This Row],[Responsavel pelo boletim]])</f>
        <v>#VALUE!</v>
      </c>
      <c r="BG738" s="185"/>
      <c r="BH738" s="244"/>
      <c r="BI738" s="244"/>
      <c r="BJ738" s="271"/>
      <c r="BK738" s="245"/>
      <c r="BL738" s="185"/>
      <c r="BM738" s="180"/>
      <c r="BN738" s="180"/>
      <c r="BO738" s="211"/>
      <c r="BP738" s="245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52"/>
      <c r="C739" s="240"/>
      <c r="D739" s="241"/>
      <c r="E739" s="297">
        <v>594</v>
      </c>
      <c r="F739" s="161"/>
      <c r="G739" s="159" t="str">
        <f>IF(D739="","*",VLOOKUP(F739,BS_ATIVIDADE[#All],3,FALSE))</f>
        <v>*</v>
      </c>
      <c r="H739" s="163"/>
      <c r="I739" s="163"/>
      <c r="J739" s="223"/>
      <c r="K739" s="223"/>
      <c r="L739" s="178"/>
      <c r="M739" s="20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8"/>
      <c r="R739" s="179"/>
      <c r="S739" s="25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2"/>
      <c r="W739" s="264"/>
      <c r="X739" s="241"/>
      <c r="Y739" s="180"/>
      <c r="Z739" s="180"/>
      <c r="AA739" s="178"/>
      <c r="AB739" s="161"/>
      <c r="AC739" s="161"/>
      <c r="AD739" s="163"/>
      <c r="AE739" s="178"/>
      <c r="AF739" s="178"/>
      <c r="AG739" s="178"/>
      <c r="AH739" s="181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2"/>
      <c r="AL739" s="272"/>
      <c r="AM739" s="272"/>
      <c r="AN739" s="272"/>
      <c r="AO739" s="273"/>
      <c r="AP739" s="274"/>
      <c r="AQ739" s="274"/>
      <c r="AR739" s="266"/>
      <c r="AS739" s="266"/>
      <c r="AT739" s="266"/>
      <c r="AU739" s="268"/>
      <c r="AV739" s="268"/>
      <c r="AW739" s="268"/>
      <c r="AX739" s="242"/>
      <c r="AY739" s="183" t="str">
        <f>IF(D739="","*",IFERROR(IF(ISODD(COUNT(AS739:AX739)),"ERRO",SUM((AT739-AS739),(AV739-AU739),(AX739-AW739))),"ERRO"))</f>
        <v>*</v>
      </c>
      <c r="AZ739" s="161"/>
      <c r="BA739" s="243"/>
      <c r="BB739" s="179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9" t="e">
        <f>IF(BS_CONTROLE[[#This Row],[Responsavel pelo boletim]]=0, "-", BS_CONTROLE[[#This Row],[Responsavel pelo boletim]])</f>
        <v>#VALUE!</v>
      </c>
      <c r="BG739" s="185"/>
      <c r="BH739" s="244"/>
      <c r="BI739" s="244"/>
      <c r="BJ739" s="271"/>
      <c r="BK739" s="245"/>
      <c r="BL739" s="185"/>
      <c r="BM739" s="180"/>
      <c r="BN739" s="180"/>
      <c r="BO739" s="211"/>
      <c r="BP739" s="245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52"/>
      <c r="C740" s="240"/>
      <c r="D740" s="241"/>
      <c r="E740" s="297">
        <v>594</v>
      </c>
      <c r="F740" s="161"/>
      <c r="G740" s="159" t="str">
        <f>IF(D740="","*",VLOOKUP(F740,BS_ATIVIDADE[#All],3,FALSE))</f>
        <v>*</v>
      </c>
      <c r="H740" s="163"/>
      <c r="I740" s="163"/>
      <c r="J740" s="223"/>
      <c r="K740" s="223"/>
      <c r="L740" s="178"/>
      <c r="M740" s="20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8"/>
      <c r="R740" s="179"/>
      <c r="S740" s="25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2"/>
      <c r="W740" s="264"/>
      <c r="X740" s="241"/>
      <c r="Y740" s="180"/>
      <c r="Z740" s="180"/>
      <c r="AA740" s="178"/>
      <c r="AB740" s="161"/>
      <c r="AC740" s="161"/>
      <c r="AD740" s="163"/>
      <c r="AE740" s="178"/>
      <c r="AF740" s="178"/>
      <c r="AG740" s="178"/>
      <c r="AH740" s="181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2"/>
      <c r="AL740" s="272"/>
      <c r="AM740" s="272"/>
      <c r="AN740" s="272"/>
      <c r="AO740" s="273"/>
      <c r="AP740" s="274"/>
      <c r="AQ740" s="274"/>
      <c r="AR740" s="266"/>
      <c r="AS740" s="266"/>
      <c r="AT740" s="266"/>
      <c r="AU740" s="268"/>
      <c r="AV740" s="268"/>
      <c r="AW740" s="268"/>
      <c r="AX740" s="242"/>
      <c r="AY740" s="183" t="str">
        <f>IF(D740="","*",IFERROR(IF(ISODD(COUNT(AS740:AX740)),"ERRO",SUM((AT740-AS740),(AV740-AU740),(AX740-AW740))),"ERRO"))</f>
        <v>*</v>
      </c>
      <c r="AZ740" s="161"/>
      <c r="BA740" s="243"/>
      <c r="BB740" s="179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9" t="e">
        <f>IF(BS_CONTROLE[[#This Row],[Responsavel pelo boletim]]=0, "-", BS_CONTROLE[[#This Row],[Responsavel pelo boletim]])</f>
        <v>#VALUE!</v>
      </c>
      <c r="BG740" s="185"/>
      <c r="BH740" s="244"/>
      <c r="BI740" s="244"/>
      <c r="BJ740" s="271"/>
      <c r="BK740" s="245"/>
      <c r="BL740" s="185"/>
      <c r="BM740" s="180"/>
      <c r="BN740" s="180"/>
      <c r="BO740" s="211"/>
      <c r="BP740" s="245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52"/>
      <c r="C741" s="240"/>
      <c r="D741" s="241"/>
      <c r="E741" s="297">
        <v>594</v>
      </c>
      <c r="F741" s="161"/>
      <c r="G741" s="159" t="str">
        <f>IF(D741="","*",VLOOKUP(F741,BS_ATIVIDADE[#All],3,FALSE))</f>
        <v>*</v>
      </c>
      <c r="H741" s="163"/>
      <c r="I741" s="163"/>
      <c r="J741" s="223"/>
      <c r="K741" s="223"/>
      <c r="L741" s="178"/>
      <c r="M741" s="20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8"/>
      <c r="R741" s="179"/>
      <c r="S741" s="25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2"/>
      <c r="W741" s="264"/>
      <c r="X741" s="241"/>
      <c r="Y741" s="180"/>
      <c r="Z741" s="180"/>
      <c r="AA741" s="178"/>
      <c r="AB741" s="161"/>
      <c r="AC741" s="161"/>
      <c r="AD741" s="163"/>
      <c r="AE741" s="178"/>
      <c r="AF741" s="178"/>
      <c r="AG741" s="178"/>
      <c r="AH741" s="181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2"/>
      <c r="AL741" s="272"/>
      <c r="AM741" s="272"/>
      <c r="AN741" s="272"/>
      <c r="AO741" s="273"/>
      <c r="AP741" s="274"/>
      <c r="AQ741" s="274"/>
      <c r="AR741" s="266"/>
      <c r="AS741" s="266"/>
      <c r="AT741" s="266"/>
      <c r="AU741" s="268"/>
      <c r="AV741" s="268"/>
      <c r="AW741" s="268"/>
      <c r="AX741" s="242"/>
      <c r="AY741" s="183" t="str">
        <f>IF(D741="","*",IFERROR(IF(ISODD(COUNT(AS741:AX741)),"ERRO",SUM((AT741-AS741),(AV741-AU741),(AX741-AW741))),"ERRO"))</f>
        <v>*</v>
      </c>
      <c r="AZ741" s="161"/>
      <c r="BA741" s="243"/>
      <c r="BB741" s="179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9" t="e">
        <f>IF(BS_CONTROLE[[#This Row],[Responsavel pelo boletim]]=0, "-", BS_CONTROLE[[#This Row],[Responsavel pelo boletim]])</f>
        <v>#VALUE!</v>
      </c>
      <c r="BG741" s="185"/>
      <c r="BH741" s="244"/>
      <c r="BI741" s="244"/>
      <c r="BJ741" s="271"/>
      <c r="BK741" s="245"/>
      <c r="BL741" s="185"/>
      <c r="BM741" s="180"/>
      <c r="BN741" s="180"/>
      <c r="BO741" s="211"/>
      <c r="BP741" s="245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52"/>
      <c r="C742" s="240"/>
      <c r="D742" s="241"/>
      <c r="E742" s="297">
        <v>594</v>
      </c>
      <c r="F742" s="161"/>
      <c r="G742" s="159" t="str">
        <f>IF(D742="","*",VLOOKUP(F742,BS_ATIVIDADE[#All],3,FALSE))</f>
        <v>*</v>
      </c>
      <c r="H742" s="163"/>
      <c r="I742" s="163"/>
      <c r="J742" s="223"/>
      <c r="K742" s="223"/>
      <c r="L742" s="178"/>
      <c r="M742" s="20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8"/>
      <c r="R742" s="179"/>
      <c r="S742" s="25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2"/>
      <c r="W742" s="264"/>
      <c r="X742" s="241"/>
      <c r="Y742" s="180"/>
      <c r="Z742" s="180"/>
      <c r="AA742" s="178"/>
      <c r="AB742" s="161"/>
      <c r="AC742" s="161"/>
      <c r="AD742" s="163"/>
      <c r="AE742" s="178"/>
      <c r="AF742" s="178"/>
      <c r="AG742" s="178"/>
      <c r="AH742" s="181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2"/>
      <c r="AL742" s="272"/>
      <c r="AM742" s="272"/>
      <c r="AN742" s="272"/>
      <c r="AO742" s="273"/>
      <c r="AP742" s="274"/>
      <c r="AQ742" s="274"/>
      <c r="AR742" s="266"/>
      <c r="AS742" s="266"/>
      <c r="AT742" s="266"/>
      <c r="AU742" s="268"/>
      <c r="AV742" s="268"/>
      <c r="AW742" s="268"/>
      <c r="AX742" s="242"/>
      <c r="AY742" s="183" t="str">
        <f>IF(D742="","*",IFERROR(IF(ISODD(COUNT(AS742:AX742)),"ERRO",SUM((AT742-AS742),(AV742-AU742),(AX742-AW742))),"ERRO"))</f>
        <v>*</v>
      </c>
      <c r="AZ742" s="161"/>
      <c r="BA742" s="243"/>
      <c r="BB742" s="179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9" t="e">
        <f>IF(BS_CONTROLE[[#This Row],[Responsavel pelo boletim]]=0, "-", BS_CONTROLE[[#This Row],[Responsavel pelo boletim]])</f>
        <v>#VALUE!</v>
      </c>
      <c r="BG742" s="185"/>
      <c r="BH742" s="244"/>
      <c r="BI742" s="244"/>
      <c r="BJ742" s="271"/>
      <c r="BK742" s="245"/>
      <c r="BL742" s="185"/>
      <c r="BM742" s="180"/>
      <c r="BN742" s="180"/>
      <c r="BO742" s="211"/>
      <c r="BP742" s="245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52"/>
      <c r="C743" s="240"/>
      <c r="D743" s="241"/>
      <c r="E743" s="297">
        <v>594</v>
      </c>
      <c r="F743" s="161"/>
      <c r="G743" s="159" t="str">
        <f>IF(D743="","*",VLOOKUP(F743,BS_ATIVIDADE[#All],3,FALSE))</f>
        <v>*</v>
      </c>
      <c r="H743" s="163"/>
      <c r="I743" s="163"/>
      <c r="J743" s="223"/>
      <c r="K743" s="223"/>
      <c r="L743" s="178"/>
      <c r="M743" s="20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8"/>
      <c r="R743" s="179"/>
      <c r="S743" s="25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2"/>
      <c r="W743" s="264"/>
      <c r="X743" s="241"/>
      <c r="Y743" s="180"/>
      <c r="Z743" s="180"/>
      <c r="AA743" s="178"/>
      <c r="AB743" s="161"/>
      <c r="AC743" s="161"/>
      <c r="AD743" s="163"/>
      <c r="AE743" s="178"/>
      <c r="AF743" s="178"/>
      <c r="AG743" s="178"/>
      <c r="AH743" s="181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2"/>
      <c r="AL743" s="272"/>
      <c r="AM743" s="272"/>
      <c r="AN743" s="272"/>
      <c r="AO743" s="273"/>
      <c r="AP743" s="274"/>
      <c r="AQ743" s="274"/>
      <c r="AR743" s="266"/>
      <c r="AS743" s="266"/>
      <c r="AT743" s="266"/>
      <c r="AU743" s="268"/>
      <c r="AV743" s="268"/>
      <c r="AW743" s="268"/>
      <c r="AX743" s="242"/>
      <c r="AY743" s="183" t="str">
        <f>IF(D743="","*",IFERROR(IF(ISODD(COUNT(AS743:AX743)),"ERRO",SUM((AT743-AS743),(AV743-AU743),(AX743-AW743))),"ERRO"))</f>
        <v>*</v>
      </c>
      <c r="AZ743" s="161"/>
      <c r="BA743" s="243"/>
      <c r="BB743" s="179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9" t="e">
        <f>IF(BS_CONTROLE[[#This Row],[Responsavel pelo boletim]]=0, "-", BS_CONTROLE[[#This Row],[Responsavel pelo boletim]])</f>
        <v>#VALUE!</v>
      </c>
      <c r="BG743" s="185"/>
      <c r="BH743" s="244"/>
      <c r="BI743" s="244"/>
      <c r="BJ743" s="271"/>
      <c r="BK743" s="245"/>
      <c r="BL743" s="185"/>
      <c r="BM743" s="180"/>
      <c r="BN743" s="180"/>
      <c r="BO743" s="211"/>
      <c r="BP743" s="245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52"/>
      <c r="C744" s="240"/>
      <c r="D744" s="241"/>
      <c r="E744" s="297">
        <v>594</v>
      </c>
      <c r="F744" s="161"/>
      <c r="G744" s="159" t="str">
        <f>IF(D744="","*",VLOOKUP(F744,BS_ATIVIDADE[#All],3,FALSE))</f>
        <v>*</v>
      </c>
      <c r="H744" s="163"/>
      <c r="I744" s="163"/>
      <c r="J744" s="223"/>
      <c r="K744" s="223"/>
      <c r="L744" s="178"/>
      <c r="M744" s="20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8"/>
      <c r="R744" s="179"/>
      <c r="S744" s="25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2"/>
      <c r="W744" s="264"/>
      <c r="X744" s="241"/>
      <c r="Y744" s="180"/>
      <c r="Z744" s="180"/>
      <c r="AA744" s="178"/>
      <c r="AB744" s="161"/>
      <c r="AC744" s="161"/>
      <c r="AD744" s="163"/>
      <c r="AE744" s="178"/>
      <c r="AF744" s="178"/>
      <c r="AG744" s="178"/>
      <c r="AH744" s="181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2"/>
      <c r="AL744" s="272"/>
      <c r="AM744" s="272"/>
      <c r="AN744" s="272"/>
      <c r="AO744" s="273"/>
      <c r="AP744" s="274"/>
      <c r="AQ744" s="274"/>
      <c r="AR744" s="266"/>
      <c r="AS744" s="266"/>
      <c r="AT744" s="266"/>
      <c r="AU744" s="268"/>
      <c r="AV744" s="268"/>
      <c r="AW744" s="268"/>
      <c r="AX744" s="242"/>
      <c r="AY744" s="183" t="str">
        <f>IF(D744="","*",IFERROR(IF(ISODD(COUNT(AS744:AX744)),"ERRO",SUM((AT744-AS744),(AV744-AU744),(AX744-AW744))),"ERRO"))</f>
        <v>*</v>
      </c>
      <c r="AZ744" s="161"/>
      <c r="BA744" s="243"/>
      <c r="BB744" s="179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9" t="e">
        <f>IF(BS_CONTROLE[[#This Row],[Responsavel pelo boletim]]=0, "-", BS_CONTROLE[[#This Row],[Responsavel pelo boletim]])</f>
        <v>#VALUE!</v>
      </c>
      <c r="BG744" s="185"/>
      <c r="BH744" s="244"/>
      <c r="BI744" s="244"/>
      <c r="BJ744" s="271"/>
      <c r="BK744" s="245"/>
      <c r="BL744" s="185"/>
      <c r="BM744" s="180"/>
      <c r="BN744" s="180"/>
      <c r="BO744" s="211"/>
      <c r="BP744" s="245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52"/>
      <c r="C745" s="240"/>
      <c r="D745" s="241"/>
      <c r="E745" s="297">
        <v>594</v>
      </c>
      <c r="F745" s="161"/>
      <c r="G745" s="159" t="str">
        <f>IF(D745="","*",VLOOKUP(F745,BS_ATIVIDADE[#All],3,FALSE))</f>
        <v>*</v>
      </c>
      <c r="H745" s="163"/>
      <c r="I745" s="163"/>
      <c r="J745" s="223"/>
      <c r="K745" s="223"/>
      <c r="L745" s="178"/>
      <c r="M745" s="20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8"/>
      <c r="R745" s="179"/>
      <c r="S745" s="25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2"/>
      <c r="W745" s="264"/>
      <c r="X745" s="241"/>
      <c r="Y745" s="180"/>
      <c r="Z745" s="180"/>
      <c r="AA745" s="178"/>
      <c r="AB745" s="161"/>
      <c r="AC745" s="161"/>
      <c r="AD745" s="163"/>
      <c r="AE745" s="178"/>
      <c r="AF745" s="178"/>
      <c r="AG745" s="178"/>
      <c r="AH745" s="181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2"/>
      <c r="AL745" s="272"/>
      <c r="AM745" s="272"/>
      <c r="AN745" s="272"/>
      <c r="AO745" s="273"/>
      <c r="AP745" s="274"/>
      <c r="AQ745" s="274"/>
      <c r="AR745" s="266"/>
      <c r="AS745" s="266"/>
      <c r="AT745" s="266"/>
      <c r="AU745" s="268"/>
      <c r="AV745" s="268"/>
      <c r="AW745" s="268"/>
      <c r="AX745" s="242"/>
      <c r="AY745" s="183" t="str">
        <f>IF(D745="","*",IFERROR(IF(ISODD(COUNT(AS745:AX745)),"ERRO",SUM((AT745-AS745),(AV745-AU745),(AX745-AW745))),"ERRO"))</f>
        <v>*</v>
      </c>
      <c r="AZ745" s="161"/>
      <c r="BA745" s="243"/>
      <c r="BB745" s="179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9" t="e">
        <f>IF(BS_CONTROLE[[#This Row],[Responsavel pelo boletim]]=0, "-", BS_CONTROLE[[#This Row],[Responsavel pelo boletim]])</f>
        <v>#VALUE!</v>
      </c>
      <c r="BG745" s="185"/>
      <c r="BH745" s="244"/>
      <c r="BI745" s="244"/>
      <c r="BJ745" s="271"/>
      <c r="BK745" s="245"/>
      <c r="BL745" s="185"/>
      <c r="BM745" s="180"/>
      <c r="BN745" s="180"/>
      <c r="BO745" s="211"/>
      <c r="BP745" s="245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52"/>
      <c r="C746" s="240"/>
      <c r="D746" s="241"/>
      <c r="E746" s="297">
        <v>594</v>
      </c>
      <c r="F746" s="161"/>
      <c r="G746" s="159" t="str">
        <f>IF(D746="","*",VLOOKUP(F746,BS_ATIVIDADE[#All],3,FALSE))</f>
        <v>*</v>
      </c>
      <c r="H746" s="163"/>
      <c r="I746" s="163"/>
      <c r="J746" s="223"/>
      <c r="K746" s="223"/>
      <c r="L746" s="178"/>
      <c r="M746" s="20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8"/>
      <c r="R746" s="179"/>
      <c r="S746" s="25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2"/>
      <c r="W746" s="264"/>
      <c r="X746" s="241"/>
      <c r="Y746" s="180"/>
      <c r="Z746" s="180"/>
      <c r="AA746" s="178"/>
      <c r="AB746" s="161"/>
      <c r="AC746" s="161"/>
      <c r="AD746" s="163"/>
      <c r="AE746" s="178"/>
      <c r="AF746" s="178"/>
      <c r="AG746" s="178"/>
      <c r="AH746" s="181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2"/>
      <c r="AL746" s="272"/>
      <c r="AM746" s="272"/>
      <c r="AN746" s="272"/>
      <c r="AO746" s="273"/>
      <c r="AP746" s="274"/>
      <c r="AQ746" s="274"/>
      <c r="AR746" s="266"/>
      <c r="AS746" s="266"/>
      <c r="AT746" s="266"/>
      <c r="AU746" s="268"/>
      <c r="AV746" s="268"/>
      <c r="AW746" s="268"/>
      <c r="AX746" s="242"/>
      <c r="AY746" s="183" t="str">
        <f>IF(D746="","*",IFERROR(IF(ISODD(COUNT(AS746:AX746)),"ERRO",SUM((AT746-AS746),(AV746-AU746),(AX746-AW746))),"ERRO"))</f>
        <v>*</v>
      </c>
      <c r="AZ746" s="161"/>
      <c r="BA746" s="243"/>
      <c r="BB746" s="179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9" t="e">
        <f>IF(BS_CONTROLE[[#This Row],[Responsavel pelo boletim]]=0, "-", BS_CONTROLE[[#This Row],[Responsavel pelo boletim]])</f>
        <v>#VALUE!</v>
      </c>
      <c r="BG746" s="185"/>
      <c r="BH746" s="244"/>
      <c r="BI746" s="244"/>
      <c r="BJ746" s="271"/>
      <c r="BK746" s="245"/>
      <c r="BL746" s="185"/>
      <c r="BM746" s="180"/>
      <c r="BN746" s="180"/>
      <c r="BO746" s="211"/>
      <c r="BP746" s="245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52"/>
      <c r="C747" s="240"/>
      <c r="D747" s="241"/>
      <c r="E747" s="297">
        <v>594</v>
      </c>
      <c r="F747" s="161"/>
      <c r="G747" s="159" t="str">
        <f>IF(D747="","*",VLOOKUP(F747,BS_ATIVIDADE[#All],3,FALSE))</f>
        <v>*</v>
      </c>
      <c r="H747" s="163"/>
      <c r="I747" s="163"/>
      <c r="J747" s="223"/>
      <c r="K747" s="223"/>
      <c r="L747" s="178"/>
      <c r="M747" s="20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8"/>
      <c r="R747" s="179"/>
      <c r="S747" s="25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2"/>
      <c r="W747" s="264"/>
      <c r="X747" s="241"/>
      <c r="Y747" s="180"/>
      <c r="Z747" s="180"/>
      <c r="AA747" s="178"/>
      <c r="AB747" s="161"/>
      <c r="AC747" s="161"/>
      <c r="AD747" s="163"/>
      <c r="AE747" s="178"/>
      <c r="AF747" s="178"/>
      <c r="AG747" s="178"/>
      <c r="AH747" s="181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2"/>
      <c r="AL747" s="272"/>
      <c r="AM747" s="272"/>
      <c r="AN747" s="272"/>
      <c r="AO747" s="273"/>
      <c r="AP747" s="274"/>
      <c r="AQ747" s="274"/>
      <c r="AR747" s="266"/>
      <c r="AS747" s="266"/>
      <c r="AT747" s="266"/>
      <c r="AU747" s="268"/>
      <c r="AV747" s="268"/>
      <c r="AW747" s="268"/>
      <c r="AX747" s="242"/>
      <c r="AY747" s="183" t="str">
        <f>IF(D747="","*",IFERROR(IF(ISODD(COUNT(AS747:AX747)),"ERRO",SUM((AT747-AS747),(AV747-AU747),(AX747-AW747))),"ERRO"))</f>
        <v>*</v>
      </c>
      <c r="AZ747" s="161"/>
      <c r="BA747" s="243"/>
      <c r="BB747" s="179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9" t="e">
        <f>IF(BS_CONTROLE[[#This Row],[Responsavel pelo boletim]]=0, "-", BS_CONTROLE[[#This Row],[Responsavel pelo boletim]])</f>
        <v>#VALUE!</v>
      </c>
      <c r="BG747" s="185"/>
      <c r="BH747" s="244"/>
      <c r="BI747" s="244"/>
      <c r="BJ747" s="271"/>
      <c r="BK747" s="245"/>
      <c r="BL747" s="185"/>
      <c r="BM747" s="180"/>
      <c r="BN747" s="180"/>
      <c r="BO747" s="211"/>
      <c r="BP747" s="245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52"/>
      <c r="C748" s="240"/>
      <c r="D748" s="241"/>
      <c r="E748" s="297">
        <v>594</v>
      </c>
      <c r="F748" s="161"/>
      <c r="G748" s="159" t="str">
        <f>IF(D748="","*",VLOOKUP(F748,BS_ATIVIDADE[#All],3,FALSE))</f>
        <v>*</v>
      </c>
      <c r="H748" s="163"/>
      <c r="I748" s="163"/>
      <c r="J748" s="223"/>
      <c r="K748" s="223"/>
      <c r="L748" s="178"/>
      <c r="M748" s="20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8"/>
      <c r="R748" s="179"/>
      <c r="S748" s="25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2"/>
      <c r="W748" s="264"/>
      <c r="X748" s="241"/>
      <c r="Y748" s="180"/>
      <c r="Z748" s="180"/>
      <c r="AA748" s="178"/>
      <c r="AB748" s="161"/>
      <c r="AC748" s="161"/>
      <c r="AD748" s="163"/>
      <c r="AE748" s="178"/>
      <c r="AF748" s="178"/>
      <c r="AG748" s="178"/>
      <c r="AH748" s="181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2"/>
      <c r="AL748" s="272"/>
      <c r="AM748" s="272"/>
      <c r="AN748" s="272"/>
      <c r="AO748" s="273"/>
      <c r="AP748" s="274"/>
      <c r="AQ748" s="274"/>
      <c r="AR748" s="266"/>
      <c r="AS748" s="266"/>
      <c r="AT748" s="266"/>
      <c r="AU748" s="268"/>
      <c r="AV748" s="268"/>
      <c r="AW748" s="268"/>
      <c r="AX748" s="242"/>
      <c r="AY748" s="183" t="str">
        <f>IF(D748="","*",IFERROR(IF(ISODD(COUNT(AS748:AX748)),"ERRO",SUM((AT748-AS748),(AV748-AU748),(AX748-AW748))),"ERRO"))</f>
        <v>*</v>
      </c>
      <c r="AZ748" s="161"/>
      <c r="BA748" s="243"/>
      <c r="BB748" s="179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9" t="e">
        <f>IF(BS_CONTROLE[[#This Row],[Responsavel pelo boletim]]=0, "-", BS_CONTROLE[[#This Row],[Responsavel pelo boletim]])</f>
        <v>#VALUE!</v>
      </c>
      <c r="BG748" s="185"/>
      <c r="BH748" s="244"/>
      <c r="BI748" s="244"/>
      <c r="BJ748" s="271"/>
      <c r="BK748" s="245"/>
      <c r="BL748" s="185"/>
      <c r="BM748" s="180"/>
      <c r="BN748" s="180"/>
      <c r="BO748" s="211"/>
      <c r="BP748" s="245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52"/>
      <c r="C749" s="240"/>
      <c r="D749" s="241"/>
      <c r="E749" s="297">
        <v>594</v>
      </c>
      <c r="F749" s="161"/>
      <c r="G749" s="159" t="str">
        <f>IF(D749="","*",VLOOKUP(F749,BS_ATIVIDADE[#All],3,FALSE))</f>
        <v>*</v>
      </c>
      <c r="H749" s="163"/>
      <c r="I749" s="163"/>
      <c r="J749" s="223"/>
      <c r="K749" s="223"/>
      <c r="L749" s="178"/>
      <c r="M749" s="20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8"/>
      <c r="R749" s="179"/>
      <c r="S749" s="25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2"/>
      <c r="W749" s="264"/>
      <c r="X749" s="241"/>
      <c r="Y749" s="180"/>
      <c r="Z749" s="180"/>
      <c r="AA749" s="178"/>
      <c r="AB749" s="161"/>
      <c r="AC749" s="161"/>
      <c r="AD749" s="163"/>
      <c r="AE749" s="178"/>
      <c r="AF749" s="178"/>
      <c r="AG749" s="178"/>
      <c r="AH749" s="181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2"/>
      <c r="AL749" s="272"/>
      <c r="AM749" s="272"/>
      <c r="AN749" s="272"/>
      <c r="AO749" s="273"/>
      <c r="AP749" s="274"/>
      <c r="AQ749" s="274"/>
      <c r="AR749" s="266"/>
      <c r="AS749" s="266"/>
      <c r="AT749" s="266"/>
      <c r="AU749" s="268"/>
      <c r="AV749" s="268"/>
      <c r="AW749" s="268"/>
      <c r="AX749" s="242"/>
      <c r="AY749" s="183" t="str">
        <f>IF(D749="","*",IFERROR(IF(ISODD(COUNT(AS749:AX749)),"ERRO",SUM((AT749-AS749),(AV749-AU749),(AX749-AW749))),"ERRO"))</f>
        <v>*</v>
      </c>
      <c r="AZ749" s="161"/>
      <c r="BA749" s="243"/>
      <c r="BB749" s="179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9" t="e">
        <f>IF(BS_CONTROLE[[#This Row],[Responsavel pelo boletim]]=0, "-", BS_CONTROLE[[#This Row],[Responsavel pelo boletim]])</f>
        <v>#VALUE!</v>
      </c>
      <c r="BG749" s="185"/>
      <c r="BH749" s="244"/>
      <c r="BI749" s="244"/>
      <c r="BJ749" s="271"/>
      <c r="BK749" s="245"/>
      <c r="BL749" s="185"/>
      <c r="BM749" s="180"/>
      <c r="BN749" s="180"/>
      <c r="BO749" s="211"/>
      <c r="BP749" s="245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52"/>
      <c r="C750" s="240"/>
      <c r="D750" s="241"/>
      <c r="E750" s="297">
        <v>594</v>
      </c>
      <c r="F750" s="161"/>
      <c r="G750" s="159" t="str">
        <f>IF(D750="","*",VLOOKUP(F750,BS_ATIVIDADE[#All],3,FALSE))</f>
        <v>*</v>
      </c>
      <c r="H750" s="163"/>
      <c r="I750" s="163"/>
      <c r="J750" s="223"/>
      <c r="K750" s="223"/>
      <c r="L750" s="178"/>
      <c r="M750" s="20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8"/>
      <c r="R750" s="179"/>
      <c r="S750" s="25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2"/>
      <c r="W750" s="264"/>
      <c r="X750" s="241"/>
      <c r="Y750" s="180"/>
      <c r="Z750" s="180"/>
      <c r="AA750" s="178"/>
      <c r="AB750" s="161"/>
      <c r="AC750" s="161"/>
      <c r="AD750" s="163"/>
      <c r="AE750" s="178"/>
      <c r="AF750" s="178"/>
      <c r="AG750" s="178"/>
      <c r="AH750" s="181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2"/>
      <c r="AL750" s="272"/>
      <c r="AM750" s="272"/>
      <c r="AN750" s="272"/>
      <c r="AO750" s="273"/>
      <c r="AP750" s="274"/>
      <c r="AQ750" s="274"/>
      <c r="AR750" s="266"/>
      <c r="AS750" s="266"/>
      <c r="AT750" s="266"/>
      <c r="AU750" s="268"/>
      <c r="AV750" s="268"/>
      <c r="AW750" s="268"/>
      <c r="AX750" s="242"/>
      <c r="AY750" s="183" t="str">
        <f>IF(D750="","*",IFERROR(IF(ISODD(COUNT(AS750:AX750)),"ERRO",SUM((AT750-AS750),(AV750-AU750),(AX750-AW750))),"ERRO"))</f>
        <v>*</v>
      </c>
      <c r="AZ750" s="161"/>
      <c r="BA750" s="243"/>
      <c r="BB750" s="179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9" t="e">
        <f>IF(BS_CONTROLE[[#This Row],[Responsavel pelo boletim]]=0, "-", BS_CONTROLE[[#This Row],[Responsavel pelo boletim]])</f>
        <v>#VALUE!</v>
      </c>
      <c r="BG750" s="185"/>
      <c r="BH750" s="244"/>
      <c r="BI750" s="244"/>
      <c r="BJ750" s="271"/>
      <c r="BK750" s="245"/>
      <c r="BL750" s="185"/>
      <c r="BM750" s="180"/>
      <c r="BN750" s="180"/>
      <c r="BO750" s="211"/>
      <c r="BP750" s="245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52"/>
      <c r="C751" s="240"/>
      <c r="D751" s="241"/>
      <c r="E751" s="297">
        <v>594</v>
      </c>
      <c r="F751" s="161"/>
      <c r="G751" s="159" t="str">
        <f>IF(D751="","*",VLOOKUP(F751,BS_ATIVIDADE[#All],3,FALSE))</f>
        <v>*</v>
      </c>
      <c r="H751" s="163"/>
      <c r="I751" s="163"/>
      <c r="J751" s="223"/>
      <c r="K751" s="223"/>
      <c r="L751" s="178"/>
      <c r="M751" s="20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8"/>
      <c r="R751" s="179"/>
      <c r="S751" s="25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2"/>
      <c r="W751" s="264"/>
      <c r="X751" s="241"/>
      <c r="Y751" s="180"/>
      <c r="Z751" s="180"/>
      <c r="AA751" s="178"/>
      <c r="AB751" s="161"/>
      <c r="AC751" s="161"/>
      <c r="AD751" s="163"/>
      <c r="AE751" s="178"/>
      <c r="AF751" s="178"/>
      <c r="AG751" s="178"/>
      <c r="AH751" s="181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2"/>
      <c r="AL751" s="272"/>
      <c r="AM751" s="272"/>
      <c r="AN751" s="272"/>
      <c r="AO751" s="273"/>
      <c r="AP751" s="274"/>
      <c r="AQ751" s="274"/>
      <c r="AR751" s="266"/>
      <c r="AS751" s="266"/>
      <c r="AT751" s="266"/>
      <c r="AU751" s="268"/>
      <c r="AV751" s="268"/>
      <c r="AW751" s="268"/>
      <c r="AX751" s="242"/>
      <c r="AY751" s="183" t="str">
        <f>IF(D751="","*",IFERROR(IF(ISODD(COUNT(AS751:AX751)),"ERRO",SUM((AT751-AS751),(AV751-AU751),(AX751-AW751))),"ERRO"))</f>
        <v>*</v>
      </c>
      <c r="AZ751" s="161"/>
      <c r="BA751" s="243"/>
      <c r="BB751" s="179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9" t="e">
        <f>IF(BS_CONTROLE[[#This Row],[Responsavel pelo boletim]]=0, "-", BS_CONTROLE[[#This Row],[Responsavel pelo boletim]])</f>
        <v>#VALUE!</v>
      </c>
      <c r="BG751" s="185"/>
      <c r="BH751" s="244"/>
      <c r="BI751" s="244"/>
      <c r="BJ751" s="271"/>
      <c r="BK751" s="245"/>
      <c r="BL751" s="185"/>
      <c r="BM751" s="180"/>
      <c r="BN751" s="180"/>
      <c r="BO751" s="211"/>
      <c r="BP751" s="245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52"/>
      <c r="C752" s="240"/>
      <c r="D752" s="241"/>
      <c r="E752" s="297">
        <v>594</v>
      </c>
      <c r="F752" s="161"/>
      <c r="G752" s="159" t="str">
        <f>IF(D752="","*",VLOOKUP(F752,BS_ATIVIDADE[#All],3,FALSE))</f>
        <v>*</v>
      </c>
      <c r="H752" s="163"/>
      <c r="I752" s="163"/>
      <c r="J752" s="223"/>
      <c r="K752" s="223"/>
      <c r="L752" s="178"/>
      <c r="M752" s="20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8"/>
      <c r="R752" s="179"/>
      <c r="S752" s="25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2"/>
      <c r="W752" s="264"/>
      <c r="X752" s="241"/>
      <c r="Y752" s="180"/>
      <c r="Z752" s="180"/>
      <c r="AA752" s="178"/>
      <c r="AB752" s="161"/>
      <c r="AC752" s="161"/>
      <c r="AD752" s="163"/>
      <c r="AE752" s="178"/>
      <c r="AF752" s="178"/>
      <c r="AG752" s="178"/>
      <c r="AH752" s="181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2"/>
      <c r="AL752" s="272"/>
      <c r="AM752" s="272"/>
      <c r="AN752" s="272"/>
      <c r="AO752" s="273"/>
      <c r="AP752" s="274"/>
      <c r="AQ752" s="274"/>
      <c r="AR752" s="266"/>
      <c r="AS752" s="266"/>
      <c r="AT752" s="266"/>
      <c r="AU752" s="268"/>
      <c r="AV752" s="268"/>
      <c r="AW752" s="268"/>
      <c r="AX752" s="242"/>
      <c r="AY752" s="183" t="str">
        <f>IF(D752="","*",IFERROR(IF(ISODD(COUNT(AS752:AX752)),"ERRO",SUM((AT752-AS752),(AV752-AU752),(AX752-AW752))),"ERRO"))</f>
        <v>*</v>
      </c>
      <c r="AZ752" s="161"/>
      <c r="BA752" s="243"/>
      <c r="BB752" s="179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9" t="e">
        <f>IF(BS_CONTROLE[[#This Row],[Responsavel pelo boletim]]=0, "-", BS_CONTROLE[[#This Row],[Responsavel pelo boletim]])</f>
        <v>#VALUE!</v>
      </c>
      <c r="BG752" s="185"/>
      <c r="BH752" s="244"/>
      <c r="BI752" s="244"/>
      <c r="BJ752" s="271"/>
      <c r="BK752" s="245"/>
      <c r="BL752" s="185"/>
      <c r="BM752" s="180"/>
      <c r="BN752" s="180"/>
      <c r="BO752" s="211"/>
      <c r="BP752" s="245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52"/>
      <c r="C753" s="240"/>
      <c r="D753" s="241"/>
      <c r="E753" s="297">
        <v>594</v>
      </c>
      <c r="F753" s="161"/>
      <c r="G753" s="159" t="str">
        <f>IF(D753="","*",VLOOKUP(F753,BS_ATIVIDADE[#All],3,FALSE))</f>
        <v>*</v>
      </c>
      <c r="H753" s="163"/>
      <c r="I753" s="163"/>
      <c r="J753" s="223"/>
      <c r="K753" s="223"/>
      <c r="L753" s="178"/>
      <c r="M753" s="20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8"/>
      <c r="R753" s="179"/>
      <c r="S753" s="25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2"/>
      <c r="W753" s="264"/>
      <c r="X753" s="241"/>
      <c r="Y753" s="180"/>
      <c r="Z753" s="180"/>
      <c r="AA753" s="178"/>
      <c r="AB753" s="161"/>
      <c r="AC753" s="161"/>
      <c r="AD753" s="163"/>
      <c r="AE753" s="178"/>
      <c r="AF753" s="178"/>
      <c r="AG753" s="178"/>
      <c r="AH753" s="181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2"/>
      <c r="AL753" s="272"/>
      <c r="AM753" s="272"/>
      <c r="AN753" s="272"/>
      <c r="AO753" s="273"/>
      <c r="AP753" s="274"/>
      <c r="AQ753" s="274"/>
      <c r="AR753" s="266"/>
      <c r="AS753" s="266"/>
      <c r="AT753" s="266"/>
      <c r="AU753" s="268"/>
      <c r="AV753" s="268"/>
      <c r="AW753" s="268"/>
      <c r="AX753" s="242"/>
      <c r="AY753" s="183" t="str">
        <f>IF(D753="","*",IFERROR(IF(ISODD(COUNT(AS753:AX753)),"ERRO",SUM((AT753-AS753),(AV753-AU753),(AX753-AW753))),"ERRO"))</f>
        <v>*</v>
      </c>
      <c r="AZ753" s="161"/>
      <c r="BA753" s="243"/>
      <c r="BB753" s="179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9" t="e">
        <f>IF(BS_CONTROLE[[#This Row],[Responsavel pelo boletim]]=0, "-", BS_CONTROLE[[#This Row],[Responsavel pelo boletim]])</f>
        <v>#VALUE!</v>
      </c>
      <c r="BG753" s="185"/>
      <c r="BH753" s="244"/>
      <c r="BI753" s="244"/>
      <c r="BJ753" s="271"/>
      <c r="BK753" s="245"/>
      <c r="BL753" s="185"/>
      <c r="BM753" s="180"/>
      <c r="BN753" s="180"/>
      <c r="BO753" s="211"/>
      <c r="BP753" s="245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52"/>
      <c r="C754" s="240"/>
      <c r="D754" s="241"/>
      <c r="E754" s="297">
        <v>594</v>
      </c>
      <c r="F754" s="161"/>
      <c r="G754" s="159" t="str">
        <f>IF(D754="","*",VLOOKUP(F754,BS_ATIVIDADE[#All],3,FALSE))</f>
        <v>*</v>
      </c>
      <c r="H754" s="163"/>
      <c r="I754" s="163"/>
      <c r="J754" s="223"/>
      <c r="K754" s="223"/>
      <c r="L754" s="178"/>
      <c r="M754" s="20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8"/>
      <c r="R754" s="179"/>
      <c r="S754" s="25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2"/>
      <c r="W754" s="264"/>
      <c r="X754" s="241"/>
      <c r="Y754" s="180"/>
      <c r="Z754" s="180"/>
      <c r="AA754" s="178"/>
      <c r="AB754" s="161"/>
      <c r="AC754" s="161"/>
      <c r="AD754" s="163"/>
      <c r="AE754" s="178"/>
      <c r="AF754" s="178"/>
      <c r="AG754" s="178"/>
      <c r="AH754" s="181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2"/>
      <c r="AL754" s="272"/>
      <c r="AM754" s="272"/>
      <c r="AN754" s="272"/>
      <c r="AO754" s="273"/>
      <c r="AP754" s="274"/>
      <c r="AQ754" s="274"/>
      <c r="AR754" s="266"/>
      <c r="AS754" s="266"/>
      <c r="AT754" s="266"/>
      <c r="AU754" s="268"/>
      <c r="AV754" s="268"/>
      <c r="AW754" s="268"/>
      <c r="AX754" s="242"/>
      <c r="AY754" s="183" t="str">
        <f>IF(D754="","*",IFERROR(IF(ISODD(COUNT(AS754:AX754)),"ERRO",SUM((AT754-AS754),(AV754-AU754),(AX754-AW754))),"ERRO"))</f>
        <v>*</v>
      </c>
      <c r="AZ754" s="161"/>
      <c r="BA754" s="243"/>
      <c r="BB754" s="179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9" t="e">
        <f>IF(BS_CONTROLE[[#This Row],[Responsavel pelo boletim]]=0, "-", BS_CONTROLE[[#This Row],[Responsavel pelo boletim]])</f>
        <v>#VALUE!</v>
      </c>
      <c r="BG754" s="185"/>
      <c r="BH754" s="244"/>
      <c r="BI754" s="244"/>
      <c r="BJ754" s="271"/>
      <c r="BK754" s="245"/>
      <c r="BL754" s="185"/>
      <c r="BM754" s="180"/>
      <c r="BN754" s="180"/>
      <c r="BO754" s="211"/>
      <c r="BP754" s="245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52"/>
      <c r="C755" s="240"/>
      <c r="D755" s="241"/>
      <c r="E755" s="297">
        <v>594</v>
      </c>
      <c r="F755" s="161"/>
      <c r="G755" s="159" t="str">
        <f>IF(D755="","*",VLOOKUP(F755,BS_ATIVIDADE[#All],3,FALSE))</f>
        <v>*</v>
      </c>
      <c r="H755" s="163"/>
      <c r="I755" s="163"/>
      <c r="J755" s="223"/>
      <c r="K755" s="223"/>
      <c r="L755" s="178"/>
      <c r="M755" s="20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8"/>
      <c r="R755" s="179"/>
      <c r="S755" s="25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2"/>
      <c r="W755" s="264"/>
      <c r="X755" s="241"/>
      <c r="Y755" s="180"/>
      <c r="Z755" s="180"/>
      <c r="AA755" s="178"/>
      <c r="AB755" s="161"/>
      <c r="AC755" s="161"/>
      <c r="AD755" s="163"/>
      <c r="AE755" s="178"/>
      <c r="AF755" s="178"/>
      <c r="AG755" s="178"/>
      <c r="AH755" s="181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2"/>
      <c r="AL755" s="272"/>
      <c r="AM755" s="272"/>
      <c r="AN755" s="272"/>
      <c r="AO755" s="273"/>
      <c r="AP755" s="274"/>
      <c r="AQ755" s="274"/>
      <c r="AR755" s="266"/>
      <c r="AS755" s="266"/>
      <c r="AT755" s="266"/>
      <c r="AU755" s="268"/>
      <c r="AV755" s="268"/>
      <c r="AW755" s="268"/>
      <c r="AX755" s="242"/>
      <c r="AY755" s="183" t="str">
        <f>IF(D755="","*",IFERROR(IF(ISODD(COUNT(AS755:AX755)),"ERRO",SUM((AT755-AS755),(AV755-AU755),(AX755-AW755))),"ERRO"))</f>
        <v>*</v>
      </c>
      <c r="AZ755" s="161"/>
      <c r="BA755" s="243"/>
      <c r="BB755" s="179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9" t="e">
        <f>IF(BS_CONTROLE[[#This Row],[Responsavel pelo boletim]]=0, "-", BS_CONTROLE[[#This Row],[Responsavel pelo boletim]])</f>
        <v>#VALUE!</v>
      </c>
      <c r="BG755" s="185"/>
      <c r="BH755" s="244"/>
      <c r="BI755" s="244"/>
      <c r="BJ755" s="271"/>
      <c r="BK755" s="245"/>
      <c r="BL755" s="185"/>
      <c r="BM755" s="180"/>
      <c r="BN755" s="180"/>
      <c r="BO755" s="211"/>
      <c r="BP755" s="245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52"/>
      <c r="C756" s="240"/>
      <c r="D756" s="241"/>
      <c r="E756" s="297">
        <v>594</v>
      </c>
      <c r="F756" s="161"/>
      <c r="G756" s="159" t="str">
        <f>IF(D756="","*",VLOOKUP(F756,BS_ATIVIDADE[#All],3,FALSE))</f>
        <v>*</v>
      </c>
      <c r="H756" s="163"/>
      <c r="I756" s="163"/>
      <c r="J756" s="223"/>
      <c r="K756" s="223"/>
      <c r="L756" s="178"/>
      <c r="M756" s="20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8"/>
      <c r="R756" s="179"/>
      <c r="S756" s="25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2"/>
      <c r="W756" s="264"/>
      <c r="X756" s="241"/>
      <c r="Y756" s="180"/>
      <c r="Z756" s="180"/>
      <c r="AA756" s="178"/>
      <c r="AB756" s="161"/>
      <c r="AC756" s="161"/>
      <c r="AD756" s="163"/>
      <c r="AE756" s="178"/>
      <c r="AF756" s="178"/>
      <c r="AG756" s="178"/>
      <c r="AH756" s="181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2"/>
      <c r="AL756" s="272"/>
      <c r="AM756" s="272"/>
      <c r="AN756" s="272"/>
      <c r="AO756" s="273"/>
      <c r="AP756" s="274"/>
      <c r="AQ756" s="274"/>
      <c r="AR756" s="266"/>
      <c r="AS756" s="266"/>
      <c r="AT756" s="266"/>
      <c r="AU756" s="268"/>
      <c r="AV756" s="268"/>
      <c r="AW756" s="268"/>
      <c r="AX756" s="242"/>
      <c r="AY756" s="183" t="str">
        <f>IF(D756="","*",IFERROR(IF(ISODD(COUNT(AS756:AX756)),"ERRO",SUM((AT756-AS756),(AV756-AU756),(AX756-AW756))),"ERRO"))</f>
        <v>*</v>
      </c>
      <c r="AZ756" s="161"/>
      <c r="BA756" s="243"/>
      <c r="BB756" s="179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9" t="e">
        <f>IF(BS_CONTROLE[[#This Row],[Responsavel pelo boletim]]=0, "-", BS_CONTROLE[[#This Row],[Responsavel pelo boletim]])</f>
        <v>#VALUE!</v>
      </c>
      <c r="BG756" s="185"/>
      <c r="BH756" s="244"/>
      <c r="BI756" s="244"/>
      <c r="BJ756" s="271"/>
      <c r="BK756" s="245"/>
      <c r="BL756" s="185"/>
      <c r="BM756" s="180"/>
      <c r="BN756" s="180"/>
      <c r="BO756" s="211"/>
      <c r="BP756" s="245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52"/>
      <c r="C757" s="240"/>
      <c r="D757" s="241"/>
      <c r="E757" s="297">
        <v>594</v>
      </c>
      <c r="F757" s="161"/>
      <c r="G757" s="159" t="str">
        <f>IF(D757="","*",VLOOKUP(F757,BS_ATIVIDADE[#All],3,FALSE))</f>
        <v>*</v>
      </c>
      <c r="H757" s="163"/>
      <c r="I757" s="163"/>
      <c r="J757" s="223"/>
      <c r="K757" s="223"/>
      <c r="L757" s="178"/>
      <c r="M757" s="20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8"/>
      <c r="R757" s="179"/>
      <c r="S757" s="25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2"/>
      <c r="W757" s="264"/>
      <c r="X757" s="241"/>
      <c r="Y757" s="180"/>
      <c r="Z757" s="180"/>
      <c r="AA757" s="178"/>
      <c r="AB757" s="161"/>
      <c r="AC757" s="161"/>
      <c r="AD757" s="163"/>
      <c r="AE757" s="178"/>
      <c r="AF757" s="178"/>
      <c r="AG757" s="178"/>
      <c r="AH757" s="181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2"/>
      <c r="AL757" s="272"/>
      <c r="AM757" s="272"/>
      <c r="AN757" s="272"/>
      <c r="AO757" s="273"/>
      <c r="AP757" s="274"/>
      <c r="AQ757" s="274"/>
      <c r="AR757" s="266"/>
      <c r="AS757" s="266"/>
      <c r="AT757" s="266"/>
      <c r="AU757" s="268"/>
      <c r="AV757" s="268"/>
      <c r="AW757" s="268"/>
      <c r="AX757" s="242"/>
      <c r="AY757" s="183" t="str">
        <f>IF(D757="","*",IFERROR(IF(ISODD(COUNT(AS757:AX757)),"ERRO",SUM((AT757-AS757),(AV757-AU757),(AX757-AW757))),"ERRO"))</f>
        <v>*</v>
      </c>
      <c r="AZ757" s="161"/>
      <c r="BA757" s="243"/>
      <c r="BB757" s="179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9" t="e">
        <f>IF(BS_CONTROLE[[#This Row],[Responsavel pelo boletim]]=0, "-", BS_CONTROLE[[#This Row],[Responsavel pelo boletim]])</f>
        <v>#VALUE!</v>
      </c>
      <c r="BG757" s="185"/>
      <c r="BH757" s="244"/>
      <c r="BI757" s="244"/>
      <c r="BJ757" s="271"/>
      <c r="BK757" s="245"/>
      <c r="BL757" s="185"/>
      <c r="BM757" s="180"/>
      <c r="BN757" s="180"/>
      <c r="BO757" s="211"/>
      <c r="BP757" s="245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52"/>
      <c r="C758" s="240"/>
      <c r="D758" s="241"/>
      <c r="E758" s="297">
        <v>594</v>
      </c>
      <c r="F758" s="161"/>
      <c r="G758" s="159" t="str">
        <f>IF(D758="","*",VLOOKUP(F758,BS_ATIVIDADE[#All],3,FALSE))</f>
        <v>*</v>
      </c>
      <c r="H758" s="163"/>
      <c r="I758" s="163"/>
      <c r="J758" s="223"/>
      <c r="K758" s="223"/>
      <c r="L758" s="178"/>
      <c r="M758" s="20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8"/>
      <c r="R758" s="179"/>
      <c r="S758" s="25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2"/>
      <c r="W758" s="264"/>
      <c r="X758" s="241"/>
      <c r="Y758" s="180"/>
      <c r="Z758" s="180"/>
      <c r="AA758" s="178"/>
      <c r="AB758" s="161"/>
      <c r="AC758" s="161"/>
      <c r="AD758" s="163"/>
      <c r="AE758" s="178"/>
      <c r="AF758" s="178"/>
      <c r="AG758" s="178"/>
      <c r="AH758" s="181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2"/>
      <c r="AL758" s="272"/>
      <c r="AM758" s="272"/>
      <c r="AN758" s="272"/>
      <c r="AO758" s="273"/>
      <c r="AP758" s="274"/>
      <c r="AQ758" s="274"/>
      <c r="AR758" s="266"/>
      <c r="AS758" s="266"/>
      <c r="AT758" s="266"/>
      <c r="AU758" s="268"/>
      <c r="AV758" s="268"/>
      <c r="AW758" s="268"/>
      <c r="AX758" s="242"/>
      <c r="AY758" s="183" t="str">
        <f>IF(D758="","*",IFERROR(IF(ISODD(COUNT(AS758:AX758)),"ERRO",SUM((AT758-AS758),(AV758-AU758),(AX758-AW758))),"ERRO"))</f>
        <v>*</v>
      </c>
      <c r="AZ758" s="161"/>
      <c r="BA758" s="243"/>
      <c r="BB758" s="179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9" t="e">
        <f>IF(BS_CONTROLE[[#This Row],[Responsavel pelo boletim]]=0, "-", BS_CONTROLE[[#This Row],[Responsavel pelo boletim]])</f>
        <v>#VALUE!</v>
      </c>
      <c r="BG758" s="185"/>
      <c r="BH758" s="244"/>
      <c r="BI758" s="244"/>
      <c r="BJ758" s="271"/>
      <c r="BK758" s="245"/>
      <c r="BL758" s="185"/>
      <c r="BM758" s="180"/>
      <c r="BN758" s="180"/>
      <c r="BO758" s="211"/>
      <c r="BP758" s="245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52"/>
      <c r="C759" s="240"/>
      <c r="D759" s="241"/>
      <c r="E759" s="297">
        <v>594</v>
      </c>
      <c r="F759" s="161"/>
      <c r="G759" s="159" t="str">
        <f>IF(D759="","*",VLOOKUP(F759,BS_ATIVIDADE[#All],3,FALSE))</f>
        <v>*</v>
      </c>
      <c r="H759" s="163"/>
      <c r="I759" s="163"/>
      <c r="J759" s="223"/>
      <c r="K759" s="223"/>
      <c r="L759" s="178"/>
      <c r="M759" s="20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8"/>
      <c r="R759" s="179"/>
      <c r="S759" s="25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2"/>
      <c r="W759" s="264"/>
      <c r="X759" s="241"/>
      <c r="Y759" s="180"/>
      <c r="Z759" s="180"/>
      <c r="AA759" s="178"/>
      <c r="AB759" s="161"/>
      <c r="AC759" s="161"/>
      <c r="AD759" s="163"/>
      <c r="AE759" s="178"/>
      <c r="AF759" s="178"/>
      <c r="AG759" s="178"/>
      <c r="AH759" s="181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2"/>
      <c r="AL759" s="272"/>
      <c r="AM759" s="272"/>
      <c r="AN759" s="272"/>
      <c r="AO759" s="273"/>
      <c r="AP759" s="274"/>
      <c r="AQ759" s="274"/>
      <c r="AR759" s="266"/>
      <c r="AS759" s="266"/>
      <c r="AT759" s="266"/>
      <c r="AU759" s="268"/>
      <c r="AV759" s="268"/>
      <c r="AW759" s="268"/>
      <c r="AX759" s="242"/>
      <c r="AY759" s="183" t="str">
        <f>IF(D759="","*",IFERROR(IF(ISODD(COUNT(AS759:AX759)),"ERRO",SUM((AT759-AS759),(AV759-AU759),(AX759-AW759))),"ERRO"))</f>
        <v>*</v>
      </c>
      <c r="AZ759" s="161"/>
      <c r="BA759" s="243"/>
      <c r="BB759" s="179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9" t="e">
        <f>IF(BS_CONTROLE[[#This Row],[Responsavel pelo boletim]]=0, "-", BS_CONTROLE[[#This Row],[Responsavel pelo boletim]])</f>
        <v>#VALUE!</v>
      </c>
      <c r="BG759" s="185"/>
      <c r="BH759" s="244"/>
      <c r="BI759" s="244"/>
      <c r="BJ759" s="271"/>
      <c r="BK759" s="245"/>
      <c r="BL759" s="185"/>
      <c r="BM759" s="180"/>
      <c r="BN759" s="180"/>
      <c r="BO759" s="211"/>
      <c r="BP759" s="245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52"/>
      <c r="C760" s="240"/>
      <c r="D760" s="241"/>
      <c r="E760" s="297">
        <v>594</v>
      </c>
      <c r="F760" s="161"/>
      <c r="G760" s="159" t="str">
        <f>IF(D760="","*",VLOOKUP(F760,BS_ATIVIDADE[#All],3,FALSE))</f>
        <v>*</v>
      </c>
      <c r="H760" s="163"/>
      <c r="I760" s="163"/>
      <c r="J760" s="223"/>
      <c r="K760" s="223"/>
      <c r="L760" s="178"/>
      <c r="M760" s="20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8"/>
      <c r="R760" s="179"/>
      <c r="S760" s="25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2"/>
      <c r="W760" s="264"/>
      <c r="X760" s="241"/>
      <c r="Y760" s="180"/>
      <c r="Z760" s="180"/>
      <c r="AA760" s="178"/>
      <c r="AB760" s="161"/>
      <c r="AC760" s="161"/>
      <c r="AD760" s="163"/>
      <c r="AE760" s="178"/>
      <c r="AF760" s="178"/>
      <c r="AG760" s="178"/>
      <c r="AH760" s="181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2"/>
      <c r="AL760" s="272"/>
      <c r="AM760" s="272"/>
      <c r="AN760" s="272"/>
      <c r="AO760" s="273"/>
      <c r="AP760" s="274"/>
      <c r="AQ760" s="274"/>
      <c r="AR760" s="266"/>
      <c r="AS760" s="266"/>
      <c r="AT760" s="266"/>
      <c r="AU760" s="268"/>
      <c r="AV760" s="268"/>
      <c r="AW760" s="268"/>
      <c r="AX760" s="242"/>
      <c r="AY760" s="183" t="str">
        <f>IF(D760="","*",IFERROR(IF(ISODD(COUNT(AS760:AX760)),"ERRO",SUM((AT760-AS760),(AV760-AU760),(AX760-AW760))),"ERRO"))</f>
        <v>*</v>
      </c>
      <c r="AZ760" s="161"/>
      <c r="BA760" s="243"/>
      <c r="BB760" s="179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9" t="e">
        <f>IF(BS_CONTROLE[[#This Row],[Responsavel pelo boletim]]=0, "-", BS_CONTROLE[[#This Row],[Responsavel pelo boletim]])</f>
        <v>#VALUE!</v>
      </c>
      <c r="BG760" s="185"/>
      <c r="BH760" s="244"/>
      <c r="BI760" s="244"/>
      <c r="BJ760" s="271"/>
      <c r="BK760" s="245"/>
      <c r="BL760" s="185"/>
      <c r="BM760" s="180"/>
      <c r="BN760" s="180"/>
      <c r="BO760" s="211"/>
      <c r="BP760" s="245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52"/>
      <c r="C761" s="240"/>
      <c r="D761" s="241"/>
      <c r="E761" s="297">
        <v>594</v>
      </c>
      <c r="F761" s="161"/>
      <c r="G761" s="159" t="str">
        <f>IF(D761="","*",VLOOKUP(F761,BS_ATIVIDADE[#All],3,FALSE))</f>
        <v>*</v>
      </c>
      <c r="H761" s="163"/>
      <c r="I761" s="163"/>
      <c r="J761" s="223"/>
      <c r="K761" s="223"/>
      <c r="L761" s="178"/>
      <c r="M761" s="20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8"/>
      <c r="R761" s="179"/>
      <c r="S761" s="25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2"/>
      <c r="W761" s="264"/>
      <c r="X761" s="241"/>
      <c r="Y761" s="180"/>
      <c r="Z761" s="180"/>
      <c r="AA761" s="178"/>
      <c r="AB761" s="161"/>
      <c r="AC761" s="161"/>
      <c r="AD761" s="163"/>
      <c r="AE761" s="178"/>
      <c r="AF761" s="178"/>
      <c r="AG761" s="178"/>
      <c r="AH761" s="181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2"/>
      <c r="AL761" s="272"/>
      <c r="AM761" s="272"/>
      <c r="AN761" s="272"/>
      <c r="AO761" s="273"/>
      <c r="AP761" s="274"/>
      <c r="AQ761" s="274"/>
      <c r="AR761" s="266"/>
      <c r="AS761" s="266"/>
      <c r="AT761" s="266"/>
      <c r="AU761" s="268"/>
      <c r="AV761" s="268"/>
      <c r="AW761" s="268"/>
      <c r="AX761" s="242"/>
      <c r="AY761" s="183" t="str">
        <f>IF(D761="","*",IFERROR(IF(ISODD(COUNT(AS761:AX761)),"ERRO",SUM((AT761-AS761),(AV761-AU761),(AX761-AW761))),"ERRO"))</f>
        <v>*</v>
      </c>
      <c r="AZ761" s="161"/>
      <c r="BA761" s="243"/>
      <c r="BB761" s="179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9" t="e">
        <f>IF(BS_CONTROLE[[#This Row],[Responsavel pelo boletim]]=0, "-", BS_CONTROLE[[#This Row],[Responsavel pelo boletim]])</f>
        <v>#VALUE!</v>
      </c>
      <c r="BG761" s="185"/>
      <c r="BH761" s="244"/>
      <c r="BI761" s="244"/>
      <c r="BJ761" s="271"/>
      <c r="BK761" s="245"/>
      <c r="BL761" s="185"/>
      <c r="BM761" s="180"/>
      <c r="BN761" s="180"/>
      <c r="BO761" s="211"/>
      <c r="BP761" s="245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52"/>
      <c r="C762" s="240"/>
      <c r="D762" s="241"/>
      <c r="E762" s="297">
        <v>594</v>
      </c>
      <c r="F762" s="161"/>
      <c r="G762" s="159" t="str">
        <f>IF(D762="","*",VLOOKUP(F762,BS_ATIVIDADE[#All],3,FALSE))</f>
        <v>*</v>
      </c>
      <c r="H762" s="163"/>
      <c r="I762" s="163"/>
      <c r="J762" s="223"/>
      <c r="K762" s="223"/>
      <c r="L762" s="178"/>
      <c r="M762" s="20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8"/>
      <c r="R762" s="179"/>
      <c r="S762" s="25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2"/>
      <c r="W762" s="264"/>
      <c r="X762" s="241"/>
      <c r="Y762" s="180"/>
      <c r="Z762" s="180"/>
      <c r="AA762" s="178"/>
      <c r="AB762" s="161"/>
      <c r="AC762" s="161"/>
      <c r="AD762" s="163"/>
      <c r="AE762" s="178"/>
      <c r="AF762" s="178"/>
      <c r="AG762" s="178"/>
      <c r="AH762" s="181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2"/>
      <c r="AL762" s="272"/>
      <c r="AM762" s="272"/>
      <c r="AN762" s="272"/>
      <c r="AO762" s="273"/>
      <c r="AP762" s="274"/>
      <c r="AQ762" s="274"/>
      <c r="AR762" s="266"/>
      <c r="AS762" s="266"/>
      <c r="AT762" s="266"/>
      <c r="AU762" s="268"/>
      <c r="AV762" s="268"/>
      <c r="AW762" s="268"/>
      <c r="AX762" s="242"/>
      <c r="AY762" s="183" t="str">
        <f>IF(D762="","*",IFERROR(IF(ISODD(COUNT(AS762:AX762)),"ERRO",SUM((AT762-AS762),(AV762-AU762),(AX762-AW762))),"ERRO"))</f>
        <v>*</v>
      </c>
      <c r="AZ762" s="161"/>
      <c r="BA762" s="243"/>
      <c r="BB762" s="179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9" t="e">
        <f>IF(BS_CONTROLE[[#This Row],[Responsavel pelo boletim]]=0, "-", BS_CONTROLE[[#This Row],[Responsavel pelo boletim]])</f>
        <v>#VALUE!</v>
      </c>
      <c r="BG762" s="185"/>
      <c r="BH762" s="244"/>
      <c r="BI762" s="244"/>
      <c r="BJ762" s="271"/>
      <c r="BK762" s="245"/>
      <c r="BL762" s="185"/>
      <c r="BM762" s="180"/>
      <c r="BN762" s="180"/>
      <c r="BO762" s="211"/>
      <c r="BP762" s="245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52"/>
      <c r="C763" s="240"/>
      <c r="D763" s="241"/>
      <c r="E763" s="297">
        <v>594</v>
      </c>
      <c r="F763" s="161"/>
      <c r="G763" s="159" t="str">
        <f>IF(D763="","*",VLOOKUP(F763,BS_ATIVIDADE[#All],3,FALSE))</f>
        <v>*</v>
      </c>
      <c r="H763" s="163"/>
      <c r="I763" s="163"/>
      <c r="J763" s="223"/>
      <c r="K763" s="223"/>
      <c r="L763" s="178"/>
      <c r="M763" s="20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8"/>
      <c r="R763" s="179"/>
      <c r="S763" s="25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2"/>
      <c r="W763" s="264"/>
      <c r="X763" s="241"/>
      <c r="Y763" s="180"/>
      <c r="Z763" s="180"/>
      <c r="AA763" s="178"/>
      <c r="AB763" s="161"/>
      <c r="AC763" s="161"/>
      <c r="AD763" s="163"/>
      <c r="AE763" s="178"/>
      <c r="AF763" s="178"/>
      <c r="AG763" s="178"/>
      <c r="AH763" s="181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2"/>
      <c r="AL763" s="272"/>
      <c r="AM763" s="272"/>
      <c r="AN763" s="272"/>
      <c r="AO763" s="273"/>
      <c r="AP763" s="274"/>
      <c r="AQ763" s="274"/>
      <c r="AR763" s="266"/>
      <c r="AS763" s="266"/>
      <c r="AT763" s="266"/>
      <c r="AU763" s="268"/>
      <c r="AV763" s="268"/>
      <c r="AW763" s="268"/>
      <c r="AX763" s="242"/>
      <c r="AY763" s="183" t="str">
        <f>IF(D763="","*",IFERROR(IF(ISODD(COUNT(AS763:AX763)),"ERRO",SUM((AT763-AS763),(AV763-AU763),(AX763-AW763))),"ERRO"))</f>
        <v>*</v>
      </c>
      <c r="AZ763" s="161"/>
      <c r="BA763" s="243"/>
      <c r="BB763" s="179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9" t="e">
        <f>IF(BS_CONTROLE[[#This Row],[Responsavel pelo boletim]]=0, "-", BS_CONTROLE[[#This Row],[Responsavel pelo boletim]])</f>
        <v>#VALUE!</v>
      </c>
      <c r="BG763" s="185"/>
      <c r="BH763" s="244"/>
      <c r="BI763" s="244"/>
      <c r="BJ763" s="271"/>
      <c r="BK763" s="245"/>
      <c r="BL763" s="185"/>
      <c r="BM763" s="180"/>
      <c r="BN763" s="180"/>
      <c r="BO763" s="211"/>
      <c r="BP763" s="245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52"/>
      <c r="C764" s="240"/>
      <c r="D764" s="241"/>
      <c r="E764" s="297">
        <v>594</v>
      </c>
      <c r="F764" s="161"/>
      <c r="G764" s="159" t="str">
        <f>IF(D764="","*",VLOOKUP(F764,BS_ATIVIDADE[#All],3,FALSE))</f>
        <v>*</v>
      </c>
      <c r="H764" s="163"/>
      <c r="I764" s="163"/>
      <c r="J764" s="223"/>
      <c r="K764" s="223"/>
      <c r="L764" s="178"/>
      <c r="M764" s="20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8"/>
      <c r="R764" s="179"/>
      <c r="S764" s="25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2"/>
      <c r="W764" s="264"/>
      <c r="X764" s="241"/>
      <c r="Y764" s="180"/>
      <c r="Z764" s="180"/>
      <c r="AA764" s="178"/>
      <c r="AB764" s="161"/>
      <c r="AC764" s="161"/>
      <c r="AD764" s="163"/>
      <c r="AE764" s="178"/>
      <c r="AF764" s="178"/>
      <c r="AG764" s="178"/>
      <c r="AH764" s="181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2"/>
      <c r="AL764" s="272"/>
      <c r="AM764" s="272"/>
      <c r="AN764" s="272"/>
      <c r="AO764" s="273"/>
      <c r="AP764" s="274"/>
      <c r="AQ764" s="274"/>
      <c r="AR764" s="266"/>
      <c r="AS764" s="266"/>
      <c r="AT764" s="266"/>
      <c r="AU764" s="268"/>
      <c r="AV764" s="268"/>
      <c r="AW764" s="268"/>
      <c r="AX764" s="242"/>
      <c r="AY764" s="183" t="str">
        <f>IF(D764="","*",IFERROR(IF(ISODD(COUNT(AS764:AX764)),"ERRO",SUM((AT764-AS764),(AV764-AU764),(AX764-AW764))),"ERRO"))</f>
        <v>*</v>
      </c>
      <c r="AZ764" s="161"/>
      <c r="BA764" s="243"/>
      <c r="BB764" s="179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9" t="e">
        <f>IF(BS_CONTROLE[[#This Row],[Responsavel pelo boletim]]=0, "-", BS_CONTROLE[[#This Row],[Responsavel pelo boletim]])</f>
        <v>#VALUE!</v>
      </c>
      <c r="BG764" s="185"/>
      <c r="BH764" s="244"/>
      <c r="BI764" s="244"/>
      <c r="BJ764" s="271"/>
      <c r="BK764" s="245"/>
      <c r="BL764" s="185"/>
      <c r="BM764" s="180"/>
      <c r="BN764" s="180"/>
      <c r="BO764" s="211"/>
      <c r="BP764" s="245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52"/>
      <c r="C765" s="240"/>
      <c r="D765" s="241"/>
      <c r="E765" s="297">
        <v>594</v>
      </c>
      <c r="F765" s="161"/>
      <c r="G765" s="159" t="str">
        <f>IF(D765="","*",VLOOKUP(F765,BS_ATIVIDADE[#All],3,FALSE))</f>
        <v>*</v>
      </c>
      <c r="H765" s="163"/>
      <c r="I765" s="163"/>
      <c r="J765" s="223"/>
      <c r="K765" s="223"/>
      <c r="L765" s="178"/>
      <c r="M765" s="20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8"/>
      <c r="R765" s="179"/>
      <c r="S765" s="25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2"/>
      <c r="W765" s="264"/>
      <c r="X765" s="241"/>
      <c r="Y765" s="180"/>
      <c r="Z765" s="180"/>
      <c r="AA765" s="178"/>
      <c r="AB765" s="161"/>
      <c r="AC765" s="161"/>
      <c r="AD765" s="163"/>
      <c r="AE765" s="178"/>
      <c r="AF765" s="178"/>
      <c r="AG765" s="178"/>
      <c r="AH765" s="181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2"/>
      <c r="AL765" s="272"/>
      <c r="AM765" s="272"/>
      <c r="AN765" s="272"/>
      <c r="AO765" s="273"/>
      <c r="AP765" s="274"/>
      <c r="AQ765" s="274"/>
      <c r="AR765" s="266"/>
      <c r="AS765" s="266"/>
      <c r="AT765" s="266"/>
      <c r="AU765" s="268"/>
      <c r="AV765" s="268"/>
      <c r="AW765" s="268"/>
      <c r="AX765" s="242"/>
      <c r="AY765" s="183" t="str">
        <f>IF(D765="","*",IFERROR(IF(ISODD(COUNT(AS765:AX765)),"ERRO",SUM((AT765-AS765),(AV765-AU765),(AX765-AW765))),"ERRO"))</f>
        <v>*</v>
      </c>
      <c r="AZ765" s="161"/>
      <c r="BA765" s="243"/>
      <c r="BB765" s="179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9" t="e">
        <f>IF(BS_CONTROLE[[#This Row],[Responsavel pelo boletim]]=0, "-", BS_CONTROLE[[#This Row],[Responsavel pelo boletim]])</f>
        <v>#VALUE!</v>
      </c>
      <c r="BG765" s="185"/>
      <c r="BH765" s="244"/>
      <c r="BI765" s="244"/>
      <c r="BJ765" s="271"/>
      <c r="BK765" s="245"/>
      <c r="BL765" s="185"/>
      <c r="BM765" s="180"/>
      <c r="BN765" s="180"/>
      <c r="BO765" s="211"/>
      <c r="BP765" s="245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52"/>
      <c r="C766" s="240"/>
      <c r="D766" s="241"/>
      <c r="E766" s="297">
        <v>594</v>
      </c>
      <c r="F766" s="161"/>
      <c r="G766" s="159" t="str">
        <f>IF(D766="","*",VLOOKUP(F766,BS_ATIVIDADE[#All],3,FALSE))</f>
        <v>*</v>
      </c>
      <c r="H766" s="163"/>
      <c r="I766" s="163"/>
      <c r="J766" s="223"/>
      <c r="K766" s="223"/>
      <c r="L766" s="178"/>
      <c r="M766" s="20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8"/>
      <c r="R766" s="179"/>
      <c r="S766" s="25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2"/>
      <c r="W766" s="264"/>
      <c r="X766" s="241"/>
      <c r="Y766" s="180"/>
      <c r="Z766" s="180"/>
      <c r="AA766" s="178"/>
      <c r="AB766" s="161"/>
      <c r="AC766" s="161"/>
      <c r="AD766" s="163"/>
      <c r="AE766" s="178"/>
      <c r="AF766" s="178"/>
      <c r="AG766" s="178"/>
      <c r="AH766" s="181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2"/>
      <c r="AL766" s="272"/>
      <c r="AM766" s="272"/>
      <c r="AN766" s="272"/>
      <c r="AO766" s="273"/>
      <c r="AP766" s="274"/>
      <c r="AQ766" s="274"/>
      <c r="AR766" s="266"/>
      <c r="AS766" s="266"/>
      <c r="AT766" s="266"/>
      <c r="AU766" s="268"/>
      <c r="AV766" s="268"/>
      <c r="AW766" s="268"/>
      <c r="AX766" s="242"/>
      <c r="AY766" s="183" t="str">
        <f>IF(D766="","*",IFERROR(IF(ISODD(COUNT(AS766:AX766)),"ERRO",SUM((AT766-AS766),(AV766-AU766),(AX766-AW766))),"ERRO"))</f>
        <v>*</v>
      </c>
      <c r="AZ766" s="161"/>
      <c r="BA766" s="243"/>
      <c r="BB766" s="179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9" t="e">
        <f>IF(BS_CONTROLE[[#This Row],[Responsavel pelo boletim]]=0, "-", BS_CONTROLE[[#This Row],[Responsavel pelo boletim]])</f>
        <v>#VALUE!</v>
      </c>
      <c r="BG766" s="185"/>
      <c r="BH766" s="244"/>
      <c r="BI766" s="244"/>
      <c r="BJ766" s="271"/>
      <c r="BK766" s="245"/>
      <c r="BL766" s="185"/>
      <c r="BM766" s="180"/>
      <c r="BN766" s="180"/>
      <c r="BO766" s="211"/>
      <c r="BP766" s="245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52"/>
      <c r="C767" s="240"/>
      <c r="D767" s="241"/>
      <c r="E767" s="297">
        <v>594</v>
      </c>
      <c r="F767" s="161"/>
      <c r="G767" s="159" t="str">
        <f>IF(D767="","*",VLOOKUP(F767,BS_ATIVIDADE[#All],3,FALSE))</f>
        <v>*</v>
      </c>
      <c r="H767" s="163"/>
      <c r="I767" s="163"/>
      <c r="J767" s="223"/>
      <c r="K767" s="223"/>
      <c r="L767" s="178"/>
      <c r="M767" s="20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8"/>
      <c r="R767" s="179"/>
      <c r="S767" s="25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2"/>
      <c r="W767" s="264"/>
      <c r="X767" s="241"/>
      <c r="Y767" s="180"/>
      <c r="Z767" s="180"/>
      <c r="AA767" s="178"/>
      <c r="AB767" s="161"/>
      <c r="AC767" s="161"/>
      <c r="AD767" s="163"/>
      <c r="AE767" s="178"/>
      <c r="AF767" s="178"/>
      <c r="AG767" s="178"/>
      <c r="AH767" s="181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2"/>
      <c r="AL767" s="272"/>
      <c r="AM767" s="272"/>
      <c r="AN767" s="272"/>
      <c r="AO767" s="273"/>
      <c r="AP767" s="274"/>
      <c r="AQ767" s="274"/>
      <c r="AR767" s="266"/>
      <c r="AS767" s="266"/>
      <c r="AT767" s="266"/>
      <c r="AU767" s="268"/>
      <c r="AV767" s="268"/>
      <c r="AW767" s="268"/>
      <c r="AX767" s="242"/>
      <c r="AY767" s="183" t="str">
        <f>IF(D767="","*",IFERROR(IF(ISODD(COUNT(AS767:AX767)),"ERRO",SUM((AT767-AS767),(AV767-AU767),(AX767-AW767))),"ERRO"))</f>
        <v>*</v>
      </c>
      <c r="AZ767" s="161"/>
      <c r="BA767" s="243"/>
      <c r="BB767" s="179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9" t="e">
        <f>IF(BS_CONTROLE[[#This Row],[Responsavel pelo boletim]]=0, "-", BS_CONTROLE[[#This Row],[Responsavel pelo boletim]])</f>
        <v>#VALUE!</v>
      </c>
      <c r="BG767" s="185"/>
      <c r="BH767" s="244"/>
      <c r="BI767" s="244"/>
      <c r="BJ767" s="271"/>
      <c r="BK767" s="245"/>
      <c r="BL767" s="185"/>
      <c r="BM767" s="180"/>
      <c r="BN767" s="180"/>
      <c r="BO767" s="211"/>
      <c r="BP767" s="245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52"/>
      <c r="C768" s="240"/>
      <c r="D768" s="241"/>
      <c r="E768" s="297">
        <v>594</v>
      </c>
      <c r="F768" s="161"/>
      <c r="G768" s="159" t="str">
        <f>IF(D768="","*",VLOOKUP(F768,BS_ATIVIDADE[#All],3,FALSE))</f>
        <v>*</v>
      </c>
      <c r="H768" s="163"/>
      <c r="I768" s="163"/>
      <c r="J768" s="223"/>
      <c r="K768" s="223"/>
      <c r="L768" s="178"/>
      <c r="M768" s="20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8"/>
      <c r="R768" s="179"/>
      <c r="S768" s="25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2"/>
      <c r="W768" s="264"/>
      <c r="X768" s="241"/>
      <c r="Y768" s="180"/>
      <c r="Z768" s="180"/>
      <c r="AA768" s="178"/>
      <c r="AB768" s="161"/>
      <c r="AC768" s="161"/>
      <c r="AD768" s="163"/>
      <c r="AE768" s="178"/>
      <c r="AF768" s="178"/>
      <c r="AG768" s="178"/>
      <c r="AH768" s="181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2"/>
      <c r="AL768" s="272"/>
      <c r="AM768" s="272"/>
      <c r="AN768" s="272"/>
      <c r="AO768" s="273"/>
      <c r="AP768" s="274"/>
      <c r="AQ768" s="274"/>
      <c r="AR768" s="266"/>
      <c r="AS768" s="266"/>
      <c r="AT768" s="266"/>
      <c r="AU768" s="268"/>
      <c r="AV768" s="268"/>
      <c r="AW768" s="268"/>
      <c r="AX768" s="242"/>
      <c r="AY768" s="183" t="str">
        <f>IF(D768="","*",IFERROR(IF(ISODD(COUNT(AS768:AX768)),"ERRO",SUM((AT768-AS768),(AV768-AU768),(AX768-AW768))),"ERRO"))</f>
        <v>*</v>
      </c>
      <c r="AZ768" s="161"/>
      <c r="BA768" s="243"/>
      <c r="BB768" s="179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9" t="e">
        <f>IF(BS_CONTROLE[[#This Row],[Responsavel pelo boletim]]=0, "-", BS_CONTROLE[[#This Row],[Responsavel pelo boletim]])</f>
        <v>#VALUE!</v>
      </c>
      <c r="BG768" s="185"/>
      <c r="BH768" s="244"/>
      <c r="BI768" s="244"/>
      <c r="BJ768" s="271"/>
      <c r="BK768" s="245"/>
      <c r="BL768" s="185"/>
      <c r="BM768" s="180"/>
      <c r="BN768" s="180"/>
      <c r="BO768" s="211"/>
      <c r="BP768" s="245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52"/>
      <c r="C769" s="240"/>
      <c r="D769" s="241"/>
      <c r="E769" s="297">
        <v>594</v>
      </c>
      <c r="F769" s="161"/>
      <c r="G769" s="159" t="str">
        <f>IF(D769="","*",VLOOKUP(F769,BS_ATIVIDADE[#All],3,FALSE))</f>
        <v>*</v>
      </c>
      <c r="H769" s="163"/>
      <c r="I769" s="163"/>
      <c r="J769" s="223"/>
      <c r="K769" s="223"/>
      <c r="L769" s="178"/>
      <c r="M769" s="20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8"/>
      <c r="R769" s="179"/>
      <c r="S769" s="25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2"/>
      <c r="W769" s="264"/>
      <c r="X769" s="241"/>
      <c r="Y769" s="180"/>
      <c r="Z769" s="180"/>
      <c r="AA769" s="178"/>
      <c r="AB769" s="161"/>
      <c r="AC769" s="161"/>
      <c r="AD769" s="163"/>
      <c r="AE769" s="178"/>
      <c r="AF769" s="178"/>
      <c r="AG769" s="178"/>
      <c r="AH769" s="181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2"/>
      <c r="AL769" s="272"/>
      <c r="AM769" s="272"/>
      <c r="AN769" s="272"/>
      <c r="AO769" s="273"/>
      <c r="AP769" s="274"/>
      <c r="AQ769" s="274"/>
      <c r="AR769" s="266"/>
      <c r="AS769" s="266"/>
      <c r="AT769" s="266"/>
      <c r="AU769" s="268"/>
      <c r="AV769" s="268"/>
      <c r="AW769" s="268"/>
      <c r="AX769" s="242"/>
      <c r="AY769" s="183" t="str">
        <f>IF(D769="","*",IFERROR(IF(ISODD(COUNT(AS769:AX769)),"ERRO",SUM((AT769-AS769),(AV769-AU769),(AX769-AW769))),"ERRO"))</f>
        <v>*</v>
      </c>
      <c r="AZ769" s="161"/>
      <c r="BA769" s="243"/>
      <c r="BB769" s="179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9" t="e">
        <f>IF(BS_CONTROLE[[#This Row],[Responsavel pelo boletim]]=0, "-", BS_CONTROLE[[#This Row],[Responsavel pelo boletim]])</f>
        <v>#VALUE!</v>
      </c>
      <c r="BG769" s="185"/>
      <c r="BH769" s="244"/>
      <c r="BI769" s="244"/>
      <c r="BJ769" s="271"/>
      <c r="BK769" s="245"/>
      <c r="BL769" s="185"/>
      <c r="BM769" s="180"/>
      <c r="BN769" s="180"/>
      <c r="BO769" s="211"/>
      <c r="BP769" s="245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52"/>
      <c r="C770" s="240"/>
      <c r="D770" s="241"/>
      <c r="E770" s="297">
        <v>594</v>
      </c>
      <c r="F770" s="161"/>
      <c r="G770" s="159" t="str">
        <f>IF(D770="","*",VLOOKUP(F770,BS_ATIVIDADE[#All],3,FALSE))</f>
        <v>*</v>
      </c>
      <c r="H770" s="163"/>
      <c r="I770" s="163"/>
      <c r="J770" s="223"/>
      <c r="K770" s="223"/>
      <c r="L770" s="178"/>
      <c r="M770" s="20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8"/>
      <c r="R770" s="179"/>
      <c r="S770" s="25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2"/>
      <c r="W770" s="264"/>
      <c r="X770" s="241"/>
      <c r="Y770" s="180"/>
      <c r="Z770" s="180"/>
      <c r="AA770" s="178"/>
      <c r="AB770" s="161"/>
      <c r="AC770" s="161"/>
      <c r="AD770" s="163"/>
      <c r="AE770" s="178"/>
      <c r="AF770" s="178"/>
      <c r="AG770" s="178"/>
      <c r="AH770" s="181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2"/>
      <c r="AL770" s="272"/>
      <c r="AM770" s="272"/>
      <c r="AN770" s="272"/>
      <c r="AO770" s="273"/>
      <c r="AP770" s="274"/>
      <c r="AQ770" s="274"/>
      <c r="AR770" s="266"/>
      <c r="AS770" s="266"/>
      <c r="AT770" s="266"/>
      <c r="AU770" s="268"/>
      <c r="AV770" s="268"/>
      <c r="AW770" s="268"/>
      <c r="AX770" s="242"/>
      <c r="AY770" s="183" t="str">
        <f>IF(D770="","*",IFERROR(IF(ISODD(COUNT(AS770:AX770)),"ERRO",SUM((AT770-AS770),(AV770-AU770),(AX770-AW770))),"ERRO"))</f>
        <v>*</v>
      </c>
      <c r="AZ770" s="161"/>
      <c r="BA770" s="243"/>
      <c r="BB770" s="179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9" t="e">
        <f>IF(BS_CONTROLE[[#This Row],[Responsavel pelo boletim]]=0, "-", BS_CONTROLE[[#This Row],[Responsavel pelo boletim]])</f>
        <v>#VALUE!</v>
      </c>
      <c r="BG770" s="185"/>
      <c r="BH770" s="244"/>
      <c r="BI770" s="244"/>
      <c r="BJ770" s="271"/>
      <c r="BK770" s="245"/>
      <c r="BL770" s="185"/>
      <c r="BM770" s="180"/>
      <c r="BN770" s="180"/>
      <c r="BO770" s="211"/>
      <c r="BP770" s="245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52"/>
      <c r="C771" s="240"/>
      <c r="D771" s="241"/>
      <c r="E771" s="297">
        <v>594</v>
      </c>
      <c r="F771" s="161"/>
      <c r="G771" s="159" t="str">
        <f>IF(D771="","*",VLOOKUP(F771,BS_ATIVIDADE[#All],3,FALSE))</f>
        <v>*</v>
      </c>
      <c r="H771" s="163"/>
      <c r="I771" s="163"/>
      <c r="J771" s="223"/>
      <c r="K771" s="223"/>
      <c r="L771" s="178"/>
      <c r="M771" s="20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8"/>
      <c r="R771" s="179"/>
      <c r="S771" s="25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2"/>
      <c r="W771" s="264"/>
      <c r="X771" s="241"/>
      <c r="Y771" s="180"/>
      <c r="Z771" s="180"/>
      <c r="AA771" s="178"/>
      <c r="AB771" s="161"/>
      <c r="AC771" s="161"/>
      <c r="AD771" s="163"/>
      <c r="AE771" s="178"/>
      <c r="AF771" s="178"/>
      <c r="AG771" s="178"/>
      <c r="AH771" s="181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2"/>
      <c r="AL771" s="272"/>
      <c r="AM771" s="272"/>
      <c r="AN771" s="272"/>
      <c r="AO771" s="273"/>
      <c r="AP771" s="274"/>
      <c r="AQ771" s="274"/>
      <c r="AR771" s="266"/>
      <c r="AS771" s="266"/>
      <c r="AT771" s="266"/>
      <c r="AU771" s="268"/>
      <c r="AV771" s="268"/>
      <c r="AW771" s="268"/>
      <c r="AX771" s="242"/>
      <c r="AY771" s="183" t="str">
        <f>IF(D771="","*",IFERROR(IF(ISODD(COUNT(AS771:AX771)),"ERRO",SUM((AT771-AS771),(AV771-AU771),(AX771-AW771))),"ERRO"))</f>
        <v>*</v>
      </c>
      <c r="AZ771" s="161"/>
      <c r="BA771" s="243"/>
      <c r="BB771" s="179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9" t="e">
        <f>IF(BS_CONTROLE[[#This Row],[Responsavel pelo boletim]]=0, "-", BS_CONTROLE[[#This Row],[Responsavel pelo boletim]])</f>
        <v>#VALUE!</v>
      </c>
      <c r="BG771" s="185"/>
      <c r="BH771" s="244"/>
      <c r="BI771" s="244"/>
      <c r="BJ771" s="271"/>
      <c r="BK771" s="245"/>
      <c r="BL771" s="185"/>
      <c r="BM771" s="180"/>
      <c r="BN771" s="180"/>
      <c r="BO771" s="211"/>
      <c r="BP771" s="245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52"/>
      <c r="C772" s="240"/>
      <c r="D772" s="241"/>
      <c r="E772" s="297">
        <v>594</v>
      </c>
      <c r="F772" s="161"/>
      <c r="G772" s="159" t="str">
        <f>IF(D772="","*",VLOOKUP(F772,BS_ATIVIDADE[#All],3,FALSE))</f>
        <v>*</v>
      </c>
      <c r="H772" s="163"/>
      <c r="I772" s="163"/>
      <c r="J772" s="223"/>
      <c r="K772" s="223"/>
      <c r="L772" s="178"/>
      <c r="M772" s="20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8"/>
      <c r="R772" s="179"/>
      <c r="S772" s="25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2"/>
      <c r="W772" s="264"/>
      <c r="X772" s="241"/>
      <c r="Y772" s="180"/>
      <c r="Z772" s="180"/>
      <c r="AA772" s="178"/>
      <c r="AB772" s="161"/>
      <c r="AC772" s="161"/>
      <c r="AD772" s="163"/>
      <c r="AE772" s="178"/>
      <c r="AF772" s="178"/>
      <c r="AG772" s="178"/>
      <c r="AH772" s="181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2"/>
      <c r="AL772" s="272"/>
      <c r="AM772" s="272"/>
      <c r="AN772" s="272"/>
      <c r="AO772" s="273"/>
      <c r="AP772" s="274"/>
      <c r="AQ772" s="274"/>
      <c r="AR772" s="266"/>
      <c r="AS772" s="266"/>
      <c r="AT772" s="266"/>
      <c r="AU772" s="268"/>
      <c r="AV772" s="268"/>
      <c r="AW772" s="268"/>
      <c r="AX772" s="242"/>
      <c r="AY772" s="183" t="str">
        <f>IF(D772="","*",IFERROR(IF(ISODD(COUNT(AS772:AX772)),"ERRO",SUM((AT772-AS772),(AV772-AU772),(AX772-AW772))),"ERRO"))</f>
        <v>*</v>
      </c>
      <c r="AZ772" s="161"/>
      <c r="BA772" s="243"/>
      <c r="BB772" s="179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9" t="e">
        <f>IF(BS_CONTROLE[[#This Row],[Responsavel pelo boletim]]=0, "-", BS_CONTROLE[[#This Row],[Responsavel pelo boletim]])</f>
        <v>#VALUE!</v>
      </c>
      <c r="BG772" s="185"/>
      <c r="BH772" s="244"/>
      <c r="BI772" s="244"/>
      <c r="BJ772" s="271"/>
      <c r="BK772" s="245"/>
      <c r="BL772" s="185"/>
      <c r="BM772" s="180"/>
      <c r="BN772" s="180"/>
      <c r="BO772" s="211"/>
      <c r="BP772" s="245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52"/>
      <c r="C773" s="240"/>
      <c r="D773" s="241"/>
      <c r="E773" s="297">
        <v>594</v>
      </c>
      <c r="F773" s="161"/>
      <c r="G773" s="159" t="str">
        <f>IF(D773="","*",VLOOKUP(F773,BS_ATIVIDADE[#All],3,FALSE))</f>
        <v>*</v>
      </c>
      <c r="H773" s="163"/>
      <c r="I773" s="163"/>
      <c r="J773" s="223"/>
      <c r="K773" s="223"/>
      <c r="L773" s="178"/>
      <c r="M773" s="20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8"/>
      <c r="R773" s="179"/>
      <c r="S773" s="25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2"/>
      <c r="W773" s="264"/>
      <c r="X773" s="241"/>
      <c r="Y773" s="180"/>
      <c r="Z773" s="180"/>
      <c r="AA773" s="178"/>
      <c r="AB773" s="161"/>
      <c r="AC773" s="161"/>
      <c r="AD773" s="163"/>
      <c r="AE773" s="178"/>
      <c r="AF773" s="178"/>
      <c r="AG773" s="178"/>
      <c r="AH773" s="181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2"/>
      <c r="AL773" s="272"/>
      <c r="AM773" s="272"/>
      <c r="AN773" s="272"/>
      <c r="AO773" s="273"/>
      <c r="AP773" s="274"/>
      <c r="AQ773" s="274"/>
      <c r="AR773" s="266"/>
      <c r="AS773" s="266"/>
      <c r="AT773" s="266"/>
      <c r="AU773" s="268"/>
      <c r="AV773" s="268"/>
      <c r="AW773" s="268"/>
      <c r="AX773" s="242"/>
      <c r="AY773" s="183" t="str">
        <f>IF(D773="","*",IFERROR(IF(ISODD(COUNT(AS773:AX773)),"ERRO",SUM((AT773-AS773),(AV773-AU773),(AX773-AW773))),"ERRO"))</f>
        <v>*</v>
      </c>
      <c r="AZ773" s="161"/>
      <c r="BA773" s="243"/>
      <c r="BB773" s="179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9" t="e">
        <f>IF(BS_CONTROLE[[#This Row],[Responsavel pelo boletim]]=0, "-", BS_CONTROLE[[#This Row],[Responsavel pelo boletim]])</f>
        <v>#VALUE!</v>
      </c>
      <c r="BG773" s="185"/>
      <c r="BH773" s="244"/>
      <c r="BI773" s="244"/>
      <c r="BJ773" s="271"/>
      <c r="BK773" s="245"/>
      <c r="BL773" s="185"/>
      <c r="BM773" s="180"/>
      <c r="BN773" s="180"/>
      <c r="BO773" s="211"/>
      <c r="BP773" s="245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52"/>
      <c r="C774" s="240"/>
      <c r="D774" s="241"/>
      <c r="E774" s="297">
        <v>594</v>
      </c>
      <c r="F774" s="161"/>
      <c r="G774" s="159" t="str">
        <f>IF(D774="","*",VLOOKUP(F774,BS_ATIVIDADE[#All],3,FALSE))</f>
        <v>*</v>
      </c>
      <c r="H774" s="163"/>
      <c r="I774" s="163"/>
      <c r="J774" s="223"/>
      <c r="K774" s="223"/>
      <c r="L774" s="178"/>
      <c r="M774" s="20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8"/>
      <c r="R774" s="179"/>
      <c r="S774" s="25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2"/>
      <c r="W774" s="264"/>
      <c r="X774" s="241"/>
      <c r="Y774" s="180"/>
      <c r="Z774" s="180"/>
      <c r="AA774" s="178"/>
      <c r="AB774" s="161"/>
      <c r="AC774" s="161"/>
      <c r="AD774" s="163"/>
      <c r="AE774" s="178"/>
      <c r="AF774" s="178"/>
      <c r="AG774" s="178"/>
      <c r="AH774" s="181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2"/>
      <c r="AL774" s="272"/>
      <c r="AM774" s="272"/>
      <c r="AN774" s="272"/>
      <c r="AO774" s="273"/>
      <c r="AP774" s="274"/>
      <c r="AQ774" s="274"/>
      <c r="AR774" s="266"/>
      <c r="AS774" s="266"/>
      <c r="AT774" s="266"/>
      <c r="AU774" s="268"/>
      <c r="AV774" s="268"/>
      <c r="AW774" s="268"/>
      <c r="AX774" s="242"/>
      <c r="AY774" s="183" t="str">
        <f>IF(D774="","*",IFERROR(IF(ISODD(COUNT(AS774:AX774)),"ERRO",SUM((AT774-AS774),(AV774-AU774),(AX774-AW774))),"ERRO"))</f>
        <v>*</v>
      </c>
      <c r="AZ774" s="161"/>
      <c r="BA774" s="243"/>
      <c r="BB774" s="179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9" t="e">
        <f>IF(BS_CONTROLE[[#This Row],[Responsavel pelo boletim]]=0, "-", BS_CONTROLE[[#This Row],[Responsavel pelo boletim]])</f>
        <v>#VALUE!</v>
      </c>
      <c r="BG774" s="185"/>
      <c r="BH774" s="244"/>
      <c r="BI774" s="244"/>
      <c r="BJ774" s="271"/>
      <c r="BK774" s="245"/>
      <c r="BL774" s="185"/>
      <c r="BM774" s="180"/>
      <c r="BN774" s="180"/>
      <c r="BO774" s="211"/>
      <c r="BP774" s="245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52"/>
      <c r="C775" s="240"/>
      <c r="D775" s="241"/>
      <c r="E775" s="297">
        <v>594</v>
      </c>
      <c r="F775" s="161"/>
      <c r="G775" s="159" t="str">
        <f>IF(D775="","*",VLOOKUP(F775,BS_ATIVIDADE[#All],3,FALSE))</f>
        <v>*</v>
      </c>
      <c r="H775" s="163"/>
      <c r="I775" s="163"/>
      <c r="J775" s="223"/>
      <c r="K775" s="223"/>
      <c r="L775" s="178"/>
      <c r="M775" s="20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8"/>
      <c r="R775" s="179"/>
      <c r="S775" s="25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2"/>
      <c r="W775" s="264"/>
      <c r="X775" s="241"/>
      <c r="Y775" s="180"/>
      <c r="Z775" s="180"/>
      <c r="AA775" s="178"/>
      <c r="AB775" s="161"/>
      <c r="AC775" s="161"/>
      <c r="AD775" s="163"/>
      <c r="AE775" s="178"/>
      <c r="AF775" s="178"/>
      <c r="AG775" s="178"/>
      <c r="AH775" s="181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2"/>
      <c r="AL775" s="272"/>
      <c r="AM775" s="272"/>
      <c r="AN775" s="272"/>
      <c r="AO775" s="273"/>
      <c r="AP775" s="274"/>
      <c r="AQ775" s="274"/>
      <c r="AR775" s="266"/>
      <c r="AS775" s="266"/>
      <c r="AT775" s="266"/>
      <c r="AU775" s="268"/>
      <c r="AV775" s="268"/>
      <c r="AW775" s="268"/>
      <c r="AX775" s="242"/>
      <c r="AY775" s="183" t="str">
        <f>IF(D775="","*",IFERROR(IF(ISODD(COUNT(AS775:AX775)),"ERRO",SUM((AT775-AS775),(AV775-AU775),(AX775-AW775))),"ERRO"))</f>
        <v>*</v>
      </c>
      <c r="AZ775" s="161"/>
      <c r="BA775" s="243"/>
      <c r="BB775" s="179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9" t="e">
        <f>IF(BS_CONTROLE[[#This Row],[Responsavel pelo boletim]]=0, "-", BS_CONTROLE[[#This Row],[Responsavel pelo boletim]])</f>
        <v>#VALUE!</v>
      </c>
      <c r="BG775" s="185"/>
      <c r="BH775" s="244"/>
      <c r="BI775" s="244"/>
      <c r="BJ775" s="271"/>
      <c r="BK775" s="245"/>
      <c r="BL775" s="185"/>
      <c r="BM775" s="180"/>
      <c r="BN775" s="180"/>
      <c r="BO775" s="211"/>
      <c r="BP775" s="245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52"/>
      <c r="C776" s="240"/>
      <c r="D776" s="241"/>
      <c r="E776" s="297">
        <v>594</v>
      </c>
      <c r="F776" s="161"/>
      <c r="G776" s="159" t="str">
        <f>IF(D776="","*",VLOOKUP(F776,BS_ATIVIDADE[#All],3,FALSE))</f>
        <v>*</v>
      </c>
      <c r="H776" s="163"/>
      <c r="I776" s="163"/>
      <c r="J776" s="223"/>
      <c r="K776" s="223"/>
      <c r="L776" s="178"/>
      <c r="M776" s="20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8"/>
      <c r="R776" s="179"/>
      <c r="S776" s="25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2"/>
      <c r="W776" s="264"/>
      <c r="X776" s="241"/>
      <c r="Y776" s="180"/>
      <c r="Z776" s="180"/>
      <c r="AA776" s="178"/>
      <c r="AB776" s="161"/>
      <c r="AC776" s="161"/>
      <c r="AD776" s="163"/>
      <c r="AE776" s="178"/>
      <c r="AF776" s="178"/>
      <c r="AG776" s="178"/>
      <c r="AH776" s="181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2"/>
      <c r="AL776" s="272"/>
      <c r="AM776" s="272"/>
      <c r="AN776" s="272"/>
      <c r="AO776" s="273"/>
      <c r="AP776" s="274"/>
      <c r="AQ776" s="274"/>
      <c r="AR776" s="266"/>
      <c r="AS776" s="266"/>
      <c r="AT776" s="266"/>
      <c r="AU776" s="268"/>
      <c r="AV776" s="268"/>
      <c r="AW776" s="268"/>
      <c r="AX776" s="242"/>
      <c r="AY776" s="183" t="str">
        <f>IF(D776="","*",IFERROR(IF(ISODD(COUNT(AS776:AX776)),"ERRO",SUM((AT776-AS776),(AV776-AU776),(AX776-AW776))),"ERRO"))</f>
        <v>*</v>
      </c>
      <c r="AZ776" s="161"/>
      <c r="BA776" s="243"/>
      <c r="BB776" s="179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9" t="e">
        <f>IF(BS_CONTROLE[[#This Row],[Responsavel pelo boletim]]=0, "-", BS_CONTROLE[[#This Row],[Responsavel pelo boletim]])</f>
        <v>#VALUE!</v>
      </c>
      <c r="BG776" s="185"/>
      <c r="BH776" s="244"/>
      <c r="BI776" s="244"/>
      <c r="BJ776" s="271"/>
      <c r="BK776" s="245"/>
      <c r="BL776" s="185"/>
      <c r="BM776" s="180"/>
      <c r="BN776" s="180"/>
      <c r="BO776" s="211"/>
      <c r="BP776" s="245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52"/>
      <c r="C777" s="240"/>
      <c r="D777" s="241"/>
      <c r="E777" s="297">
        <v>594</v>
      </c>
      <c r="F777" s="161"/>
      <c r="G777" s="159" t="str">
        <f>IF(D777="","*",VLOOKUP(F777,BS_ATIVIDADE[#All],3,FALSE))</f>
        <v>*</v>
      </c>
      <c r="H777" s="163"/>
      <c r="I777" s="163"/>
      <c r="J777" s="223"/>
      <c r="K777" s="223"/>
      <c r="L777" s="178"/>
      <c r="M777" s="20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8"/>
      <c r="R777" s="179"/>
      <c r="S777" s="25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2"/>
      <c r="W777" s="264"/>
      <c r="X777" s="241"/>
      <c r="Y777" s="180"/>
      <c r="Z777" s="180"/>
      <c r="AA777" s="178"/>
      <c r="AB777" s="161"/>
      <c r="AC777" s="161"/>
      <c r="AD777" s="163"/>
      <c r="AE777" s="178"/>
      <c r="AF777" s="178"/>
      <c r="AG777" s="178"/>
      <c r="AH777" s="181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2"/>
      <c r="AL777" s="272"/>
      <c r="AM777" s="272"/>
      <c r="AN777" s="272"/>
      <c r="AO777" s="273"/>
      <c r="AP777" s="274"/>
      <c r="AQ777" s="274"/>
      <c r="AR777" s="266"/>
      <c r="AS777" s="266"/>
      <c r="AT777" s="266"/>
      <c r="AU777" s="268"/>
      <c r="AV777" s="268"/>
      <c r="AW777" s="268"/>
      <c r="AX777" s="242"/>
      <c r="AY777" s="183" t="str">
        <f>IF(D777="","*",IFERROR(IF(ISODD(COUNT(AS777:AX777)),"ERRO",SUM((AT777-AS777),(AV777-AU777),(AX777-AW777))),"ERRO"))</f>
        <v>*</v>
      </c>
      <c r="AZ777" s="161"/>
      <c r="BA777" s="243"/>
      <c r="BB777" s="179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9" t="e">
        <f>IF(BS_CONTROLE[[#This Row],[Responsavel pelo boletim]]=0, "-", BS_CONTROLE[[#This Row],[Responsavel pelo boletim]])</f>
        <v>#VALUE!</v>
      </c>
      <c r="BG777" s="185"/>
      <c r="BH777" s="244"/>
      <c r="BI777" s="244"/>
      <c r="BJ777" s="271"/>
      <c r="BK777" s="245"/>
      <c r="BL777" s="185"/>
      <c r="BM777" s="180"/>
      <c r="BN777" s="180"/>
      <c r="BO777" s="211"/>
      <c r="BP777" s="245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52"/>
      <c r="C778" s="240"/>
      <c r="D778" s="241"/>
      <c r="E778" s="297">
        <v>594</v>
      </c>
      <c r="F778" s="161"/>
      <c r="G778" s="159" t="str">
        <f>IF(D778="","*",VLOOKUP(F778,BS_ATIVIDADE[#All],3,FALSE))</f>
        <v>*</v>
      </c>
      <c r="H778" s="163"/>
      <c r="I778" s="163"/>
      <c r="J778" s="223"/>
      <c r="K778" s="223"/>
      <c r="L778" s="178"/>
      <c r="M778" s="20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8"/>
      <c r="R778" s="179"/>
      <c r="S778" s="25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2"/>
      <c r="W778" s="264"/>
      <c r="X778" s="241"/>
      <c r="Y778" s="180"/>
      <c r="Z778" s="180"/>
      <c r="AA778" s="178"/>
      <c r="AB778" s="161"/>
      <c r="AC778" s="161"/>
      <c r="AD778" s="163"/>
      <c r="AE778" s="178"/>
      <c r="AF778" s="178"/>
      <c r="AG778" s="178"/>
      <c r="AH778" s="181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2"/>
      <c r="AL778" s="272"/>
      <c r="AM778" s="272"/>
      <c r="AN778" s="272"/>
      <c r="AO778" s="273"/>
      <c r="AP778" s="274"/>
      <c r="AQ778" s="274"/>
      <c r="AR778" s="266"/>
      <c r="AS778" s="266"/>
      <c r="AT778" s="266"/>
      <c r="AU778" s="268"/>
      <c r="AV778" s="268"/>
      <c r="AW778" s="268"/>
      <c r="AX778" s="242"/>
      <c r="AY778" s="183" t="str">
        <f>IF(D778="","*",IFERROR(IF(ISODD(COUNT(AS778:AX778)),"ERRO",SUM((AT778-AS778),(AV778-AU778),(AX778-AW778))),"ERRO"))</f>
        <v>*</v>
      </c>
      <c r="AZ778" s="161"/>
      <c r="BA778" s="243"/>
      <c r="BB778" s="179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9" t="e">
        <f>IF(BS_CONTROLE[[#This Row],[Responsavel pelo boletim]]=0, "-", BS_CONTROLE[[#This Row],[Responsavel pelo boletim]])</f>
        <v>#VALUE!</v>
      </c>
      <c r="BG778" s="185"/>
      <c r="BH778" s="244"/>
      <c r="BI778" s="244"/>
      <c r="BJ778" s="271"/>
      <c r="BK778" s="245"/>
      <c r="BL778" s="185"/>
      <c r="BM778" s="180"/>
      <c r="BN778" s="180"/>
      <c r="BO778" s="211"/>
      <c r="BP778" s="245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52"/>
      <c r="C779" s="240"/>
      <c r="D779" s="241"/>
      <c r="E779" s="297">
        <v>594</v>
      </c>
      <c r="F779" s="161"/>
      <c r="G779" s="159" t="str">
        <f>IF(D779="","*",VLOOKUP(F779,BS_ATIVIDADE[#All],3,FALSE))</f>
        <v>*</v>
      </c>
      <c r="H779" s="163"/>
      <c r="I779" s="163"/>
      <c r="J779" s="223"/>
      <c r="K779" s="223"/>
      <c r="L779" s="178"/>
      <c r="M779" s="20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8"/>
      <c r="R779" s="179"/>
      <c r="S779" s="25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2"/>
      <c r="W779" s="264"/>
      <c r="X779" s="241"/>
      <c r="Y779" s="180"/>
      <c r="Z779" s="180"/>
      <c r="AA779" s="178"/>
      <c r="AB779" s="161"/>
      <c r="AC779" s="161"/>
      <c r="AD779" s="163"/>
      <c r="AE779" s="178"/>
      <c r="AF779" s="178"/>
      <c r="AG779" s="178"/>
      <c r="AH779" s="181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2"/>
      <c r="AL779" s="272"/>
      <c r="AM779" s="272"/>
      <c r="AN779" s="272"/>
      <c r="AO779" s="273"/>
      <c r="AP779" s="274"/>
      <c r="AQ779" s="274"/>
      <c r="AR779" s="266"/>
      <c r="AS779" s="266"/>
      <c r="AT779" s="266"/>
      <c r="AU779" s="268"/>
      <c r="AV779" s="268"/>
      <c r="AW779" s="268"/>
      <c r="AX779" s="242"/>
      <c r="AY779" s="183" t="str">
        <f>IF(D779="","*",IFERROR(IF(ISODD(COUNT(AS779:AX779)),"ERRO",SUM((AT779-AS779),(AV779-AU779),(AX779-AW779))),"ERRO"))</f>
        <v>*</v>
      </c>
      <c r="AZ779" s="161"/>
      <c r="BA779" s="243"/>
      <c r="BB779" s="179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9" t="e">
        <f>IF(BS_CONTROLE[[#This Row],[Responsavel pelo boletim]]=0, "-", BS_CONTROLE[[#This Row],[Responsavel pelo boletim]])</f>
        <v>#VALUE!</v>
      </c>
      <c r="BG779" s="185"/>
      <c r="BH779" s="244"/>
      <c r="BI779" s="244"/>
      <c r="BJ779" s="271"/>
      <c r="BK779" s="245"/>
      <c r="BL779" s="185"/>
      <c r="BM779" s="180"/>
      <c r="BN779" s="180"/>
      <c r="BO779" s="211"/>
      <c r="BP779" s="245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52"/>
      <c r="C780" s="240"/>
      <c r="D780" s="241"/>
      <c r="E780" s="297">
        <v>594</v>
      </c>
      <c r="F780" s="161"/>
      <c r="G780" s="159" t="str">
        <f>IF(D780="","*",VLOOKUP(F780,BS_ATIVIDADE[#All],3,FALSE))</f>
        <v>*</v>
      </c>
      <c r="H780" s="163"/>
      <c r="I780" s="163"/>
      <c r="J780" s="223"/>
      <c r="K780" s="223"/>
      <c r="L780" s="178"/>
      <c r="M780" s="20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8"/>
      <c r="R780" s="179"/>
      <c r="S780" s="25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2"/>
      <c r="W780" s="264"/>
      <c r="X780" s="241"/>
      <c r="Y780" s="180"/>
      <c r="Z780" s="180"/>
      <c r="AA780" s="178"/>
      <c r="AB780" s="161"/>
      <c r="AC780" s="161"/>
      <c r="AD780" s="163"/>
      <c r="AE780" s="178"/>
      <c r="AF780" s="178"/>
      <c r="AG780" s="178"/>
      <c r="AH780" s="181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2"/>
      <c r="AL780" s="272"/>
      <c r="AM780" s="272"/>
      <c r="AN780" s="272"/>
      <c r="AO780" s="273"/>
      <c r="AP780" s="274"/>
      <c r="AQ780" s="274"/>
      <c r="AR780" s="266"/>
      <c r="AS780" s="266"/>
      <c r="AT780" s="266"/>
      <c r="AU780" s="268"/>
      <c r="AV780" s="268"/>
      <c r="AW780" s="268"/>
      <c r="AX780" s="242"/>
      <c r="AY780" s="183" t="str">
        <f>IF(D780="","*",IFERROR(IF(ISODD(COUNT(AS780:AX780)),"ERRO",SUM((AT780-AS780),(AV780-AU780),(AX780-AW780))),"ERRO"))</f>
        <v>*</v>
      </c>
      <c r="AZ780" s="161"/>
      <c r="BA780" s="243"/>
      <c r="BB780" s="179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9" t="e">
        <f>IF(BS_CONTROLE[[#This Row],[Responsavel pelo boletim]]=0, "-", BS_CONTROLE[[#This Row],[Responsavel pelo boletim]])</f>
        <v>#VALUE!</v>
      </c>
      <c r="BG780" s="185"/>
      <c r="BH780" s="244"/>
      <c r="BI780" s="244"/>
      <c r="BJ780" s="271"/>
      <c r="BK780" s="245"/>
      <c r="BL780" s="185"/>
      <c r="BM780" s="180"/>
      <c r="BN780" s="180"/>
      <c r="BO780" s="211"/>
      <c r="BP780" s="245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52"/>
      <c r="C781" s="240"/>
      <c r="D781" s="241"/>
      <c r="E781" s="297">
        <v>594</v>
      </c>
      <c r="F781" s="161"/>
      <c r="G781" s="159" t="str">
        <f>IF(D781="","*",VLOOKUP(F781,BS_ATIVIDADE[#All],3,FALSE))</f>
        <v>*</v>
      </c>
      <c r="H781" s="163"/>
      <c r="I781" s="163"/>
      <c r="J781" s="223"/>
      <c r="K781" s="223"/>
      <c r="L781" s="178"/>
      <c r="M781" s="20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8"/>
      <c r="R781" s="179"/>
      <c r="S781" s="25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2"/>
      <c r="W781" s="264"/>
      <c r="X781" s="241"/>
      <c r="Y781" s="180"/>
      <c r="Z781" s="180"/>
      <c r="AA781" s="178"/>
      <c r="AB781" s="161"/>
      <c r="AC781" s="161"/>
      <c r="AD781" s="163"/>
      <c r="AE781" s="178"/>
      <c r="AF781" s="178"/>
      <c r="AG781" s="178"/>
      <c r="AH781" s="181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2"/>
      <c r="AL781" s="272"/>
      <c r="AM781" s="272"/>
      <c r="AN781" s="272"/>
      <c r="AO781" s="273"/>
      <c r="AP781" s="274"/>
      <c r="AQ781" s="274"/>
      <c r="AR781" s="266"/>
      <c r="AS781" s="266"/>
      <c r="AT781" s="266"/>
      <c r="AU781" s="268"/>
      <c r="AV781" s="268"/>
      <c r="AW781" s="268"/>
      <c r="AX781" s="242"/>
      <c r="AY781" s="183" t="str">
        <f>IF(D781="","*",IFERROR(IF(ISODD(COUNT(AS781:AX781)),"ERRO",SUM((AT781-AS781),(AV781-AU781),(AX781-AW781))),"ERRO"))</f>
        <v>*</v>
      </c>
      <c r="AZ781" s="161"/>
      <c r="BA781" s="243"/>
      <c r="BB781" s="179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9" t="e">
        <f>IF(BS_CONTROLE[[#This Row],[Responsavel pelo boletim]]=0, "-", BS_CONTROLE[[#This Row],[Responsavel pelo boletim]])</f>
        <v>#VALUE!</v>
      </c>
      <c r="BG781" s="185"/>
      <c r="BH781" s="244"/>
      <c r="BI781" s="244"/>
      <c r="BJ781" s="271"/>
      <c r="BK781" s="245"/>
      <c r="BL781" s="185"/>
      <c r="BM781" s="180"/>
      <c r="BN781" s="180"/>
      <c r="BO781" s="211"/>
      <c r="BP781" s="245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52"/>
      <c r="C782" s="240"/>
      <c r="D782" s="241"/>
      <c r="E782" s="297">
        <v>594</v>
      </c>
      <c r="F782" s="161"/>
      <c r="G782" s="159" t="str">
        <f>IF(D782="","*",VLOOKUP(F782,BS_ATIVIDADE[#All],3,FALSE))</f>
        <v>*</v>
      </c>
      <c r="H782" s="163"/>
      <c r="I782" s="163"/>
      <c r="J782" s="223"/>
      <c r="K782" s="223"/>
      <c r="L782" s="178"/>
      <c r="M782" s="20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8"/>
      <c r="R782" s="179"/>
      <c r="S782" s="25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2"/>
      <c r="W782" s="264"/>
      <c r="X782" s="241"/>
      <c r="Y782" s="180"/>
      <c r="Z782" s="180"/>
      <c r="AA782" s="178"/>
      <c r="AB782" s="161"/>
      <c r="AC782" s="161"/>
      <c r="AD782" s="163"/>
      <c r="AE782" s="178"/>
      <c r="AF782" s="178"/>
      <c r="AG782" s="178"/>
      <c r="AH782" s="181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2"/>
      <c r="AL782" s="272"/>
      <c r="AM782" s="272"/>
      <c r="AN782" s="272"/>
      <c r="AO782" s="273"/>
      <c r="AP782" s="274"/>
      <c r="AQ782" s="274"/>
      <c r="AR782" s="266"/>
      <c r="AS782" s="266"/>
      <c r="AT782" s="266"/>
      <c r="AU782" s="268"/>
      <c r="AV782" s="268"/>
      <c r="AW782" s="268"/>
      <c r="AX782" s="242"/>
      <c r="AY782" s="183" t="str">
        <f>IF(D782="","*",IFERROR(IF(ISODD(COUNT(AS782:AX782)),"ERRO",SUM((AT782-AS782),(AV782-AU782),(AX782-AW782))),"ERRO"))</f>
        <v>*</v>
      </c>
      <c r="AZ782" s="161"/>
      <c r="BA782" s="243"/>
      <c r="BB782" s="179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9" t="e">
        <f>IF(BS_CONTROLE[[#This Row],[Responsavel pelo boletim]]=0, "-", BS_CONTROLE[[#This Row],[Responsavel pelo boletim]])</f>
        <v>#VALUE!</v>
      </c>
      <c r="BG782" s="185"/>
      <c r="BH782" s="244"/>
      <c r="BI782" s="244"/>
      <c r="BJ782" s="271"/>
      <c r="BK782" s="245"/>
      <c r="BL782" s="185"/>
      <c r="BM782" s="180"/>
      <c r="BN782" s="180"/>
      <c r="BO782" s="211"/>
      <c r="BP782" s="245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52"/>
      <c r="C783" s="240"/>
      <c r="D783" s="241"/>
      <c r="E783" s="297">
        <v>594</v>
      </c>
      <c r="F783" s="161"/>
      <c r="G783" s="159" t="str">
        <f>IF(D783="","*",VLOOKUP(F783,BS_ATIVIDADE[#All],3,FALSE))</f>
        <v>*</v>
      </c>
      <c r="H783" s="163"/>
      <c r="I783" s="163"/>
      <c r="J783" s="223"/>
      <c r="K783" s="223"/>
      <c r="L783" s="178"/>
      <c r="M783" s="20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8"/>
      <c r="R783" s="179"/>
      <c r="S783" s="25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2"/>
      <c r="W783" s="264"/>
      <c r="X783" s="241"/>
      <c r="Y783" s="180"/>
      <c r="Z783" s="180"/>
      <c r="AA783" s="178"/>
      <c r="AB783" s="161"/>
      <c r="AC783" s="161"/>
      <c r="AD783" s="163"/>
      <c r="AE783" s="178"/>
      <c r="AF783" s="178"/>
      <c r="AG783" s="178"/>
      <c r="AH783" s="181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2"/>
      <c r="AL783" s="272"/>
      <c r="AM783" s="272"/>
      <c r="AN783" s="272"/>
      <c r="AO783" s="273"/>
      <c r="AP783" s="274"/>
      <c r="AQ783" s="274"/>
      <c r="AR783" s="266"/>
      <c r="AS783" s="266"/>
      <c r="AT783" s="266"/>
      <c r="AU783" s="268"/>
      <c r="AV783" s="268"/>
      <c r="AW783" s="268"/>
      <c r="AX783" s="242"/>
      <c r="AY783" s="183" t="str">
        <f>IF(D783="","*",IFERROR(IF(ISODD(COUNT(AS783:AX783)),"ERRO",SUM((AT783-AS783),(AV783-AU783),(AX783-AW783))),"ERRO"))</f>
        <v>*</v>
      </c>
      <c r="AZ783" s="161"/>
      <c r="BA783" s="243"/>
      <c r="BB783" s="179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9" t="e">
        <f>IF(BS_CONTROLE[[#This Row],[Responsavel pelo boletim]]=0, "-", BS_CONTROLE[[#This Row],[Responsavel pelo boletim]])</f>
        <v>#VALUE!</v>
      </c>
      <c r="BG783" s="185"/>
      <c r="BH783" s="244"/>
      <c r="BI783" s="244"/>
      <c r="BJ783" s="271"/>
      <c r="BK783" s="245"/>
      <c r="BL783" s="185"/>
      <c r="BM783" s="180"/>
      <c r="BN783" s="180"/>
      <c r="BO783" s="211"/>
      <c r="BP783" s="245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52"/>
      <c r="C784" s="240"/>
      <c r="D784" s="241"/>
      <c r="E784" s="297">
        <v>594</v>
      </c>
      <c r="F784" s="161"/>
      <c r="G784" s="159" t="str">
        <f>IF(D784="","*",VLOOKUP(F784,BS_ATIVIDADE[#All],3,FALSE))</f>
        <v>*</v>
      </c>
      <c r="H784" s="163"/>
      <c r="I784" s="163"/>
      <c r="J784" s="223"/>
      <c r="K784" s="223"/>
      <c r="L784" s="178"/>
      <c r="M784" s="20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8"/>
      <c r="R784" s="179"/>
      <c r="S784" s="25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2"/>
      <c r="W784" s="264"/>
      <c r="X784" s="241"/>
      <c r="Y784" s="180"/>
      <c r="Z784" s="180"/>
      <c r="AA784" s="178"/>
      <c r="AB784" s="161"/>
      <c r="AC784" s="161"/>
      <c r="AD784" s="163"/>
      <c r="AE784" s="178"/>
      <c r="AF784" s="178"/>
      <c r="AG784" s="178"/>
      <c r="AH784" s="181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2"/>
      <c r="AL784" s="272"/>
      <c r="AM784" s="272"/>
      <c r="AN784" s="272"/>
      <c r="AO784" s="273"/>
      <c r="AP784" s="274"/>
      <c r="AQ784" s="274"/>
      <c r="AR784" s="266"/>
      <c r="AS784" s="266"/>
      <c r="AT784" s="266"/>
      <c r="AU784" s="268"/>
      <c r="AV784" s="268"/>
      <c r="AW784" s="268"/>
      <c r="AX784" s="242"/>
      <c r="AY784" s="183" t="str">
        <f>IF(D784="","*",IFERROR(IF(ISODD(COUNT(AS784:AX784)),"ERRO",SUM((AT784-AS784),(AV784-AU784),(AX784-AW784))),"ERRO"))</f>
        <v>*</v>
      </c>
      <c r="AZ784" s="161"/>
      <c r="BA784" s="243"/>
      <c r="BB784" s="179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9" t="e">
        <f>IF(BS_CONTROLE[[#This Row],[Responsavel pelo boletim]]=0, "-", BS_CONTROLE[[#This Row],[Responsavel pelo boletim]])</f>
        <v>#VALUE!</v>
      </c>
      <c r="BG784" s="185"/>
      <c r="BH784" s="244"/>
      <c r="BI784" s="244"/>
      <c r="BJ784" s="271"/>
      <c r="BK784" s="245"/>
      <c r="BL784" s="185"/>
      <c r="BM784" s="180"/>
      <c r="BN784" s="180"/>
      <c r="BO784" s="211"/>
      <c r="BP784" s="245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52"/>
      <c r="C785" s="240"/>
      <c r="D785" s="241"/>
      <c r="E785" s="297">
        <v>594</v>
      </c>
      <c r="F785" s="161"/>
      <c r="G785" s="159" t="str">
        <f>IF(D785="","*",VLOOKUP(F785,BS_ATIVIDADE[#All],3,FALSE))</f>
        <v>*</v>
      </c>
      <c r="H785" s="163"/>
      <c r="I785" s="163"/>
      <c r="J785" s="223"/>
      <c r="K785" s="223"/>
      <c r="L785" s="178"/>
      <c r="M785" s="20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8"/>
      <c r="R785" s="179"/>
      <c r="S785" s="25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2"/>
      <c r="W785" s="264"/>
      <c r="X785" s="241"/>
      <c r="Y785" s="180"/>
      <c r="Z785" s="180"/>
      <c r="AA785" s="178"/>
      <c r="AB785" s="161"/>
      <c r="AC785" s="161"/>
      <c r="AD785" s="163"/>
      <c r="AE785" s="178"/>
      <c r="AF785" s="178"/>
      <c r="AG785" s="178"/>
      <c r="AH785" s="181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2"/>
      <c r="AL785" s="272"/>
      <c r="AM785" s="272"/>
      <c r="AN785" s="272"/>
      <c r="AO785" s="273"/>
      <c r="AP785" s="274"/>
      <c r="AQ785" s="274"/>
      <c r="AR785" s="266"/>
      <c r="AS785" s="266"/>
      <c r="AT785" s="266"/>
      <c r="AU785" s="268"/>
      <c r="AV785" s="268"/>
      <c r="AW785" s="268"/>
      <c r="AX785" s="242"/>
      <c r="AY785" s="183" t="str">
        <f>IF(D785="","*",IFERROR(IF(ISODD(COUNT(AS785:AX785)),"ERRO",SUM((AT785-AS785),(AV785-AU785),(AX785-AW785))),"ERRO"))</f>
        <v>*</v>
      </c>
      <c r="AZ785" s="161"/>
      <c r="BA785" s="243"/>
      <c r="BB785" s="179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9" t="e">
        <f>IF(BS_CONTROLE[[#This Row],[Responsavel pelo boletim]]=0, "-", BS_CONTROLE[[#This Row],[Responsavel pelo boletim]])</f>
        <v>#VALUE!</v>
      </c>
      <c r="BG785" s="185"/>
      <c r="BH785" s="244"/>
      <c r="BI785" s="244"/>
      <c r="BJ785" s="271"/>
      <c r="BK785" s="245"/>
      <c r="BL785" s="185"/>
      <c r="BM785" s="180"/>
      <c r="BN785" s="180"/>
      <c r="BO785" s="211"/>
      <c r="BP785" s="245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52"/>
      <c r="C786" s="240"/>
      <c r="D786" s="241"/>
      <c r="E786" s="297">
        <v>594</v>
      </c>
      <c r="F786" s="161"/>
      <c r="G786" s="159" t="str">
        <f>IF(D786="","*",VLOOKUP(F786,BS_ATIVIDADE[#All],3,FALSE))</f>
        <v>*</v>
      </c>
      <c r="H786" s="163"/>
      <c r="I786" s="163"/>
      <c r="J786" s="223"/>
      <c r="K786" s="223"/>
      <c r="L786" s="178"/>
      <c r="M786" s="20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8"/>
      <c r="R786" s="179"/>
      <c r="S786" s="25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2"/>
      <c r="W786" s="264"/>
      <c r="X786" s="241"/>
      <c r="Y786" s="180"/>
      <c r="Z786" s="180"/>
      <c r="AA786" s="178"/>
      <c r="AB786" s="161"/>
      <c r="AC786" s="161"/>
      <c r="AD786" s="163"/>
      <c r="AE786" s="178"/>
      <c r="AF786" s="178"/>
      <c r="AG786" s="178"/>
      <c r="AH786" s="181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2"/>
      <c r="AL786" s="272"/>
      <c r="AM786" s="272"/>
      <c r="AN786" s="272"/>
      <c r="AO786" s="273"/>
      <c r="AP786" s="274"/>
      <c r="AQ786" s="274"/>
      <c r="AR786" s="266"/>
      <c r="AS786" s="266"/>
      <c r="AT786" s="266"/>
      <c r="AU786" s="268"/>
      <c r="AV786" s="268"/>
      <c r="AW786" s="268"/>
      <c r="AX786" s="242"/>
      <c r="AY786" s="183" t="str">
        <f>IF(D786="","*",IFERROR(IF(ISODD(COUNT(AS786:AX786)),"ERRO",SUM((AT786-AS786),(AV786-AU786),(AX786-AW786))),"ERRO"))</f>
        <v>*</v>
      </c>
      <c r="AZ786" s="161"/>
      <c r="BA786" s="243"/>
      <c r="BB786" s="179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9" t="e">
        <f>IF(BS_CONTROLE[[#This Row],[Responsavel pelo boletim]]=0, "-", BS_CONTROLE[[#This Row],[Responsavel pelo boletim]])</f>
        <v>#VALUE!</v>
      </c>
      <c r="BG786" s="185"/>
      <c r="BH786" s="244"/>
      <c r="BI786" s="244"/>
      <c r="BJ786" s="271"/>
      <c r="BK786" s="245"/>
      <c r="BL786" s="185"/>
      <c r="BM786" s="180"/>
      <c r="BN786" s="180"/>
      <c r="BO786" s="211"/>
      <c r="BP786" s="245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52"/>
      <c r="C787" s="240"/>
      <c r="D787" s="241"/>
      <c r="E787" s="297">
        <v>594</v>
      </c>
      <c r="F787" s="161"/>
      <c r="G787" s="159" t="str">
        <f>IF(D787="","*",VLOOKUP(F787,BS_ATIVIDADE[#All],3,FALSE))</f>
        <v>*</v>
      </c>
      <c r="H787" s="163"/>
      <c r="I787" s="163"/>
      <c r="J787" s="223"/>
      <c r="K787" s="223"/>
      <c r="L787" s="178"/>
      <c r="M787" s="20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8"/>
      <c r="R787" s="179"/>
      <c r="S787" s="25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2"/>
      <c r="W787" s="264"/>
      <c r="X787" s="241"/>
      <c r="Y787" s="180"/>
      <c r="Z787" s="180"/>
      <c r="AA787" s="178"/>
      <c r="AB787" s="161"/>
      <c r="AC787" s="161"/>
      <c r="AD787" s="163"/>
      <c r="AE787" s="178"/>
      <c r="AF787" s="178"/>
      <c r="AG787" s="178"/>
      <c r="AH787" s="181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2"/>
      <c r="AL787" s="272"/>
      <c r="AM787" s="272"/>
      <c r="AN787" s="272"/>
      <c r="AO787" s="273"/>
      <c r="AP787" s="274"/>
      <c r="AQ787" s="274"/>
      <c r="AR787" s="266"/>
      <c r="AS787" s="266"/>
      <c r="AT787" s="266"/>
      <c r="AU787" s="268"/>
      <c r="AV787" s="268"/>
      <c r="AW787" s="268"/>
      <c r="AX787" s="242"/>
      <c r="AY787" s="183" t="str">
        <f>IF(D787="","*",IFERROR(IF(ISODD(COUNT(AS787:AX787)),"ERRO",SUM((AT787-AS787),(AV787-AU787),(AX787-AW787))),"ERRO"))</f>
        <v>*</v>
      </c>
      <c r="AZ787" s="161"/>
      <c r="BA787" s="243"/>
      <c r="BB787" s="179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9" t="e">
        <f>IF(BS_CONTROLE[[#This Row],[Responsavel pelo boletim]]=0, "-", BS_CONTROLE[[#This Row],[Responsavel pelo boletim]])</f>
        <v>#VALUE!</v>
      </c>
      <c r="BG787" s="185"/>
      <c r="BH787" s="244"/>
      <c r="BI787" s="244"/>
      <c r="BJ787" s="271"/>
      <c r="BK787" s="245"/>
      <c r="BL787" s="185"/>
      <c r="BM787" s="180"/>
      <c r="BN787" s="180"/>
      <c r="BO787" s="211"/>
      <c r="BP787" s="245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52"/>
      <c r="C788" s="240"/>
      <c r="D788" s="241"/>
      <c r="E788" s="297">
        <v>594</v>
      </c>
      <c r="F788" s="161"/>
      <c r="G788" s="159" t="str">
        <f>IF(D788="","*",VLOOKUP(F788,BS_ATIVIDADE[#All],3,FALSE))</f>
        <v>*</v>
      </c>
      <c r="H788" s="163"/>
      <c r="I788" s="163"/>
      <c r="J788" s="223"/>
      <c r="K788" s="223"/>
      <c r="L788" s="178"/>
      <c r="M788" s="20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8"/>
      <c r="R788" s="179"/>
      <c r="S788" s="25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2"/>
      <c r="W788" s="264"/>
      <c r="X788" s="241"/>
      <c r="Y788" s="180"/>
      <c r="Z788" s="180"/>
      <c r="AA788" s="178"/>
      <c r="AB788" s="161"/>
      <c r="AC788" s="161"/>
      <c r="AD788" s="163"/>
      <c r="AE788" s="178"/>
      <c r="AF788" s="178"/>
      <c r="AG788" s="178"/>
      <c r="AH788" s="181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2"/>
      <c r="AL788" s="272"/>
      <c r="AM788" s="272"/>
      <c r="AN788" s="272"/>
      <c r="AO788" s="273"/>
      <c r="AP788" s="274"/>
      <c r="AQ788" s="274"/>
      <c r="AR788" s="266"/>
      <c r="AS788" s="266"/>
      <c r="AT788" s="266"/>
      <c r="AU788" s="268"/>
      <c r="AV788" s="268"/>
      <c r="AW788" s="268"/>
      <c r="AX788" s="242"/>
      <c r="AY788" s="183" t="str">
        <f>IF(D788="","*",IFERROR(IF(ISODD(COUNT(AS788:AX788)),"ERRO",SUM((AT788-AS788),(AV788-AU788),(AX788-AW788))),"ERRO"))</f>
        <v>*</v>
      </c>
      <c r="AZ788" s="161"/>
      <c r="BA788" s="243"/>
      <c r="BB788" s="179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9" t="e">
        <f>IF(BS_CONTROLE[[#This Row],[Responsavel pelo boletim]]=0, "-", BS_CONTROLE[[#This Row],[Responsavel pelo boletim]])</f>
        <v>#VALUE!</v>
      </c>
      <c r="BG788" s="185"/>
      <c r="BH788" s="244"/>
      <c r="BI788" s="244"/>
      <c r="BJ788" s="271"/>
      <c r="BK788" s="245"/>
      <c r="BL788" s="185"/>
      <c r="BM788" s="180"/>
      <c r="BN788" s="180"/>
      <c r="BO788" s="211"/>
      <c r="BP788" s="245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52"/>
      <c r="C789" s="240"/>
      <c r="D789" s="241"/>
      <c r="E789" s="297">
        <v>594</v>
      </c>
      <c r="F789" s="161"/>
      <c r="G789" s="159" t="str">
        <f>IF(D789="","*",VLOOKUP(F789,BS_ATIVIDADE[#All],3,FALSE))</f>
        <v>*</v>
      </c>
      <c r="H789" s="163"/>
      <c r="I789" s="163"/>
      <c r="J789" s="223"/>
      <c r="K789" s="223"/>
      <c r="L789" s="178"/>
      <c r="M789" s="20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8"/>
      <c r="R789" s="179"/>
      <c r="S789" s="25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2"/>
      <c r="W789" s="264"/>
      <c r="X789" s="241"/>
      <c r="Y789" s="180"/>
      <c r="Z789" s="180"/>
      <c r="AA789" s="178"/>
      <c r="AB789" s="161"/>
      <c r="AC789" s="161"/>
      <c r="AD789" s="163"/>
      <c r="AE789" s="178"/>
      <c r="AF789" s="178"/>
      <c r="AG789" s="178"/>
      <c r="AH789" s="181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2"/>
      <c r="AL789" s="272"/>
      <c r="AM789" s="272"/>
      <c r="AN789" s="272"/>
      <c r="AO789" s="273"/>
      <c r="AP789" s="274"/>
      <c r="AQ789" s="274"/>
      <c r="AR789" s="266"/>
      <c r="AS789" s="266"/>
      <c r="AT789" s="266"/>
      <c r="AU789" s="268"/>
      <c r="AV789" s="268"/>
      <c r="AW789" s="268"/>
      <c r="AX789" s="242"/>
      <c r="AY789" s="183" t="str">
        <f>IF(D789="","*",IFERROR(IF(ISODD(COUNT(AS789:AX789)),"ERRO",SUM((AT789-AS789),(AV789-AU789),(AX789-AW789))),"ERRO"))</f>
        <v>*</v>
      </c>
      <c r="AZ789" s="161"/>
      <c r="BA789" s="243"/>
      <c r="BB789" s="179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9" t="e">
        <f>IF(BS_CONTROLE[[#This Row],[Responsavel pelo boletim]]=0, "-", BS_CONTROLE[[#This Row],[Responsavel pelo boletim]])</f>
        <v>#VALUE!</v>
      </c>
      <c r="BG789" s="185"/>
      <c r="BH789" s="244"/>
      <c r="BI789" s="244"/>
      <c r="BJ789" s="271"/>
      <c r="BK789" s="245"/>
      <c r="BL789" s="185"/>
      <c r="BM789" s="180"/>
      <c r="BN789" s="180"/>
      <c r="BO789" s="211"/>
      <c r="BP789" s="245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52"/>
      <c r="C790" s="240"/>
      <c r="D790" s="241"/>
      <c r="E790" s="297">
        <v>594</v>
      </c>
      <c r="F790" s="161"/>
      <c r="G790" s="159" t="str">
        <f>IF(D790="","*",VLOOKUP(F790,BS_ATIVIDADE[#All],3,FALSE))</f>
        <v>*</v>
      </c>
      <c r="H790" s="163"/>
      <c r="I790" s="163"/>
      <c r="J790" s="223"/>
      <c r="K790" s="223"/>
      <c r="L790" s="178"/>
      <c r="M790" s="20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8"/>
      <c r="R790" s="179"/>
      <c r="S790" s="25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2"/>
      <c r="W790" s="264"/>
      <c r="X790" s="241"/>
      <c r="Y790" s="180"/>
      <c r="Z790" s="180"/>
      <c r="AA790" s="178"/>
      <c r="AB790" s="161"/>
      <c r="AC790" s="161"/>
      <c r="AD790" s="163"/>
      <c r="AE790" s="178"/>
      <c r="AF790" s="178"/>
      <c r="AG790" s="178"/>
      <c r="AH790" s="181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2"/>
      <c r="AL790" s="272"/>
      <c r="AM790" s="272"/>
      <c r="AN790" s="272"/>
      <c r="AO790" s="273"/>
      <c r="AP790" s="274"/>
      <c r="AQ790" s="274"/>
      <c r="AR790" s="266"/>
      <c r="AS790" s="266"/>
      <c r="AT790" s="266"/>
      <c r="AU790" s="268"/>
      <c r="AV790" s="268"/>
      <c r="AW790" s="268"/>
      <c r="AX790" s="242"/>
      <c r="AY790" s="183" t="str">
        <f>IF(D790="","*",IFERROR(IF(ISODD(COUNT(AS790:AX790)),"ERRO",SUM((AT790-AS790),(AV790-AU790),(AX790-AW790))),"ERRO"))</f>
        <v>*</v>
      </c>
      <c r="AZ790" s="161"/>
      <c r="BA790" s="243"/>
      <c r="BB790" s="179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9" t="e">
        <f>IF(BS_CONTROLE[[#This Row],[Responsavel pelo boletim]]=0, "-", BS_CONTROLE[[#This Row],[Responsavel pelo boletim]])</f>
        <v>#VALUE!</v>
      </c>
      <c r="BG790" s="185"/>
      <c r="BH790" s="244"/>
      <c r="BI790" s="244"/>
      <c r="BJ790" s="271"/>
      <c r="BK790" s="245"/>
      <c r="BL790" s="185"/>
      <c r="BM790" s="180"/>
      <c r="BN790" s="180"/>
      <c r="BO790" s="211"/>
      <c r="BP790" s="245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52"/>
      <c r="C791" s="240"/>
      <c r="D791" s="241"/>
      <c r="E791" s="297">
        <v>594</v>
      </c>
      <c r="F791" s="161"/>
      <c r="G791" s="159" t="str">
        <f>IF(D791="","*",VLOOKUP(F791,BS_ATIVIDADE[#All],3,FALSE))</f>
        <v>*</v>
      </c>
      <c r="H791" s="163"/>
      <c r="I791" s="163"/>
      <c r="J791" s="223"/>
      <c r="K791" s="223"/>
      <c r="L791" s="178"/>
      <c r="M791" s="20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8"/>
      <c r="R791" s="179"/>
      <c r="S791" s="25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2"/>
      <c r="W791" s="264"/>
      <c r="X791" s="241"/>
      <c r="Y791" s="180"/>
      <c r="Z791" s="180"/>
      <c r="AA791" s="178"/>
      <c r="AB791" s="161"/>
      <c r="AC791" s="161"/>
      <c r="AD791" s="163"/>
      <c r="AE791" s="178"/>
      <c r="AF791" s="178"/>
      <c r="AG791" s="178"/>
      <c r="AH791" s="181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2"/>
      <c r="AL791" s="272"/>
      <c r="AM791" s="272"/>
      <c r="AN791" s="272"/>
      <c r="AO791" s="273"/>
      <c r="AP791" s="274"/>
      <c r="AQ791" s="274"/>
      <c r="AR791" s="266"/>
      <c r="AS791" s="266"/>
      <c r="AT791" s="266"/>
      <c r="AU791" s="268"/>
      <c r="AV791" s="268"/>
      <c r="AW791" s="268"/>
      <c r="AX791" s="242"/>
      <c r="AY791" s="183" t="str">
        <f>IF(D791="","*",IFERROR(IF(ISODD(COUNT(AS791:AX791)),"ERRO",SUM((AT791-AS791),(AV791-AU791),(AX791-AW791))),"ERRO"))</f>
        <v>*</v>
      </c>
      <c r="AZ791" s="161"/>
      <c r="BA791" s="243"/>
      <c r="BB791" s="179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9" t="e">
        <f>IF(BS_CONTROLE[[#This Row],[Responsavel pelo boletim]]=0, "-", BS_CONTROLE[[#This Row],[Responsavel pelo boletim]])</f>
        <v>#VALUE!</v>
      </c>
      <c r="BG791" s="185"/>
      <c r="BH791" s="244"/>
      <c r="BI791" s="244"/>
      <c r="BJ791" s="271"/>
      <c r="BK791" s="245"/>
      <c r="BL791" s="185"/>
      <c r="BM791" s="180"/>
      <c r="BN791" s="180"/>
      <c r="BO791" s="211"/>
      <c r="BP791" s="245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52"/>
      <c r="C792" s="240"/>
      <c r="D792" s="241"/>
      <c r="E792" s="297">
        <v>594</v>
      </c>
      <c r="F792" s="161"/>
      <c r="G792" s="159" t="str">
        <f>IF(D792="","*",VLOOKUP(F792,BS_ATIVIDADE[#All],3,FALSE))</f>
        <v>*</v>
      </c>
      <c r="H792" s="163"/>
      <c r="I792" s="163"/>
      <c r="J792" s="223"/>
      <c r="K792" s="223"/>
      <c r="L792" s="178"/>
      <c r="M792" s="20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8"/>
      <c r="R792" s="179"/>
      <c r="S792" s="25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2"/>
      <c r="W792" s="264"/>
      <c r="X792" s="241"/>
      <c r="Y792" s="180"/>
      <c r="Z792" s="180"/>
      <c r="AA792" s="178"/>
      <c r="AB792" s="161"/>
      <c r="AC792" s="161"/>
      <c r="AD792" s="163"/>
      <c r="AE792" s="178"/>
      <c r="AF792" s="178"/>
      <c r="AG792" s="178"/>
      <c r="AH792" s="181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2"/>
      <c r="AL792" s="272"/>
      <c r="AM792" s="272"/>
      <c r="AN792" s="272"/>
      <c r="AO792" s="273"/>
      <c r="AP792" s="274"/>
      <c r="AQ792" s="274"/>
      <c r="AR792" s="266"/>
      <c r="AS792" s="266"/>
      <c r="AT792" s="266"/>
      <c r="AU792" s="268"/>
      <c r="AV792" s="268"/>
      <c r="AW792" s="268"/>
      <c r="AX792" s="242"/>
      <c r="AY792" s="183" t="str">
        <f>IF(D792="","*",IFERROR(IF(ISODD(COUNT(AS792:AX792)),"ERRO",SUM((AT792-AS792),(AV792-AU792),(AX792-AW792))),"ERRO"))</f>
        <v>*</v>
      </c>
      <c r="AZ792" s="161"/>
      <c r="BA792" s="243"/>
      <c r="BB792" s="179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9" t="e">
        <f>IF(BS_CONTROLE[[#This Row],[Responsavel pelo boletim]]=0, "-", BS_CONTROLE[[#This Row],[Responsavel pelo boletim]])</f>
        <v>#VALUE!</v>
      </c>
      <c r="BG792" s="185"/>
      <c r="BH792" s="244"/>
      <c r="BI792" s="244"/>
      <c r="BJ792" s="271"/>
      <c r="BK792" s="245"/>
      <c r="BL792" s="185"/>
      <c r="BM792" s="180"/>
      <c r="BN792" s="180"/>
      <c r="BO792" s="211"/>
      <c r="BP792" s="245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52"/>
      <c r="C793" s="240"/>
      <c r="D793" s="241"/>
      <c r="E793" s="297">
        <v>594</v>
      </c>
      <c r="F793" s="161"/>
      <c r="G793" s="159" t="str">
        <f>IF(D793="","*",VLOOKUP(F793,BS_ATIVIDADE[#All],3,FALSE))</f>
        <v>*</v>
      </c>
      <c r="H793" s="163"/>
      <c r="I793" s="163"/>
      <c r="J793" s="223"/>
      <c r="K793" s="223"/>
      <c r="L793" s="178"/>
      <c r="M793" s="20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8"/>
      <c r="R793" s="179"/>
      <c r="S793" s="25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2"/>
      <c r="W793" s="264"/>
      <c r="X793" s="241"/>
      <c r="Y793" s="180"/>
      <c r="Z793" s="180"/>
      <c r="AA793" s="178"/>
      <c r="AB793" s="161"/>
      <c r="AC793" s="161"/>
      <c r="AD793" s="163"/>
      <c r="AE793" s="178"/>
      <c r="AF793" s="178"/>
      <c r="AG793" s="178"/>
      <c r="AH793" s="181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2"/>
      <c r="AL793" s="272"/>
      <c r="AM793" s="272"/>
      <c r="AN793" s="272"/>
      <c r="AO793" s="273"/>
      <c r="AP793" s="274"/>
      <c r="AQ793" s="274"/>
      <c r="AR793" s="266"/>
      <c r="AS793" s="266"/>
      <c r="AT793" s="266"/>
      <c r="AU793" s="268"/>
      <c r="AV793" s="268"/>
      <c r="AW793" s="268"/>
      <c r="AX793" s="242"/>
      <c r="AY793" s="183" t="str">
        <f>IF(D793="","*",IFERROR(IF(ISODD(COUNT(AS793:AX793)),"ERRO",SUM((AT793-AS793),(AV793-AU793),(AX793-AW793))),"ERRO"))</f>
        <v>*</v>
      </c>
      <c r="AZ793" s="161"/>
      <c r="BA793" s="243"/>
      <c r="BB793" s="179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9" t="e">
        <f>IF(BS_CONTROLE[[#This Row],[Responsavel pelo boletim]]=0, "-", BS_CONTROLE[[#This Row],[Responsavel pelo boletim]])</f>
        <v>#VALUE!</v>
      </c>
      <c r="BG793" s="185"/>
      <c r="BH793" s="244"/>
      <c r="BI793" s="244"/>
      <c r="BJ793" s="271"/>
      <c r="BK793" s="245"/>
      <c r="BL793" s="185"/>
      <c r="BM793" s="180"/>
      <c r="BN793" s="180"/>
      <c r="BO793" s="211"/>
      <c r="BP793" s="245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52"/>
      <c r="C794" s="240"/>
      <c r="D794" s="241"/>
      <c r="E794" s="297">
        <v>594</v>
      </c>
      <c r="F794" s="161"/>
      <c r="G794" s="159" t="str">
        <f>IF(D794="","*",VLOOKUP(F794,BS_ATIVIDADE[#All],3,FALSE))</f>
        <v>*</v>
      </c>
      <c r="H794" s="163"/>
      <c r="I794" s="163"/>
      <c r="J794" s="223"/>
      <c r="K794" s="223"/>
      <c r="L794" s="178"/>
      <c r="M794" s="20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8"/>
      <c r="R794" s="179"/>
      <c r="S794" s="25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2"/>
      <c r="W794" s="264"/>
      <c r="X794" s="241"/>
      <c r="Y794" s="180"/>
      <c r="Z794" s="180"/>
      <c r="AA794" s="178"/>
      <c r="AB794" s="161"/>
      <c r="AC794" s="161"/>
      <c r="AD794" s="163"/>
      <c r="AE794" s="178"/>
      <c r="AF794" s="178"/>
      <c r="AG794" s="178"/>
      <c r="AH794" s="181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2"/>
      <c r="AL794" s="272"/>
      <c r="AM794" s="272"/>
      <c r="AN794" s="272"/>
      <c r="AO794" s="273"/>
      <c r="AP794" s="274"/>
      <c r="AQ794" s="274"/>
      <c r="AR794" s="266"/>
      <c r="AS794" s="266"/>
      <c r="AT794" s="266"/>
      <c r="AU794" s="268"/>
      <c r="AV794" s="268"/>
      <c r="AW794" s="268"/>
      <c r="AX794" s="242"/>
      <c r="AY794" s="183" t="str">
        <f>IF(D794="","*",IFERROR(IF(ISODD(COUNT(AS794:AX794)),"ERRO",SUM((AT794-AS794),(AV794-AU794),(AX794-AW794))),"ERRO"))</f>
        <v>*</v>
      </c>
      <c r="AZ794" s="161"/>
      <c r="BA794" s="243"/>
      <c r="BB794" s="179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9" t="e">
        <f>IF(BS_CONTROLE[[#This Row],[Responsavel pelo boletim]]=0, "-", BS_CONTROLE[[#This Row],[Responsavel pelo boletim]])</f>
        <v>#VALUE!</v>
      </c>
      <c r="BG794" s="185"/>
      <c r="BH794" s="244"/>
      <c r="BI794" s="244"/>
      <c r="BJ794" s="271"/>
      <c r="BK794" s="245"/>
      <c r="BL794" s="185"/>
      <c r="BM794" s="180"/>
      <c r="BN794" s="180"/>
      <c r="BO794" s="211"/>
      <c r="BP794" s="245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52"/>
      <c r="C795" s="240"/>
      <c r="D795" s="241"/>
      <c r="E795" s="297">
        <v>594</v>
      </c>
      <c r="F795" s="161"/>
      <c r="G795" s="159" t="str">
        <f>IF(D795="","*",VLOOKUP(F795,BS_ATIVIDADE[#All],3,FALSE))</f>
        <v>*</v>
      </c>
      <c r="H795" s="163"/>
      <c r="I795" s="163"/>
      <c r="J795" s="223"/>
      <c r="K795" s="223"/>
      <c r="L795" s="178"/>
      <c r="M795" s="20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8"/>
      <c r="R795" s="179"/>
      <c r="S795" s="25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2"/>
      <c r="W795" s="264"/>
      <c r="X795" s="241"/>
      <c r="Y795" s="180"/>
      <c r="Z795" s="180"/>
      <c r="AA795" s="178"/>
      <c r="AB795" s="161"/>
      <c r="AC795" s="161"/>
      <c r="AD795" s="163"/>
      <c r="AE795" s="178"/>
      <c r="AF795" s="178"/>
      <c r="AG795" s="178"/>
      <c r="AH795" s="181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2"/>
      <c r="AL795" s="272"/>
      <c r="AM795" s="272"/>
      <c r="AN795" s="272"/>
      <c r="AO795" s="273"/>
      <c r="AP795" s="274"/>
      <c r="AQ795" s="274"/>
      <c r="AR795" s="266"/>
      <c r="AS795" s="266"/>
      <c r="AT795" s="266"/>
      <c r="AU795" s="268"/>
      <c r="AV795" s="268"/>
      <c r="AW795" s="268"/>
      <c r="AX795" s="242"/>
      <c r="AY795" s="183" t="str">
        <f>IF(D795="","*",IFERROR(IF(ISODD(COUNT(AS795:AX795)),"ERRO",SUM((AT795-AS795),(AV795-AU795),(AX795-AW795))),"ERRO"))</f>
        <v>*</v>
      </c>
      <c r="AZ795" s="161"/>
      <c r="BA795" s="243"/>
      <c r="BB795" s="179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9" t="e">
        <f>IF(BS_CONTROLE[[#This Row],[Responsavel pelo boletim]]=0, "-", BS_CONTROLE[[#This Row],[Responsavel pelo boletim]])</f>
        <v>#VALUE!</v>
      </c>
      <c r="BG795" s="185"/>
      <c r="BH795" s="244"/>
      <c r="BI795" s="244"/>
      <c r="BJ795" s="271"/>
      <c r="BK795" s="245"/>
      <c r="BL795" s="185"/>
      <c r="BM795" s="180"/>
      <c r="BN795" s="180"/>
      <c r="BO795" s="211"/>
      <c r="BP795" s="245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52"/>
      <c r="C796" s="240"/>
      <c r="D796" s="241"/>
      <c r="E796" s="297">
        <v>594</v>
      </c>
      <c r="F796" s="161"/>
      <c r="G796" s="159" t="str">
        <f>IF(D796="","*",VLOOKUP(F796,BS_ATIVIDADE[#All],3,FALSE))</f>
        <v>*</v>
      </c>
      <c r="H796" s="163"/>
      <c r="I796" s="163"/>
      <c r="J796" s="223"/>
      <c r="K796" s="223"/>
      <c r="L796" s="178"/>
      <c r="M796" s="20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8"/>
      <c r="R796" s="179"/>
      <c r="S796" s="25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2"/>
      <c r="W796" s="264"/>
      <c r="X796" s="241"/>
      <c r="Y796" s="180"/>
      <c r="Z796" s="180"/>
      <c r="AA796" s="178"/>
      <c r="AB796" s="161"/>
      <c r="AC796" s="161"/>
      <c r="AD796" s="163"/>
      <c r="AE796" s="178"/>
      <c r="AF796" s="178"/>
      <c r="AG796" s="178"/>
      <c r="AH796" s="181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2"/>
      <c r="AL796" s="272"/>
      <c r="AM796" s="272"/>
      <c r="AN796" s="272"/>
      <c r="AO796" s="273"/>
      <c r="AP796" s="274"/>
      <c r="AQ796" s="274"/>
      <c r="AR796" s="266"/>
      <c r="AS796" s="266"/>
      <c r="AT796" s="266"/>
      <c r="AU796" s="268"/>
      <c r="AV796" s="268"/>
      <c r="AW796" s="268"/>
      <c r="AX796" s="242"/>
      <c r="AY796" s="183" t="str">
        <f>IF(D796="","*",IFERROR(IF(ISODD(COUNT(AS796:AX796)),"ERRO",SUM((AT796-AS796),(AV796-AU796),(AX796-AW796))),"ERRO"))</f>
        <v>*</v>
      </c>
      <c r="AZ796" s="161"/>
      <c r="BA796" s="243"/>
      <c r="BB796" s="179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9" t="e">
        <f>IF(BS_CONTROLE[[#This Row],[Responsavel pelo boletim]]=0, "-", BS_CONTROLE[[#This Row],[Responsavel pelo boletim]])</f>
        <v>#VALUE!</v>
      </c>
      <c r="BG796" s="185"/>
      <c r="BH796" s="244"/>
      <c r="BI796" s="244"/>
      <c r="BJ796" s="271"/>
      <c r="BK796" s="245"/>
      <c r="BL796" s="185"/>
      <c r="BM796" s="180"/>
      <c r="BN796" s="180"/>
      <c r="BO796" s="211"/>
      <c r="BP796" s="245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52"/>
      <c r="C797" s="240"/>
      <c r="D797" s="241"/>
      <c r="E797" s="297">
        <v>594</v>
      </c>
      <c r="F797" s="161"/>
      <c r="G797" s="159" t="str">
        <f>IF(D797="","*",VLOOKUP(F797,BS_ATIVIDADE[#All],3,FALSE))</f>
        <v>*</v>
      </c>
      <c r="H797" s="163"/>
      <c r="I797" s="163"/>
      <c r="J797" s="223"/>
      <c r="K797" s="223"/>
      <c r="L797" s="178"/>
      <c r="M797" s="20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8"/>
      <c r="R797" s="179"/>
      <c r="S797" s="25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2"/>
      <c r="W797" s="264"/>
      <c r="X797" s="241"/>
      <c r="Y797" s="180"/>
      <c r="Z797" s="180"/>
      <c r="AA797" s="178"/>
      <c r="AB797" s="161"/>
      <c r="AC797" s="161"/>
      <c r="AD797" s="163"/>
      <c r="AE797" s="178"/>
      <c r="AF797" s="178"/>
      <c r="AG797" s="178"/>
      <c r="AH797" s="181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2"/>
      <c r="AL797" s="272"/>
      <c r="AM797" s="272"/>
      <c r="AN797" s="272"/>
      <c r="AO797" s="273"/>
      <c r="AP797" s="274"/>
      <c r="AQ797" s="274"/>
      <c r="AR797" s="266"/>
      <c r="AS797" s="266"/>
      <c r="AT797" s="266"/>
      <c r="AU797" s="268"/>
      <c r="AV797" s="268"/>
      <c r="AW797" s="268"/>
      <c r="AX797" s="242"/>
      <c r="AY797" s="183" t="str">
        <f>IF(D797="","*",IFERROR(IF(ISODD(COUNT(AS797:AX797)),"ERRO",SUM((AT797-AS797),(AV797-AU797),(AX797-AW797))),"ERRO"))</f>
        <v>*</v>
      </c>
      <c r="AZ797" s="161"/>
      <c r="BA797" s="243"/>
      <c r="BB797" s="179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9" t="e">
        <f>IF(BS_CONTROLE[[#This Row],[Responsavel pelo boletim]]=0, "-", BS_CONTROLE[[#This Row],[Responsavel pelo boletim]])</f>
        <v>#VALUE!</v>
      </c>
      <c r="BG797" s="185"/>
      <c r="BH797" s="244"/>
      <c r="BI797" s="244"/>
      <c r="BJ797" s="271"/>
      <c r="BK797" s="245"/>
      <c r="BL797" s="185"/>
      <c r="BM797" s="180"/>
      <c r="BN797" s="180"/>
      <c r="BO797" s="211"/>
      <c r="BP797" s="245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52"/>
      <c r="C798" s="240"/>
      <c r="D798" s="241"/>
      <c r="E798" s="297">
        <v>594</v>
      </c>
      <c r="F798" s="161"/>
      <c r="G798" s="159" t="str">
        <f>IF(D798="","*",VLOOKUP(F798,BS_ATIVIDADE[#All],3,FALSE))</f>
        <v>*</v>
      </c>
      <c r="H798" s="163"/>
      <c r="I798" s="163"/>
      <c r="J798" s="223"/>
      <c r="K798" s="223"/>
      <c r="L798" s="178"/>
      <c r="M798" s="20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8"/>
      <c r="R798" s="179"/>
      <c r="S798" s="25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2"/>
      <c r="W798" s="264"/>
      <c r="X798" s="241"/>
      <c r="Y798" s="180"/>
      <c r="Z798" s="180"/>
      <c r="AA798" s="178"/>
      <c r="AB798" s="161"/>
      <c r="AC798" s="161"/>
      <c r="AD798" s="163"/>
      <c r="AE798" s="178"/>
      <c r="AF798" s="178"/>
      <c r="AG798" s="178"/>
      <c r="AH798" s="181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2"/>
      <c r="AL798" s="272"/>
      <c r="AM798" s="272"/>
      <c r="AN798" s="272"/>
      <c r="AO798" s="273"/>
      <c r="AP798" s="274"/>
      <c r="AQ798" s="274"/>
      <c r="AR798" s="266"/>
      <c r="AS798" s="266"/>
      <c r="AT798" s="266"/>
      <c r="AU798" s="268"/>
      <c r="AV798" s="268"/>
      <c r="AW798" s="268"/>
      <c r="AX798" s="242"/>
      <c r="AY798" s="183" t="str">
        <f>IF(D798="","*",IFERROR(IF(ISODD(COUNT(AS798:AX798)),"ERRO",SUM((AT798-AS798),(AV798-AU798),(AX798-AW798))),"ERRO"))</f>
        <v>*</v>
      </c>
      <c r="AZ798" s="161"/>
      <c r="BA798" s="243"/>
      <c r="BB798" s="179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9" t="e">
        <f>IF(BS_CONTROLE[[#This Row],[Responsavel pelo boletim]]=0, "-", BS_CONTROLE[[#This Row],[Responsavel pelo boletim]])</f>
        <v>#VALUE!</v>
      </c>
      <c r="BG798" s="185"/>
      <c r="BH798" s="244"/>
      <c r="BI798" s="244"/>
      <c r="BJ798" s="271"/>
      <c r="BK798" s="245"/>
      <c r="BL798" s="185"/>
      <c r="BM798" s="180"/>
      <c r="BN798" s="180"/>
      <c r="BO798" s="211"/>
      <c r="BP798" s="245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52"/>
      <c r="C799" s="240"/>
      <c r="D799" s="241"/>
      <c r="E799" s="297">
        <v>594</v>
      </c>
      <c r="F799" s="161"/>
      <c r="G799" s="159" t="str">
        <f>IF(D799="","*",VLOOKUP(F799,BS_ATIVIDADE[#All],3,FALSE))</f>
        <v>*</v>
      </c>
      <c r="H799" s="163"/>
      <c r="I799" s="163"/>
      <c r="J799" s="223"/>
      <c r="K799" s="223"/>
      <c r="L799" s="178"/>
      <c r="M799" s="20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8"/>
      <c r="R799" s="179"/>
      <c r="S799" s="25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2"/>
      <c r="W799" s="264"/>
      <c r="X799" s="241"/>
      <c r="Y799" s="180"/>
      <c r="Z799" s="180"/>
      <c r="AA799" s="178"/>
      <c r="AB799" s="161"/>
      <c r="AC799" s="161"/>
      <c r="AD799" s="163"/>
      <c r="AE799" s="178"/>
      <c r="AF799" s="178"/>
      <c r="AG799" s="178"/>
      <c r="AH799" s="181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2"/>
      <c r="AL799" s="272"/>
      <c r="AM799" s="272"/>
      <c r="AN799" s="272"/>
      <c r="AO799" s="273"/>
      <c r="AP799" s="274"/>
      <c r="AQ799" s="274"/>
      <c r="AR799" s="266"/>
      <c r="AS799" s="266"/>
      <c r="AT799" s="266"/>
      <c r="AU799" s="268"/>
      <c r="AV799" s="268"/>
      <c r="AW799" s="268"/>
      <c r="AX799" s="242"/>
      <c r="AY799" s="183" t="str">
        <f>IF(D799="","*",IFERROR(IF(ISODD(COUNT(AS799:AX799)),"ERRO",SUM((AT799-AS799),(AV799-AU799),(AX799-AW799))),"ERRO"))</f>
        <v>*</v>
      </c>
      <c r="AZ799" s="161"/>
      <c r="BA799" s="243"/>
      <c r="BB799" s="179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9" t="e">
        <f>IF(BS_CONTROLE[[#This Row],[Responsavel pelo boletim]]=0, "-", BS_CONTROLE[[#This Row],[Responsavel pelo boletim]])</f>
        <v>#VALUE!</v>
      </c>
      <c r="BG799" s="185"/>
      <c r="BH799" s="244"/>
      <c r="BI799" s="244"/>
      <c r="BJ799" s="271"/>
      <c r="BK799" s="245"/>
      <c r="BL799" s="185"/>
      <c r="BM799" s="180"/>
      <c r="BN799" s="180"/>
      <c r="BO799" s="211"/>
      <c r="BP799" s="245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2"/>
      <c r="C800" s="240"/>
      <c r="D800" s="241"/>
      <c r="E800" s="297">
        <v>594</v>
      </c>
      <c r="F800" s="161"/>
      <c r="G800" s="159" t="str">
        <f>IF(D800="","*",VLOOKUP(F800,BS_ATIVIDADE[#All],3,FALSE))</f>
        <v>*</v>
      </c>
      <c r="H800" s="163"/>
      <c r="I800" s="163"/>
      <c r="J800" s="223"/>
      <c r="K800" s="223"/>
      <c r="L800" s="178"/>
      <c r="M800" s="20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8"/>
      <c r="R800" s="179"/>
      <c r="S800" s="25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2"/>
      <c r="W800" s="264"/>
      <c r="X800" s="241"/>
      <c r="Y800" s="180"/>
      <c r="Z800" s="180"/>
      <c r="AA800" s="178"/>
      <c r="AB800" s="161"/>
      <c r="AC800" s="161"/>
      <c r="AD800" s="163"/>
      <c r="AE800" s="178"/>
      <c r="AF800" s="178"/>
      <c r="AG800" s="178"/>
      <c r="AH800" s="181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2"/>
      <c r="AL800" s="272"/>
      <c r="AM800" s="272"/>
      <c r="AN800" s="272"/>
      <c r="AO800" s="273"/>
      <c r="AP800" s="274"/>
      <c r="AQ800" s="274"/>
      <c r="AR800" s="266"/>
      <c r="AS800" s="266"/>
      <c r="AT800" s="266"/>
      <c r="AU800" s="268"/>
      <c r="AV800" s="268"/>
      <c r="AW800" s="268"/>
      <c r="AX800" s="242"/>
      <c r="AY800" s="183" t="str">
        <f>IF(D800="","*",IFERROR(IF(ISODD(COUNT(AS800:AX800)),"ERRO",SUM((AT800-AS800),(AV800-AU800),(AX800-AW800))),"ERRO"))</f>
        <v>*</v>
      </c>
      <c r="AZ800" s="161"/>
      <c r="BA800" s="243"/>
      <c r="BB800" s="179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9" t="e">
        <f>IF(BS_CONTROLE[[#This Row],[Responsavel pelo boletim]]=0, "-", BS_CONTROLE[[#This Row],[Responsavel pelo boletim]])</f>
        <v>#VALUE!</v>
      </c>
      <c r="BG800" s="185"/>
      <c r="BH800" s="244"/>
      <c r="BI800" s="244"/>
      <c r="BJ800" s="271"/>
      <c r="BK800" s="245"/>
      <c r="BL800" s="185"/>
      <c r="BM800" s="180"/>
      <c r="BN800" s="180"/>
      <c r="BO800" s="211"/>
      <c r="BP800" s="245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43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42" priority="18655" operator="equal">
      <formula>"OPORTUNIDADE"</formula>
    </cfRule>
  </conditionalFormatting>
  <conditionalFormatting sqref="AZ6:AZ523">
    <cfRule type="expression" dxfId="241" priority="18650">
      <formula>$BU6=1</formula>
    </cfRule>
  </conditionalFormatting>
  <conditionalFormatting sqref="BQ6:BQ800">
    <cfRule type="cellIs" dxfId="240" priority="18661" operator="equal">
      <formula>"Produção e Intervalo"</formula>
    </cfRule>
    <cfRule type="cellIs" dxfId="239" priority="18662" operator="equal">
      <formula>"Aderente"</formula>
    </cfRule>
    <cfRule type="cellIs" dxfId="238" priority="18663" operator="equal">
      <formula>"Intervalo"</formula>
    </cfRule>
    <cfRule type="cellIs" dxfId="237" priority="18664" operator="equal">
      <formula>"Produção"</formula>
    </cfRule>
    <cfRule type="cellIs" dxfId="236" priority="18665" operator="equal">
      <formula>"ERRO"</formula>
    </cfRule>
  </conditionalFormatting>
  <conditionalFormatting sqref="BR6:BS600">
    <cfRule type="cellIs" dxfId="235" priority="18643" operator="equal">
      <formula>"*"</formula>
    </cfRule>
    <cfRule type="cellIs" dxfId="234" priority="18644" operator="greaterThanOrEqual">
      <formula>1</formula>
    </cfRule>
    <cfRule type="cellIs" dxfId="233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32" priority="18591" operator="equal">
      <formula>"NÃO"</formula>
    </cfRule>
    <cfRule type="cellIs" dxfId="231" priority="18592" operator="equal">
      <formula>"SIM"</formula>
    </cfRule>
  </conditionalFormatting>
  <conditionalFormatting sqref="X478 X480 X483 X488:X489 X499 X506 X511:X512 X517 X520:X521">
    <cfRule type="cellIs" dxfId="230" priority="18590" operator="equal">
      <formula>"OPORTUNIDADE"</formula>
    </cfRule>
  </conditionalFormatting>
  <conditionalFormatting sqref="Z476:Z480 Z487:Z489 Z483:Z484 Z492 Z496:Z499 Z517 Z519:Z523 Z501:Z515">
    <cfRule type="cellIs" dxfId="229" priority="18588" operator="equal">
      <formula>"NÃO"</formula>
    </cfRule>
    <cfRule type="cellIs" dxfId="228" priority="18589" operator="equal">
      <formula>"SIM"</formula>
    </cfRule>
  </conditionalFormatting>
  <conditionalFormatting sqref="Z476:Z480 Z487:Z489 Z483:Z484 Z492 Z496:Z499 Z517 Z519:Z523 Z501:Z515">
    <cfRule type="cellIs" dxfId="227" priority="18587" operator="equal">
      <formula>"OPORTUNIDADE"</formula>
    </cfRule>
  </conditionalFormatting>
  <conditionalFormatting sqref="Y1048576">
    <cfRule type="cellIs" dxfId="226" priority="18472" operator="equal">
      <formula>"OPORTUNIDADE"</formula>
    </cfRule>
  </conditionalFormatting>
  <conditionalFormatting sqref="Y1048576">
    <cfRule type="cellIs" dxfId="225" priority="18470" operator="equal">
      <formula>"NÃO"</formula>
    </cfRule>
    <cfRule type="cellIs" dxfId="224" priority="18471" operator="equal">
      <formula>"SIM"</formula>
    </cfRule>
  </conditionalFormatting>
  <conditionalFormatting sqref="Z524:Z549">
    <cfRule type="cellIs" dxfId="223" priority="18207" operator="equal">
      <formula>"OPORTUNIDADE"</formula>
    </cfRule>
  </conditionalFormatting>
  <conditionalFormatting sqref="Z524:Z549">
    <cfRule type="cellIs" dxfId="222" priority="18205" operator="equal">
      <formula>"NÃO"</formula>
    </cfRule>
    <cfRule type="cellIs" dxfId="221" priority="18206" operator="equal">
      <formula>"SIM"</formula>
    </cfRule>
  </conditionalFormatting>
  <conditionalFormatting sqref="Z550">
    <cfRule type="cellIs" dxfId="220" priority="18190" operator="equal">
      <formula>"NÃO"</formula>
    </cfRule>
    <cfRule type="cellIs" dxfId="219" priority="18191" operator="equal">
      <formula>"SIM"</formula>
    </cfRule>
  </conditionalFormatting>
  <conditionalFormatting sqref="Z550">
    <cfRule type="cellIs" dxfId="218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7" priority="18809">
      <formula>$BU493=1</formula>
    </cfRule>
  </conditionalFormatting>
  <conditionalFormatting sqref="AZ526:AZ550">
    <cfRule type="expression" dxfId="216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15" priority="242" operator="equal">
      <formula>"OPORTUNIDADE"</formula>
    </cfRule>
  </conditionalFormatting>
  <conditionalFormatting sqref="Y158">
    <cfRule type="cellIs" dxfId="214" priority="240" operator="equal">
      <formula>"NÃO"</formula>
    </cfRule>
    <cfRule type="cellIs" dxfId="213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12" priority="116" operator="equal">
      <formula>"OPORTUNIDADE"</formula>
    </cfRule>
  </conditionalFormatting>
  <conditionalFormatting sqref="Y56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561:Y564">
    <cfRule type="cellIs" dxfId="209" priority="110" operator="equal">
      <formula>"OPORTUNIDADE"</formula>
    </cfRule>
  </conditionalFormatting>
  <conditionalFormatting sqref="Y561:Y564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567:Y569">
    <cfRule type="cellIs" dxfId="206" priority="107" operator="equal">
      <formula>"OPORTUNIDADE"</formula>
    </cfRule>
  </conditionalFormatting>
  <conditionalFormatting sqref="Y567:Y569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567:Y569">
    <cfRule type="cellIs" dxfId="203" priority="104" operator="equal">
      <formula>"OPORTUNIDADE"</formula>
    </cfRule>
  </conditionalFormatting>
  <conditionalFormatting sqref="Y567:Y569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00" priority="96" operator="equal">
      <formula>"OPORTUNIDADE"</formula>
    </cfRule>
  </conditionalFormatting>
  <conditionalFormatting sqref="Y57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572">
    <cfRule type="cellIs" dxfId="197" priority="93" operator="equal">
      <formula>"OPORTUNIDADE"</formula>
    </cfRule>
  </conditionalFormatting>
  <conditionalFormatting sqref="Y57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573">
    <cfRule type="cellIs" dxfId="194" priority="90" operator="equal">
      <formula>"OPORTUNIDADE"</formula>
    </cfRule>
  </conditionalFormatting>
  <conditionalFormatting sqref="Y573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573">
    <cfRule type="cellIs" dxfId="191" priority="87" operator="equal">
      <formula>"OPORTUNIDADE"</formula>
    </cfRule>
  </conditionalFormatting>
  <conditionalFormatting sqref="Y573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574">
    <cfRule type="cellIs" dxfId="188" priority="84" operator="equal">
      <formula>"OPORTUNIDADE"</formula>
    </cfRule>
  </conditionalFormatting>
  <conditionalFormatting sqref="Y574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574">
    <cfRule type="cellIs" dxfId="185" priority="81" operator="equal">
      <formula>"OPORTUNIDADE"</formula>
    </cfRule>
  </conditionalFormatting>
  <conditionalFormatting sqref="Y574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575">
    <cfRule type="cellIs" dxfId="182" priority="78" operator="equal">
      <formula>"OPORTUNIDADE"</formula>
    </cfRule>
  </conditionalFormatting>
  <conditionalFormatting sqref="Y575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575">
    <cfRule type="cellIs" dxfId="179" priority="75" operator="equal">
      <formula>"OPORTUNIDADE"</formula>
    </cfRule>
  </conditionalFormatting>
  <conditionalFormatting sqref="Y57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577">
    <cfRule type="cellIs" dxfId="176" priority="72" operator="equal">
      <formula>"OPORTUNIDADE"</formula>
    </cfRule>
  </conditionalFormatting>
  <conditionalFormatting sqref="Y57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577">
    <cfRule type="cellIs" dxfId="173" priority="69" operator="equal">
      <formula>"OPORTUNIDADE"</formula>
    </cfRule>
  </conditionalFormatting>
  <conditionalFormatting sqref="Y57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579">
    <cfRule type="cellIs" dxfId="170" priority="66" operator="equal">
      <formula>"OPORTUNIDADE"</formula>
    </cfRule>
  </conditionalFormatting>
  <conditionalFormatting sqref="Y57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579">
    <cfRule type="cellIs" dxfId="167" priority="63" operator="equal">
      <formula>"OPORTUNIDADE"</formula>
    </cfRule>
  </conditionalFormatting>
  <conditionalFormatting sqref="Y57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580">
    <cfRule type="cellIs" dxfId="164" priority="60" operator="equal">
      <formula>"OPORTUNIDADE"</formula>
    </cfRule>
  </conditionalFormatting>
  <conditionalFormatting sqref="Y58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580">
    <cfRule type="cellIs" dxfId="161" priority="57" operator="equal">
      <formula>"OPORTUNIDADE"</formula>
    </cfRule>
  </conditionalFormatting>
  <conditionalFormatting sqref="Y58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581">
    <cfRule type="cellIs" dxfId="158" priority="54" operator="equal">
      <formula>"OPORTUNIDADE"</formula>
    </cfRule>
  </conditionalFormatting>
  <conditionalFormatting sqref="Y58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581">
    <cfRule type="cellIs" dxfId="155" priority="51" operator="equal">
      <formula>"OPORTUNIDADE"</formula>
    </cfRule>
  </conditionalFormatting>
  <conditionalFormatting sqref="Y58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582">
    <cfRule type="cellIs" dxfId="152" priority="48" operator="equal">
      <formula>"OPORTUNIDADE"</formula>
    </cfRule>
  </conditionalFormatting>
  <conditionalFormatting sqref="Y58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582">
    <cfRule type="cellIs" dxfId="149" priority="45" operator="equal">
      <formula>"OPORTUNIDADE"</formula>
    </cfRule>
  </conditionalFormatting>
  <conditionalFormatting sqref="Y58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584">
    <cfRule type="cellIs" dxfId="146" priority="42" operator="equal">
      <formula>"OPORTUNIDADE"</formula>
    </cfRule>
  </conditionalFormatting>
  <conditionalFormatting sqref="Y58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584">
    <cfRule type="cellIs" dxfId="143" priority="39" operator="equal">
      <formula>"OPORTUNIDADE"</formula>
    </cfRule>
  </conditionalFormatting>
  <conditionalFormatting sqref="Y58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585">
    <cfRule type="cellIs" dxfId="140" priority="36" operator="equal">
      <formula>"OPORTUNIDADE"</formula>
    </cfRule>
  </conditionalFormatting>
  <conditionalFormatting sqref="Y58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585">
    <cfRule type="cellIs" dxfId="137" priority="33" operator="equal">
      <formula>"OPORTUNIDADE"</formula>
    </cfRule>
  </conditionalFormatting>
  <conditionalFormatting sqref="Y58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586">
    <cfRule type="cellIs" dxfId="134" priority="30" operator="equal">
      <formula>"OPORTUNIDADE"</formula>
    </cfRule>
  </conditionalFormatting>
  <conditionalFormatting sqref="Y58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586">
    <cfRule type="cellIs" dxfId="131" priority="27" operator="equal">
      <formula>"OPORTUNIDADE"</formula>
    </cfRule>
  </conditionalFormatting>
  <conditionalFormatting sqref="Y58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587">
    <cfRule type="cellIs" dxfId="128" priority="24" operator="equal">
      <formula>"OPORTUNIDADE"</formula>
    </cfRule>
  </conditionalFormatting>
  <conditionalFormatting sqref="Y587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587">
    <cfRule type="cellIs" dxfId="125" priority="21" operator="equal">
      <formula>"OPORTUNIDADE"</formula>
    </cfRule>
  </conditionalFormatting>
  <conditionalFormatting sqref="Y587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588">
    <cfRule type="cellIs" dxfId="122" priority="18" operator="equal">
      <formula>"OPORTUNIDADE"</formula>
    </cfRule>
  </conditionalFormatting>
  <conditionalFormatting sqref="Y58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588">
    <cfRule type="cellIs" dxfId="119" priority="15" operator="equal">
      <formula>"OPORTUNIDADE"</formula>
    </cfRule>
  </conditionalFormatting>
  <conditionalFormatting sqref="Y58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89">
    <cfRule type="cellIs" dxfId="116" priority="12" operator="equal">
      <formula>"OPORTUNIDADE"</formula>
    </cfRule>
  </conditionalFormatting>
  <conditionalFormatting sqref="Y58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89">
    <cfRule type="cellIs" dxfId="113" priority="9" operator="equal">
      <formula>"OPORTUNIDADE"</formula>
    </cfRule>
  </conditionalFormatting>
  <conditionalFormatting sqref="Y58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BR601:BS601">
    <cfRule type="cellIs" dxfId="110" priority="4" operator="equal">
      <formula>"*"</formula>
    </cfRule>
    <cfRule type="cellIs" dxfId="109" priority="5" operator="greaterThanOrEqual">
      <formula>1</formula>
    </cfRule>
    <cfRule type="cellIs" dxfId="108" priority="6" operator="lessThan">
      <formula>1</formula>
    </cfRule>
  </conditionalFormatting>
  <conditionalFormatting sqref="BR602:BS800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 D592 D594:D595 D60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1" t="s">
        <v>1782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 ht="34.5" customHeight="1">
      <c r="C3" s="309" t="s">
        <v>409</v>
      </c>
      <c r="D3" s="309" t="s">
        <v>1783</v>
      </c>
      <c r="E3" s="309" t="s">
        <v>1784</v>
      </c>
      <c r="F3" s="309" t="s">
        <v>1785</v>
      </c>
      <c r="G3" s="314" t="s">
        <v>1786</v>
      </c>
      <c r="H3" s="309" t="s">
        <v>1787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1788</v>
      </c>
      <c r="E5" s="311">
        <v>46013</v>
      </c>
      <c r="F5" s="310">
        <v>7000</v>
      </c>
      <c r="G5" s="315" t="s">
        <v>1789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1790</v>
      </c>
      <c r="G6" s="315" t="s">
        <v>1789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1791</v>
      </c>
      <c r="G7" s="316" t="s">
        <v>1792</v>
      </c>
      <c r="H7" s="312" t="s">
        <v>1793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1794</v>
      </c>
      <c r="H8" s="310" t="s">
        <v>1795</v>
      </c>
    </row>
    <row r="9" spans="3:8">
      <c r="C9" s="310" t="s">
        <v>463</v>
      </c>
      <c r="D9" s="310" t="s">
        <v>1796</v>
      </c>
      <c r="E9" s="311">
        <v>45993</v>
      </c>
      <c r="F9" s="310">
        <v>12000</v>
      </c>
      <c r="G9" s="315" t="s">
        <v>1797</v>
      </c>
      <c r="H9" s="310"/>
    </row>
    <row r="10" spans="3:8" ht="29.25">
      <c r="C10" s="310" t="s">
        <v>463</v>
      </c>
      <c r="D10" s="310" t="s">
        <v>1798</v>
      </c>
      <c r="E10" s="311">
        <v>45993</v>
      </c>
      <c r="F10" s="310">
        <v>9000</v>
      </c>
      <c r="G10" s="315" t="s">
        <v>1799</v>
      </c>
      <c r="H10" s="310"/>
    </row>
    <row r="11" spans="3:8" ht="29.25">
      <c r="C11" s="310" t="s">
        <v>463</v>
      </c>
      <c r="D11" s="310" t="s">
        <v>1800</v>
      </c>
      <c r="E11" s="311">
        <v>45993</v>
      </c>
      <c r="F11" s="310">
        <v>10000</v>
      </c>
      <c r="G11" s="315" t="s">
        <v>1799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1801</v>
      </c>
      <c r="G12" s="315" t="s">
        <v>1802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2" t="s">
        <v>1803</v>
      </c>
      <c r="C2" s="382"/>
      <c r="D2" s="382"/>
      <c r="E2" s="382"/>
      <c r="F2" s="382"/>
      <c r="G2" s="382"/>
    </row>
    <row r="3" spans="2:8" ht="20.25" customHeight="1">
      <c r="B3" s="383"/>
      <c r="C3" s="383"/>
      <c r="D3" s="383"/>
      <c r="E3" s="383"/>
      <c r="F3" s="383"/>
      <c r="G3" s="383"/>
    </row>
    <row r="4" spans="2:8">
      <c r="B4" s="314" t="s">
        <v>1804</v>
      </c>
      <c r="C4" s="314" t="s">
        <v>1805</v>
      </c>
      <c r="D4" s="314" t="s">
        <v>1806</v>
      </c>
      <c r="E4" s="314" t="s">
        <v>1807</v>
      </c>
      <c r="F4" s="314" t="s">
        <v>8</v>
      </c>
      <c r="G4" s="314" t="s">
        <v>1808</v>
      </c>
    </row>
    <row r="5" spans="2:8">
      <c r="B5" s="317" t="s">
        <v>1153</v>
      </c>
      <c r="C5" s="317">
        <v>314978</v>
      </c>
      <c r="D5" s="317" t="s">
        <v>1809</v>
      </c>
      <c r="E5" s="317" t="s">
        <v>541</v>
      </c>
      <c r="F5" s="317" t="s">
        <v>101</v>
      </c>
      <c r="G5" s="318">
        <v>46143</v>
      </c>
    </row>
    <row r="6" spans="2:8">
      <c r="B6" s="317" t="s">
        <v>1810</v>
      </c>
      <c r="C6" s="317">
        <v>256790</v>
      </c>
      <c r="D6" s="317" t="s">
        <v>1811</v>
      </c>
      <c r="E6" s="317" t="s">
        <v>541</v>
      </c>
      <c r="F6" s="317" t="s">
        <v>1812</v>
      </c>
      <c r="G6" s="318">
        <v>45992</v>
      </c>
    </row>
    <row r="7" spans="2:8">
      <c r="B7" s="317" t="s">
        <v>1813</v>
      </c>
      <c r="C7" s="317">
        <v>265193</v>
      </c>
      <c r="D7" s="317" t="s">
        <v>1814</v>
      </c>
      <c r="E7" s="317" t="s">
        <v>542</v>
      </c>
      <c r="F7" s="317" t="s">
        <v>1500</v>
      </c>
      <c r="G7" s="317" t="s">
        <v>1815</v>
      </c>
    </row>
    <row r="8" spans="2:8">
      <c r="B8" s="317" t="s">
        <v>1816</v>
      </c>
      <c r="C8" s="317">
        <v>293716</v>
      </c>
      <c r="D8" s="317" t="s">
        <v>1817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1818</v>
      </c>
      <c r="C9" s="317">
        <v>257258</v>
      </c>
      <c r="D9" s="317" t="s">
        <v>1819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1820</v>
      </c>
      <c r="C10" s="317">
        <v>371147</v>
      </c>
      <c r="D10" s="317" t="s">
        <v>1821</v>
      </c>
      <c r="E10" s="317" t="s">
        <v>543</v>
      </c>
      <c r="F10" s="317" t="s">
        <v>144</v>
      </c>
      <c r="G10" s="317" t="s">
        <v>1815</v>
      </c>
    </row>
    <row r="11" spans="2:8">
      <c r="B11" s="317" t="s">
        <v>1822</v>
      </c>
      <c r="C11" s="317">
        <v>259230</v>
      </c>
      <c r="D11" s="317" t="s">
        <v>1823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1824</v>
      </c>
      <c r="C12" s="317">
        <v>370705</v>
      </c>
      <c r="D12" s="317"/>
      <c r="E12" s="317" t="s">
        <v>543</v>
      </c>
      <c r="F12" s="317" t="s">
        <v>144</v>
      </c>
      <c r="G12" s="317" t="s">
        <v>1815</v>
      </c>
    </row>
    <row r="13" spans="2:8">
      <c r="B13" s="317" t="s">
        <v>1825</v>
      </c>
      <c r="C13" s="317">
        <v>258542</v>
      </c>
      <c r="D13" s="317" t="s">
        <v>1826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1827</v>
      </c>
      <c r="C14" s="317">
        <v>257050</v>
      </c>
      <c r="D14" s="317" t="s">
        <v>1828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4" t="s">
        <v>1829</v>
      </c>
      <c r="D5" s="385"/>
      <c r="E5" s="385"/>
      <c r="F5" s="385"/>
      <c r="G5" s="385"/>
      <c r="H5" s="385"/>
      <c r="I5" s="385"/>
      <c r="J5" s="386"/>
      <c r="K5" s="387" t="s">
        <v>1830</v>
      </c>
      <c r="L5" s="388"/>
      <c r="M5" s="388"/>
      <c r="N5" s="388"/>
      <c r="O5" s="389" t="s">
        <v>1831</v>
      </c>
      <c r="P5" s="390"/>
      <c r="Q5" s="391"/>
    </row>
    <row r="6" spans="1:17" s="94" customFormat="1" ht="15.75" customHeight="1">
      <c r="A6" s="88" t="s">
        <v>1832</v>
      </c>
      <c r="B6" s="95" t="s">
        <v>1833</v>
      </c>
      <c r="C6" s="96" t="s">
        <v>874</v>
      </c>
      <c r="D6" s="97" t="s">
        <v>875</v>
      </c>
      <c r="E6" s="96" t="s">
        <v>1834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1835</v>
      </c>
      <c r="M6" s="139" t="s">
        <v>335</v>
      </c>
      <c r="N6" s="140" t="s">
        <v>869</v>
      </c>
      <c r="O6" s="234" t="s">
        <v>912</v>
      </c>
      <c r="P6" s="157"/>
      <c r="Q6" s="190" t="s">
        <v>1836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217.75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217.75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2.0833333333333332E-2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W61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ZEV-ZPT</v>
      </c>
      <c r="E582" s="100" t="str">
        <f>IF(SP_SUL!D600="","*",SP_SUL!D600)</f>
        <v>V85</v>
      </c>
      <c r="F582" s="100" t="str">
        <f>IF(SP_SUL!H600="","*",SP_SUL!H600)</f>
        <v>109ZPT2</v>
      </c>
      <c r="G582" s="100" t="str">
        <f>IF(SP_SUL!M600="","*",SP_SUL!M600)</f>
        <v>ZGP-ZWU</v>
      </c>
      <c r="H582" s="154">
        <f>IF(SP_SUL!K600="","*",SP_SUL!K600)</f>
        <v>101.6</v>
      </c>
      <c r="I582" s="132">
        <f>IF(SP_SUL!O600="","*",SP_SUL!O600)</f>
        <v>0.375</v>
      </c>
      <c r="J582" s="132">
        <f>IF(SP_SUL!P600="","*",SP_SUL!P600)</f>
        <v>8.3333333333333329E-2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-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1836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20"/>
      <c r="M1" s="124"/>
      <c r="N1" s="256"/>
      <c r="O1" s="256"/>
      <c r="P1" s="169"/>
      <c r="Q1" s="395" t="s">
        <v>922</v>
      </c>
      <c r="R1" s="396"/>
      <c r="U1" s="102"/>
      <c r="V1" s="397" t="s">
        <v>1837</v>
      </c>
      <c r="W1" s="397"/>
      <c r="X1" s="397"/>
      <c r="Y1" s="104"/>
    </row>
    <row r="2" spans="1:25" s="101" customFormat="1" ht="11.25" customHeight="1">
      <c r="A2" s="105" t="s">
        <v>1838</v>
      </c>
      <c r="B2" s="105" t="s">
        <v>1833</v>
      </c>
      <c r="C2" s="105" t="s">
        <v>313</v>
      </c>
      <c r="D2" s="106" t="s">
        <v>874</v>
      </c>
      <c r="E2" s="106" t="s">
        <v>875</v>
      </c>
      <c r="F2" s="106" t="s">
        <v>1832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1839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22" t="str">
        <f>IF(SP_SUL!N592="","*",SP_SUL!N592)</f>
        <v>ZVK2351</v>
      </c>
      <c r="M590" s="111">
        <f>IF(SP_SUL!J592="","*",SP_SUL!J592)</f>
        <v>49</v>
      </c>
      <c r="N590" s="258">
        <f>IF(SP_SUL!K592="","*",SP_SUL!K592)</f>
        <v>232.9</v>
      </c>
      <c r="O590" s="258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22" t="str">
        <f>IF(SP_SUL!N593="","*",SP_SUL!N593)</f>
        <v>216ZXI2</v>
      </c>
      <c r="M591" s="111">
        <f>IF(SP_SUL!J593="","*",SP_SUL!J593)</f>
        <v>56</v>
      </c>
      <c r="N591" s="258">
        <f>IF(SP_SUL!K593="","*",SP_SUL!K593)</f>
        <v>217.75</v>
      </c>
      <c r="O591" s="258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22" t="str">
        <f>IF(SP_SUL!N594="","*",SP_SUL!N594)</f>
        <v>ZER169</v>
      </c>
      <c r="M592" s="111">
        <f>IF(SP_SUL!J594="","*",SP_SUL!J594)</f>
        <v>56</v>
      </c>
      <c r="N592" s="258">
        <f>IF(SP_SUL!K594="","*",SP_SUL!K594)</f>
        <v>168</v>
      </c>
      <c r="O592" s="258">
        <f>IF(SP_SUL!L594="","*",SP_SUL!L594)</f>
        <v>159.30000000000001</v>
      </c>
      <c r="P592" s="111"/>
      <c r="Q592" s="128">
        <f>IF(SP_SUL!O594="","*",SP_SUL!O594)</f>
        <v>0.375</v>
      </c>
      <c r="R592" s="128">
        <f>IF(SP_SUL!P594="","*",SP_SUL!P594)</f>
        <v>2.0833333333333332E-2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22" t="str">
        <f>IF(SP_SUL!N595="","*",SP_SUL!N595)</f>
        <v>ZER169</v>
      </c>
      <c r="M593" s="111">
        <f>IF(SP_SUL!J595="","*",SP_SUL!J595)</f>
        <v>56</v>
      </c>
      <c r="N593" s="258">
        <f>IF(SP_SUL!K595="","*",SP_SUL!K595)</f>
        <v>168</v>
      </c>
      <c r="O593" s="258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22" t="str">
        <f>IF(SP_SUL!N597="","*",SP_SUL!N597)</f>
        <v>ZKWZTP</v>
      </c>
      <c r="M595" s="111">
        <f>IF(SP_SUL!J597="","*",SP_SUL!J597)</f>
        <v>55</v>
      </c>
      <c r="N595" s="258">
        <f>IF(SP_SUL!K597="","*",SP_SUL!K597)</f>
        <v>102</v>
      </c>
      <c r="O595" s="258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W61</v>
      </c>
      <c r="H597" s="110" t="str">
        <f>IF(SP_SUL!F599="","*",SP_SUL!F599)</f>
        <v>DESLOCAMENTO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ZEV-ZPT</v>
      </c>
      <c r="F598" s="110" t="str">
        <f>IF(SP_SUL!B600="","*",SP_SUL!B600)</f>
        <v>*</v>
      </c>
      <c r="G598" s="110" t="str">
        <f>IF(SP_SUL!D600="","*",SP_SUL!D600)</f>
        <v>V85</v>
      </c>
      <c r="H598" s="110" t="str">
        <f>IF(SP_SUL!F600="","*",SP_SUL!F600)</f>
        <v>MODERNIZAÇÃO - SOCADORA</v>
      </c>
      <c r="I598" s="110" t="str">
        <f>IF(SP_SUL!H600="","*",SP_SUL!H600)</f>
        <v>109ZPT2</v>
      </c>
      <c r="J598" s="110" t="str">
        <f>IF(SP_SUL!I600="","*",SP_SUL!I600)</f>
        <v>ZPTZDR</v>
      </c>
      <c r="K598" s="110" t="str">
        <f>IF(SP_SUL!M600="","*",SP_SUL!M600)</f>
        <v>ZGP-ZWU</v>
      </c>
      <c r="L598" s="322" t="str">
        <f>IF(SP_SUL!N600="","*",SP_SUL!N600)</f>
        <v>ZGP1001</v>
      </c>
      <c r="M598" s="111">
        <f>IF(SP_SUL!J600="","*",SP_SUL!J600)</f>
        <v>54</v>
      </c>
      <c r="N598" s="258">
        <f>IF(SP_SUL!K600="","*",SP_SUL!K600)</f>
        <v>101.6</v>
      </c>
      <c r="O598" s="258">
        <f>IF(SP_SUL!L600="","*",SP_SUL!L600)</f>
        <v>100.13</v>
      </c>
      <c r="P598" s="111"/>
      <c r="Q598" s="128">
        <f>IF(SP_SUL!O600="","*",SP_SUL!O600)</f>
        <v>0.375</v>
      </c>
      <c r="R598" s="128">
        <f>IF(SP_SUL!P600="","*",SP_SUL!P600)</f>
        <v>8.3333333333333329E-2</v>
      </c>
      <c r="S598" s="110" t="str">
        <f>IF(SP_SUL!Q600="","*",CONCATENATE(SP_SUL!Q600," ",SP_SUL!R600))</f>
        <v xml:space="preserve">650 </v>
      </c>
      <c r="T598" s="110" t="str">
        <f>IF(SP_SUL!V600="","*",SP_SUL!V600)</f>
        <v>Saulo</v>
      </c>
      <c r="U598" s="110" t="str">
        <f>IF(SP_SUL!W600="","*",SP_SUL!W600)</f>
        <v>Serviços de socaria mecanizada</v>
      </c>
      <c r="V598" s="112">
        <f ca="1">_xlfn.XLOOKUP(G598&amp;$V$2,BS_CONTROLE[CHAVE],BS_CONTROLE[Quantidade_11],"-")</f>
        <v>650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22" t="str">
        <f>IF(SP_SUL!N602="","*",SP_SUL!N602)</f>
        <v>-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2" t="str">
        <f>IF(SP_SUL!N603="","*",SP_SUL!N603)</f>
        <v>-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2" t="str">
        <f>IF(SP_SUL!N604="","*",SP_SUL!N604)</f>
        <v>-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2" t="str">
        <f>IF(SP_SUL!N605="","*",SP_SUL!N605)</f>
        <v>-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2" t="str">
        <f>IF(SP_SUL!N606="","*",SP_SUL!N606)</f>
        <v>-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2" t="str">
        <f>IF(SP_SUL!N607="","*",SP_SUL!N607)</f>
        <v>-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2" t="str">
        <f>IF(SP_SUL!N608="","*",SP_SUL!N608)</f>
        <v>-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2" t="str">
        <f>IF(SP_SUL!N609="","*",SP_SUL!N609)</f>
        <v>-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2" t="str">
        <f>IF(SP_SUL!N610="","*",SP_SUL!N610)</f>
        <v>-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2" t="str">
        <f>IF(SP_SUL!N611="","*",SP_SUL!N611)</f>
        <v>-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2" t="str">
        <f>IF(SP_SUL!N612="","*",SP_SUL!N612)</f>
        <v>-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2" t="str">
        <f>IF(SP_SUL!N613="","*",SP_SUL!N613)</f>
        <v>-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2" t="str">
        <f>IF(SP_SUL!N614="","*",SP_SUL!N614)</f>
        <v>-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2" t="str">
        <f>IF(SP_SUL!N615="","*",SP_SUL!N615)</f>
        <v>-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2" t="str">
        <f>IF(SP_SUL!N616="","*",SP_SUL!N616)</f>
        <v>-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2" t="str">
        <f>IF(SP_SUL!N617="","*",SP_SUL!N617)</f>
        <v>-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2" t="str">
        <f>IF(SP_SUL!N618="","*",SP_SUL!N618)</f>
        <v>-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6" t="str">
        <f>IF(SP_SUL!N639="","*",SP_SUL!N639)</f>
        <v>-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2" t="str">
        <f>IF(SP_SUL!N640="","*",SP_SUL!N640)</f>
        <v>-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6" t="str">
        <f>IF(SP_SUL!N641="","*",SP_SUL!N641)</f>
        <v>-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6" t="str">
        <f>IF(SP_SUL!N642="","*",SP_SUL!N642)</f>
        <v>-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2" t="str">
        <f>IF(SP_SUL!N643="","*",SP_SUL!N643)</f>
        <v>-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6" t="str">
        <f>IF(SP_SUL!N644="","*",SP_SUL!N644)</f>
        <v>-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6" t="str">
        <f>IF(SP_SUL!N645="","*",SP_SUL!N645)</f>
        <v>-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2" t="str">
        <f>IF(SP_SUL!N646="","*",SP_SUL!N646)</f>
        <v>-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6" t="str">
        <f>IF(SP_SUL!N647="","*",SP_SUL!N647)</f>
        <v>-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6" t="str">
        <f>IF(SP_SUL!N648="","*",SP_SUL!N648)</f>
        <v>-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2" t="str">
        <f>IF(SP_SUL!N649="","*",SP_SUL!N649)</f>
        <v>-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6" t="str">
        <f>IF(SP_SUL!N650="","*",SP_SUL!N650)</f>
        <v>-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6" t="str">
        <f>IF(SP_SUL!N651="","*",SP_SUL!N651)</f>
        <v>-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2" t="str">
        <f>IF(SP_SUL!N652="","*",SP_SUL!N652)</f>
        <v>-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6" t="str">
        <f>IF(SP_SUL!N653="","*",SP_SUL!N653)</f>
        <v>-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6" t="str">
        <f>IF(SP_SUL!N654="","*",SP_SUL!N654)</f>
        <v>-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2" t="str">
        <f>IF(SP_SUL!N655="","*",SP_SUL!N655)</f>
        <v>-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6" t="str">
        <f>IF(SP_SUL!N656="","*",SP_SUL!N656)</f>
        <v>-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6" t="str">
        <f>IF(SP_SUL!N657="","*",SP_SUL!N657)</f>
        <v>-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2" t="str">
        <f>IF(SP_SUL!N658="","*",SP_SUL!N658)</f>
        <v>-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6" t="str">
        <f>IF(SP_SUL!N659="","*",SP_SUL!N659)</f>
        <v>-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6" t="str">
        <f>IF(SP_SUL!N660="","*",SP_SUL!N660)</f>
        <v>-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2" t="str">
        <f>IF(SP_SUL!N661="","*",SP_SUL!N661)</f>
        <v>-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6" t="str">
        <f>IF(SP_SUL!N662="","*",SP_SUL!N662)</f>
        <v>-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6" t="str">
        <f>IF(SP_SUL!N663="","*",SP_SUL!N663)</f>
        <v>-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2" t="str">
        <f>IF(SP_SUL!N664="","*",SP_SUL!N664)</f>
        <v>-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6" t="str">
        <f>IF(SP_SUL!N665="","*",SP_SUL!N665)</f>
        <v>-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6" t="str">
        <f>IF(SP_SUL!N666="","*",SP_SUL!N666)</f>
        <v>-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2" t="str">
        <f>IF(SP_SUL!N667="","*",SP_SUL!N667)</f>
        <v>-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6" t="str">
        <f>IF(SP_SUL!N668="","*",SP_SUL!N668)</f>
        <v>-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6" t="str">
        <f>IF(SP_SUL!N669="","*",SP_SUL!N669)</f>
        <v>-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2" t="str">
        <f>IF(SP_SUL!N670="","*",SP_SUL!N670)</f>
        <v>-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6" t="str">
        <f>IF(SP_SUL!N671="","*",SP_SUL!N671)</f>
        <v>-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6" t="str">
        <f>IF(SP_SUL!N672="","*",SP_SUL!N672)</f>
        <v>-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2" t="str">
        <f>IF(SP_SUL!N673="","*",SP_SUL!N673)</f>
        <v>-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6" t="str">
        <f>IF(SP_SUL!N674="","*",SP_SUL!N674)</f>
        <v>-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6" t="str">
        <f>IF(SP_SUL!N675="","*",SP_SUL!N675)</f>
        <v>-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2" t="str">
        <f>IF(SP_SUL!N676="","*",SP_SUL!N676)</f>
        <v>-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6" t="str">
        <f>IF(SP_SUL!N677="","*",SP_SUL!N677)</f>
        <v>-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6" t="str">
        <f>IF(SP_SUL!N678="","*",SP_SUL!N678)</f>
        <v>-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2" t="str">
        <f>IF(SP_SUL!N679="","*",SP_SUL!N679)</f>
        <v>-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6" t="str">
        <f>IF(SP_SUL!N680="","*",SP_SUL!N680)</f>
        <v>-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6" t="str">
        <f>IF(SP_SUL!N681="","*",SP_SUL!N681)</f>
        <v>-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2" t="str">
        <f>IF(SP_SUL!N682="","*",SP_SUL!N682)</f>
        <v>-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6" t="str">
        <f>IF(SP_SUL!N683="","*",SP_SUL!N683)</f>
        <v>-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6" t="str">
        <f>IF(SP_SUL!N684="","*",SP_SUL!N684)</f>
        <v>-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2" t="str">
        <f>IF(SP_SUL!N685="","*",SP_SUL!N685)</f>
        <v>-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6" t="str">
        <f>IF(SP_SUL!N686="","*",SP_SUL!N686)</f>
        <v>-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6" t="str">
        <f>IF(SP_SUL!N687="","*",SP_SUL!N687)</f>
        <v>-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2" t="str">
        <f>IF(SP_SUL!N688="","*",SP_SUL!N688)</f>
        <v>-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6" t="str">
        <f>IF(SP_SUL!N689="","*",SP_SUL!N689)</f>
        <v>-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6" t="str">
        <f>IF(SP_SUL!N690="","*",SP_SUL!N690)</f>
        <v>-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2" t="str">
        <f>IF(SP_SUL!N691="","*",SP_SUL!N691)</f>
        <v>-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6" t="str">
        <f>IF(SP_SUL!N692="","*",SP_SUL!N692)</f>
        <v>-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6" t="str">
        <f>IF(SP_SUL!N693="","*",SP_SUL!N693)</f>
        <v>-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2" t="str">
        <f>IF(SP_SUL!N694="","*",SP_SUL!N694)</f>
        <v>-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6" t="str">
        <f>IF(SP_SUL!N695="","*",SP_SUL!N695)</f>
        <v>-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6" t="str">
        <f>IF(SP_SUL!N696="","*",SP_SUL!N696)</f>
        <v>-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2" t="str">
        <f>IF(SP_SUL!N697="","*",SP_SUL!N697)</f>
        <v>-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6" t="str">
        <f>IF(SP_SUL!N698="","*",SP_SUL!N698)</f>
        <v>-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6" t="str">
        <f>IF(SP_SUL!N699="","*",SP_SUL!N699)</f>
        <v>-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2" t="str">
        <f>IF(SP_SUL!N700="","*",SP_SUL!N700)</f>
        <v>-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6" t="str">
        <f>IF(SP_SUL!N701="","*",SP_SUL!N701)</f>
        <v>-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6" t="str">
        <f>IF(SP_SUL!N702="","*",SP_SUL!N702)</f>
        <v>-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2" t="str">
        <f>IF(SP_SUL!N703="","*",SP_SUL!N703)</f>
        <v>-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6" t="str">
        <f>IF(SP_SUL!N704="","*",SP_SUL!N704)</f>
        <v>-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6" t="str">
        <f>IF(SP_SUL!N705="","*",SP_SUL!N705)</f>
        <v>-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2" t="str">
        <f>IF(SP_SUL!N706="","*",SP_SUL!N706)</f>
        <v>-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6" t="str">
        <f>IF(SP_SUL!N707="","*",SP_SUL!N707)</f>
        <v>-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6" t="str">
        <f>IF(SP_SUL!N708="","*",SP_SUL!N708)</f>
        <v>-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2" t="str">
        <f>IF(SP_SUL!N709="","*",SP_SUL!N709)</f>
        <v>-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6" t="str">
        <f>IF(SP_SUL!N710="","*",SP_SUL!N710)</f>
        <v>-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6" t="str">
        <f>IF(SP_SUL!N711="","*",SP_SUL!N711)</f>
        <v>-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2" t="str">
        <f>IF(SP_SUL!N712="","*",SP_SUL!N712)</f>
        <v>-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6" t="str">
        <f>IF(SP_SUL!N713="","*",SP_SUL!N713)</f>
        <v>-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6" t="str">
        <f>IF(SP_SUL!N714="","*",SP_SUL!N714)</f>
        <v>-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2" t="str">
        <f>IF(SP_SUL!N715="","*",SP_SUL!N715)</f>
        <v>-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6" t="str">
        <f>IF(SP_SUL!N716="","*",SP_SUL!N716)</f>
        <v>-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6" t="str">
        <f>IF(SP_SUL!N717="","*",SP_SUL!N717)</f>
        <v>-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2" t="str">
        <f>IF(SP_SUL!N718="","*",SP_SUL!N718)</f>
        <v>-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6" t="str">
        <f>IF(SP_SUL!N719="","*",SP_SUL!N719)</f>
        <v>-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6" t="str">
        <f>IF(SP_SUL!N720="","*",SP_SUL!N720)</f>
        <v>-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2" t="str">
        <f>IF(SP_SUL!N721="","*",SP_SUL!N721)</f>
        <v>-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6" t="str">
        <f>IF(SP_SUL!N722="","*",SP_SUL!N722)</f>
        <v>-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6" t="str">
        <f>IF(SP_SUL!N723="","*",SP_SUL!N723)</f>
        <v>-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2" t="str">
        <f>IF(SP_SUL!N724="","*",SP_SUL!N724)</f>
        <v>-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6" t="str">
        <f>IF(SP_SUL!N725="","*",SP_SUL!N725)</f>
        <v>-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6" t="str">
        <f>IF(SP_SUL!N726="","*",SP_SUL!N726)</f>
        <v>-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2" t="str">
        <f>IF(SP_SUL!N727="","*",SP_SUL!N727)</f>
        <v>-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6" t="str">
        <f>IF(SP_SUL!N728="","*",SP_SUL!N728)</f>
        <v>-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6" t="str">
        <f>IF(SP_SUL!N729="","*",SP_SUL!N729)</f>
        <v>-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2" t="str">
        <f>IF(SP_SUL!N730="","*",SP_SUL!N730)</f>
        <v>-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6" t="str">
        <f>IF(SP_SUL!N731="","*",SP_SUL!N731)</f>
        <v>-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6" t="str">
        <f>IF(SP_SUL!N732="","*",SP_SUL!N732)</f>
        <v>-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2" t="str">
        <f>IF(SP_SUL!N733="","*",SP_SUL!N733)</f>
        <v>-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6" t="str">
        <f>IF(SP_SUL!N734="","*",SP_SUL!N734)</f>
        <v>-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6" t="str">
        <f>IF(SP_SUL!N735="","*",SP_SUL!N735)</f>
        <v>-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2" t="str">
        <f>IF(SP_SUL!N736="","*",SP_SUL!N736)</f>
        <v>-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6" t="str">
        <f>IF(SP_SUL!N737="","*",SP_SUL!N737)</f>
        <v>-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6" t="str">
        <f>IF(SP_SUL!N738="","*",SP_SUL!N738)</f>
        <v>-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2" t="str">
        <f>IF(SP_SUL!N739="","*",SP_SUL!N739)</f>
        <v>-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6" t="str">
        <f>IF(SP_SUL!N740="","*",SP_SUL!N740)</f>
        <v>-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6" t="str">
        <f>IF(SP_SUL!N741="","*",SP_SUL!N741)</f>
        <v>-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2" t="str">
        <f>IF(SP_SUL!N742="","*",SP_SUL!N742)</f>
        <v>-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6" t="str">
        <f>IF(SP_SUL!N743="","*",SP_SUL!N743)</f>
        <v>-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6" t="str">
        <f>IF(SP_SUL!N744="","*",SP_SUL!N744)</f>
        <v>-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2" t="str">
        <f>IF(SP_SUL!N745="","*",SP_SUL!N745)</f>
        <v>-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6" t="str">
        <f>IF(SP_SUL!N746="","*",SP_SUL!N746)</f>
        <v>-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6" t="str">
        <f>IF(SP_SUL!N747="","*",SP_SUL!N747)</f>
        <v>-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2" t="str">
        <f>IF(SP_SUL!N748="","*",SP_SUL!N748)</f>
        <v>-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6" t="str">
        <f>IF(SP_SUL!N749="","*",SP_SUL!N749)</f>
        <v>-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6" t="str">
        <f>IF(SP_SUL!N750="","*",SP_SUL!N750)</f>
        <v>-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2" t="str">
        <f>IF(SP_SUL!N751="","*",SP_SUL!N751)</f>
        <v>-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6" t="str">
        <f>IF(SP_SUL!N752="","*",SP_SUL!N752)</f>
        <v>-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6" t="str">
        <f>IF(SP_SUL!N753="","*",SP_SUL!N753)</f>
        <v>-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2" t="str">
        <f>IF(SP_SUL!N754="","*",SP_SUL!N754)</f>
        <v>-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6" t="str">
        <f>IF(SP_SUL!N755="","*",SP_SUL!N755)</f>
        <v>-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6" t="str">
        <f>IF(SP_SUL!N756="","*",SP_SUL!N756)</f>
        <v>-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2" t="str">
        <f>IF(SP_SUL!N757="","*",SP_SUL!N757)</f>
        <v>-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6" t="str">
        <f>IF(SP_SUL!N758="","*",SP_SUL!N758)</f>
        <v>-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6" t="str">
        <f>IF(SP_SUL!N759="","*",SP_SUL!N759)</f>
        <v>-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2" t="str">
        <f>IF(SP_SUL!N760="","*",SP_SUL!N760)</f>
        <v>-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6" t="str">
        <f>IF(SP_SUL!N761="","*",SP_SUL!N761)</f>
        <v>-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6" t="str">
        <f>IF(SP_SUL!N762="","*",SP_SUL!N762)</f>
        <v>-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2" t="str">
        <f>IF(SP_SUL!N763="","*",SP_SUL!N763)</f>
        <v>-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6" t="str">
        <f>IF(SP_SUL!N764="","*",SP_SUL!N764)</f>
        <v>-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6" t="str">
        <f>IF(SP_SUL!N765="","*",SP_SUL!N765)</f>
        <v>-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2" t="str">
        <f>IF(SP_SUL!N766="","*",SP_SUL!N766)</f>
        <v>-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6" t="str">
        <f>IF(SP_SUL!N767="","*",SP_SUL!N767)</f>
        <v>-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6" t="str">
        <f>IF(SP_SUL!N768="","*",SP_SUL!N768)</f>
        <v>-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2" t="str">
        <f>IF(SP_SUL!N769="","*",SP_SUL!N769)</f>
        <v>-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6" t="str">
        <f>IF(SP_SUL!N770="","*",SP_SUL!N770)</f>
        <v>-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6" t="str">
        <f>IF(SP_SUL!N771="","*",SP_SUL!N771)</f>
        <v>-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2" t="str">
        <f>IF(SP_SUL!N772="","*",SP_SUL!N772)</f>
        <v>-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6" t="str">
        <f>IF(SP_SUL!N773="","*",SP_SUL!N773)</f>
        <v>-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6" t="str">
        <f>IF(SP_SUL!N774="","*",SP_SUL!N774)</f>
        <v>-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2" t="str">
        <f>IF(SP_SUL!N775="","*",SP_SUL!N775)</f>
        <v>-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6" t="str">
        <f>IF(SP_SUL!N776="","*",SP_SUL!N776)</f>
        <v>-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6" t="str">
        <f>IF(SP_SUL!N777="","*",SP_SUL!N777)</f>
        <v>-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2" t="str">
        <f>IF(SP_SUL!N778="","*",SP_SUL!N778)</f>
        <v>-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6" t="str">
        <f>IF(SP_SUL!N779="","*",SP_SUL!N779)</f>
        <v>-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6" t="str">
        <f>IF(SP_SUL!N780="","*",SP_SUL!N780)</f>
        <v>-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2" t="str">
        <f>IF(SP_SUL!N781="","*",SP_SUL!N781)</f>
        <v>-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6" t="str">
        <f>IF(SP_SUL!N782="","*",SP_SUL!N782)</f>
        <v>-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6" t="str">
        <f>IF(SP_SUL!N783="","*",SP_SUL!N783)</f>
        <v>-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2" t="str">
        <f>IF(SP_SUL!N784="","*",SP_SUL!N784)</f>
        <v>-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6" t="str">
        <f>IF(SP_SUL!N785="","*",SP_SUL!N785)</f>
        <v>-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6" t="str">
        <f>IF(SP_SUL!N786="","*",SP_SUL!N786)</f>
        <v>-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2" t="str">
        <f>IF(SP_SUL!N787="","*",SP_SUL!N787)</f>
        <v>-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6" t="str">
        <f>IF(SP_SUL!N788="","*",SP_SUL!N788)</f>
        <v>-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6" t="str">
        <f>IF(SP_SUL!N789="","*",SP_SUL!N789)</f>
        <v>-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2" t="str">
        <f>IF(SP_SUL!N790="","*",SP_SUL!N790)</f>
        <v>-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6" t="str">
        <f>IF(SP_SUL!N791="","*",SP_SUL!N791)</f>
        <v>-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6" t="str">
        <f>IF(SP_SUL!N792="","*",SP_SUL!N792)</f>
        <v>-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2" t="str">
        <f>IF(SP_SUL!N793="","*",SP_SUL!N793)</f>
        <v>-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6" t="str">
        <f>IF(SP_SUL!N794="","*",SP_SUL!N794)</f>
        <v>-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6" t="str">
        <f>IF(SP_SUL!N795="","*",SP_SUL!N795)</f>
        <v>-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2" t="str">
        <f>IF(SP_SUL!N796="","*",SP_SUL!N796)</f>
        <v>-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6" t="str">
        <f>IF(SP_SUL!N797="","*",SP_SUL!N797)</f>
        <v>-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6" t="str">
        <f>IF(SP_SUL!N798="","*",SP_SUL!N798)</f>
        <v>-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2" t="str">
        <f>IF(SP_SUL!N799="","*",SP_SUL!N799)</f>
        <v>-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6" t="str">
        <f>IF(SP_SUL!N800="","*",SP_SUL!N800)</f>
        <v>-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1840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1841</v>
      </c>
      <c r="C2" s="96" t="s">
        <v>859</v>
      </c>
      <c r="D2" s="96" t="s">
        <v>861</v>
      </c>
      <c r="E2" s="96" t="s">
        <v>1842</v>
      </c>
      <c r="F2" s="96" t="s">
        <v>1843</v>
      </c>
      <c r="G2" s="96" t="s">
        <v>1844</v>
      </c>
      <c r="H2" s="96" t="s">
        <v>1845</v>
      </c>
      <c r="I2" s="96" t="s">
        <v>1846</v>
      </c>
      <c r="J2" s="96" t="s">
        <v>1847</v>
      </c>
      <c r="K2" s="131" t="s">
        <v>1848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W61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V85</v>
      </c>
      <c r="E598" s="121" t="str">
        <f>IF(SP_SUL!H600="","*",SP_SUL!H600)</f>
        <v>109ZPT2</v>
      </c>
      <c r="F598" s="137" t="str">
        <f>IF(SP_SUL!M600="","*",SP_SUL!M600)</f>
        <v>ZGP-ZWU</v>
      </c>
      <c r="G598" s="121" t="str">
        <f>IF(SP_SUL!I600="","*",SP_SUL!I600)</f>
        <v>ZPTZDR</v>
      </c>
      <c r="H598" s="121" t="str">
        <f>IF(SP_SUL!AB600="","*",SP_SUL!AB600)</f>
        <v>FIXO</v>
      </c>
      <c r="I598" s="121" t="str">
        <f>IF(SP_SUL!AC600="","*",SP_SUL!AC600)</f>
        <v>ACIONAMENTO</v>
      </c>
      <c r="J598" s="122">
        <f>IF(SP_SUL!AA600="","*",SP_SUL!AA600)</f>
        <v>1</v>
      </c>
      <c r="K598" s="134">
        <f>IF(SP_SUL!AD600="","*",SP_SUL!AD600)</f>
        <v>0.33333333333333331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2025-12-26T15:38:17Z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