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81" documentId="8_{B6337239-1A00-434D-AAD0-422EA1FEB5AE}" xr6:coauthVersionLast="47" xr6:coauthVersionMax="47" xr10:uidLastSave="{EDC72C78-3927-4919-9B0A-8678FCA3D2D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6" i="1" l="1" a="1"/>
  <c r="N56" i="1" s="1"/>
  <c r="M56" i="1" a="1"/>
  <c r="M56" i="1" s="1"/>
  <c r="H55" i="1" a="1"/>
  <c r="H55" i="1" s="1"/>
  <c r="N52" i="1" a="1"/>
  <c r="N52" i="1" s="1"/>
  <c r="M52" i="1" a="1"/>
  <c r="M52" i="1" s="1"/>
  <c r="N51" i="1" a="1"/>
  <c r="N51" i="1" s="1"/>
  <c r="M51" i="1" a="1"/>
  <c r="M51" i="1" s="1"/>
  <c r="H48" i="1" a="1"/>
  <c r="H48" i="1" s="1"/>
  <c r="N46" i="1" a="1"/>
  <c r="N46" i="1" s="1"/>
  <c r="M46" i="1" a="1"/>
  <c r="M46" i="1" s="1"/>
  <c r="N44" i="1" a="1"/>
  <c r="N44" i="1" s="1"/>
  <c r="M44" i="1" a="1"/>
  <c r="M44" i="1" s="1"/>
  <c r="N43" i="1" a="1"/>
  <c r="N43" i="1" s="1"/>
  <c r="M43" i="1" a="1"/>
  <c r="M43" i="1" s="1"/>
  <c r="N42" i="1" a="1"/>
  <c r="N42" i="1" s="1"/>
  <c r="M42" i="1" a="1"/>
  <c r="M42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BC536" i="1" a="1"/>
  <c r="BC536" i="1" s="1"/>
  <c r="BE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/>
  <c r="BD538" i="1" a="1"/>
  <c r="BD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D547" i="1" a="1"/>
  <c r="BD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AP548" i="1"/>
  <c r="AQ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D551" i="1" a="1"/>
  <c r="BD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/>
  <c r="A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/>
  <c r="BE315" i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K306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D257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3" i="11"/>
  <c r="M254" i="11"/>
  <c r="K256" i="11"/>
  <c r="M260" i="11"/>
  <c r="M265" i="11"/>
  <c r="M266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81" i="1" l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K118" i="12"/>
  <c r="AM112" i="1"/>
  <c r="K110" i="12"/>
  <c r="AM108" i="1"/>
  <c r="K106" i="12"/>
  <c r="AM58" i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L75" i="11"/>
  <c r="L60" i="11"/>
  <c r="N60" i="11"/>
  <c r="N56" i="11"/>
  <c r="L43" i="11"/>
  <c r="N43" i="11"/>
  <c r="N45" i="11"/>
  <c r="N30" i="11"/>
  <c r="L33" i="11"/>
  <c r="N33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5" i="11" l="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<sst xmlns="http://schemas.openxmlformats.org/spreadsheetml/2006/main" count="5176" uniqueCount="1342">
  <si>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</si>
  <si>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</si>
  <si>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</si>
  <si>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</si>
  <si>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</si>
  <si>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</si>
  <si>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</si>
  <si>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</si>
  <si>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</si>
  <si>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</si>
  <si>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</si>
  <si>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</si>
  <si>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</si>
  <si>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</si>
  <si>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</si>
  <si>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</si>
  <si>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</si>
  <si>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</si>
  <si>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</si>
  <si>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</si>
  <si>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</si>
  <si>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</si>
  <si>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</si>
  <si>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</si>
  <si>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</si>
  <si>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</si>
  <si>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</si>
  <si>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</si>
  <si>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</si>
  <si>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</si>
  <si>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</si>
  <si>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</si>
  <si>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</si>
  <si>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</si>
  <si>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</si>
  <si>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</si>
  <si>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</si>
  <si>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</si>
  <si>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</si>
  <si>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</si>
  <si>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</si>
  <si>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</si>
  <si>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</si>
  <si>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</si>
  <si>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</si>
  <si>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</si>
  <si>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</si>
  <si>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</si>
  <si>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</si>
  <si>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</si>
  <si>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</si>
  <si>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</si>
  <si>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</si>
  <si>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</si>
  <si>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</si>
  <si>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</si>
  <si>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</si>
  <si>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</si>
  <si>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</si>
  <si>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</si>
  <si>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</si>
  <si>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</si>
  <si>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</si>
  <si>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</si>
  <si>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</si>
  <si>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</si>
  <si>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</si>
  <si>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</si>
  <si>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</si>
  <si>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</si>
  <si>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</si>
  <si>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</si>
  <si>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</si>
  <si>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</si>
  <si>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</si>
  <si>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</si>
  <si>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</si>
  <si>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</si>
  <si>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</si>
  <si>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</si>
  <si>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</si>
  <si>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</si>
  <si>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</si>
  <si>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</si>
  <si>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</si>
  <si>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</si>
  <si>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</si>
  <si>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</si>
  <si>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</si>
  <si>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</si>
  <si>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</si>
  <si>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</si>
  <si>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</si>
  <si>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</si>
  <si>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</si>
  <si>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</si>
  <si>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</si>
  <si>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</si>
  <si>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</si>
  <si>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</si>
  <si>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</si>
  <si>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</si>
  <si>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</si>
  <si>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</si>
  <si>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</si>
  <si>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</si>
  <si>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</si>
  <si>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</si>
  <si>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</si>
  <si>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</si>
  <si>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</si>
  <si>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</si>
  <si>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</si>
  <si>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</si>
  <si>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</si>
  <si>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</si>
  <si>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</si>
  <si>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</si>
  <si>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</si>
  <si>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</si>
  <si>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</si>
  <si>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</si>
  <si>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</si>
  <si>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</si>
  <si>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</si>
  <si>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</si>
  <si>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</si>
  <si>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</si>
  <si>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</si>
  <si>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</si>
  <si>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</si>
  <si>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</si>
  <si>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</si>
  <si>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</si>
  <si>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</si>
  <si>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</si>
  <si>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</si>
  <si>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</si>
  <si>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</si>
  <si>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</si>
  <si>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</si>
  <si>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</si>
  <si>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</si>
  <si>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</si>
  <si>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</si>
  <si>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</si>
  <si>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</si>
  <si>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</si>
  <si>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</si>
  <si>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</si>
  <si>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</si>
  <si>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</si>
  <si>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</si>
  <si>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</si>
  <si>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</si>
  <si>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</si>
  <si>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</si>
  <si>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</si>
  <si>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</si>
  <si>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</si>
  <si>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</si>
  <si>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</si>
  <si>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</si>
  <si>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</si>
  <si>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</si>
  <si>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</si>
  <si>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</si>
  <si>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</si>
  <si>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</si>
  <si>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</si>
  <si>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</si>
  <si>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</si>
  <si>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</si>
  <si>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</si>
  <si>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</si>
  <si>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</si>
  <si>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</si>
  <si>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</si>
  <si>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</si>
  <si>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</si>
  <si>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</si>
  <si>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</si>
  <si>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</si>
  <si>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</si>
  <si>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</si>
  <si>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</si>
  <si>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</si>
  <si>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</si>
  <si>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</si>
  <si>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</si>
  <si>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</si>
  <si>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</si>
  <si>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</si>
  <si>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</si>
  <si>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</si>
  <si>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</si>
  <si>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</si>
  <si>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</si>
  <si>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</si>
  <si>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</si>
  <si>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</si>
  <si>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</si>
  <si>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</si>
  <si>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</si>
  <si>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</si>
  <si>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</si>
  <si>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</si>
  <si>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</si>
  <si>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</si>
  <si>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</si>
  <si>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</si>
  <si>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</si>
  <si>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</si>
  <si>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</si>
  <si>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</si>
  <si>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</si>
  <si>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</si>
  <si>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</si>
  <si>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</si>
  <si>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</si>
  <si>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</si>
  <si>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</si>
  <si>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</si>
  <si>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</si>
  <si>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</si>
  <si>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</si>
  <si>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</si>
  <si>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</si>
  <si>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</si>
  <si>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</si>
  <si>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</si>
  <si>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</si>
  <si>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</si>
  <si>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</si>
  <si>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</si>
  <si>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</si>
  <si>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</si>
  <si>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</si>
  <si>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</si>
  <si>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</si>
  <si>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</si>
  <si>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</si>
  <si>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</si>
  <si>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</si>
  <si>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</si>
  <si>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</si>
  <si>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</si>
  <si>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</si>
  <si>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</si>
  <si>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</si>
  <si>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</si>
  <si>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</si>
  <si>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</si>
  <si>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</si>
  <si>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</si>
  <si>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</si>
  <si>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</si>
  <si>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</si>
  <si>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</si>
  <si>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</si>
  <si>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</si>
  <si>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</si>
  <si>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</si>
  <si>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</si>
  <si>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</si>
  <si>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</si>
  <si>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</si>
  <si>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</si>
  <si>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</si>
  <si>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</si>
  <si>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</si>
  <si>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</si>
  <si>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</si>
  <si>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</si>
  <si>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</si>
  <si>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</si>
  <si>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</si>
  <si>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</si>
  <si>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</si>
  <si>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</si>
  <si>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</si>
  <si>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</si>
  <si>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</si>
  <si>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</si>
  <si>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</si>
  <si>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</si>
  <si>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</si>
  <si>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</si>
  <si>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</si>
  <si>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</si>
  <si>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</si>
  <si>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</si>
  <si>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</si>
  <si>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</si>
  <si>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</si>
  <si>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</si>
  <si>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</si>
  <si>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</si>
  <si>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</si>
  <si>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</si>
  <si>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</si>
  <si>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</si>
  <si>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</si>
  <si>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</si>
  <si>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</si>
  <si>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</si>
  <si>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</si>
  <si>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</si>
  <si>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</si>
  <si>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</si>
  <si>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</si>
  <si>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</si>
  <si>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</si>
  <si>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</si>
  <si>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</si>
  <si>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</si>
  <si>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</si>
  <si>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</si>
  <si>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</si>
  <si>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</si>
  <si>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</si>
  <si>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</si>
  <si>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</si>
  <si>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</si>
  <si>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</si>
  <si>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</si>
  <si>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</si>
  <si>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</si>
  <si>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</si>
  <si>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</si>
  <si>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</si>
  <si>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</si>
  <si>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</si>
  <si>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</si>
  <si>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</si>
  <si>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</si>
  <si>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</si>
  <si>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</si>
  <si>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</si>
  <si>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</si>
  <si>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</si>
  <si>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</si>
  <si>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</si>
  <si>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</si>
  <si>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</si>
  <si>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</si>
  <si>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</si>
  <si>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</si>
  <si>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</si>
  <si>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</si>
  <si>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</si>
  <si>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</si>
  <si>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</si>
  <si>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</si>
  <si>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</si>
  <si>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</si>
  <si>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</si>
  <si>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</si>
  <si>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</si>
  <si>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</si>
  <si>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</si>
  <si>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</si>
  <si>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</si>
  <si>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</si>
  <si>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</si>
  <si>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</si>
  <si>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</si>
  <si>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</si>
  <si>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</si>
  <si>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</si>
  <si>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</si>
  <si>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</si>
  <si>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</si>
  <si>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</si>
  <si>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</si>
  <si>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</si>
  <si>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</si>
  <si>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</si>
  <si>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</si>
  <si>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</si>
  <si>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</si>
  <si>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</si>
  <si>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</si>
  <si>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</si>
  <si>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</si>
  <si>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</si>
  <si>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</si>
  <si>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</si>
  <si>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</si>
  <si>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</si>
  <si>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</si>
  <si>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</si>
  <si>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</si>
  <si>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</si>
  <si>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</si>
  <si>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</si>
  <si>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</si>
  <si>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</si>
  <si>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</si>
  <si>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</si>
  <si>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</si>
  <si>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</si>
  <si>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</si>
  <si>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</si>
  <si>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</si>
  <si>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</si>
  <si>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</si>
  <si>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</si>
  <si>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</si>
  <si>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</si>
  <si>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</si>
  <si>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</si>
  <si>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</si>
  <si>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</si>
  <si>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</si>
  <si>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</si>
  <si>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</si>
  <si>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</si>
  <si>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</si>
  <si>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</si>
  <si>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</si>
  <si>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</si>
  <si>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</si>
  <si>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</si>
  <si>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</si>
  <si>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</si>
  <si>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</si>
  <si>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</si>
  <si>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</si>
  <si>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</si>
  <si>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</si>
  <si>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</si>
  <si>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</si>
  <si>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</si>
  <si>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</si>
  <si>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</si>
  <si>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</si>
  <si>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</si>
  <si>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</si>
  <si>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</si>
  <si>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</si>
  <si>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</si>
  <si>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</si>
  <si>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</si>
  <si>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</si>
  <si>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</si>
  <si>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</si>
  <si>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</si>
  <si>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</si>
  <si>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</si>
  <si>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</si>
  <si>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</si>
  <si>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</si>
  <si>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</si>
  <si>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</si>
  <si>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</si>
  <si>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</si>
  <si>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</si>
  <si>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</si>
  <si>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</si>
  <si>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</si>
  <si>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</si>
  <si>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</si>
  <si>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</si>
  <si>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</si>
  <si>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</si>
  <si>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</si>
  <si>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</si>
  <si>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</si>
  <si>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</si>
  <si>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</si>
  <si>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</si>
  <si>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</si>
  <si>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</si>
  <si>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</si>
  <si>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</si>
  <si>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</si>
  <si>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</si>
  <si>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</si>
  <si>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</si>
  <si>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</si>
  <si>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</si>
  <si>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</si>
  <si>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</si>
  <si>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</si>
  <si>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</si>
  <si>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</si>
  <si>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</si>
  <si>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</si>
  <si>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</si>
  <si>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</si>
  <si>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</si>
  <si>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</si>
  <si>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</si>
  <si>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</si>
  <si>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</si>
  <si>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</si>
  <si>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</si>
  <si>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</si>
  <si>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</si>
  <si>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</si>
  <si>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</si>
  <si>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</si>
  <si>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</si>
  <si>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</si>
  <si>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</si>
  <si>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</si>
  <si>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</si>
  <si>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</si>
  <si>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</si>
  <si>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</si>
  <si>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</si>
  <si>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</si>
  <si>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</si>
  <si>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</si>
  <si>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</si>
  <si>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</si>
  <si>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</si>
  <si>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</si>
  <si>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</si>
  <si>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</si>
  <si>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</si>
  <si>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</si>
  <si>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</si>
  <si>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</si>
  <si>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</si>
  <si>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</si>
  <si>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</si>
  <si>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</si>
  <si>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</si>
  <si>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</si>
  <si>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</si>
  <si>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</si>
  <si>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</si>
  <si>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</si>
  <si>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</si>
  <si>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</si>
  <si>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</si>
  <si>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</si>
  <si>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</si>
  <si>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</si>
  <si>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</si>
  <si>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</si>
  <si>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</si>
  <si>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</si>
  <si>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</si>
  <si>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</si>
  <si>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</si>
  <si>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</si>
  <si>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</si>
  <si>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</si>
  <si>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</si>
  <si>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</si>
  <si>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</si>
  <si>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</si>
  <si>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</si>
  <si>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</si>
  <si>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</si>
  <si>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</si>
  <si>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</si>
  <si>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</si>
  <si>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</si>
  <si>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</si>
  <si>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</si>
  <si>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</si>
  <si>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</si>
  <si>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</si>
  <si>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</si>
  <si>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</si>
  <si>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</si>
  <si>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</si>
  <si>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</si>
  <si>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</si>
  <si>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</si>
  <si>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</si>
  <si>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</si>
  <si>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</si>
  <si>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</si>
  <si>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</si>
  <si>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</si>
  <si>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</si>
  <si>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</si>
  <si>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</si>
  <si>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</si>
  <si>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</si>
  <si>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</si>
  <si>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</si>
  <si>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</si>
  <si>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</si>
  <si>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</si>
  <si>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</si>
  <si>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</si>
  <si>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</si>
  <si>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</si>
  <si>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</si>
  <si>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</si>
  <si>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</si>
  <si>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</si>
  <si>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</si>
  <si>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</si>
  <si>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</si>
  <si>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</si>
  <si>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</si>
  <si>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</si>
  <si>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</si>
  <si>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</si>
  <si>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</si>
  <si>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</si>
  <si>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</si>
  <si>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</si>
  <si>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</si>
  <si>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</si>
  <si>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</si>
  <si>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</si>
  <si>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</si>
  <si>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</si>
  <si>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</si>
  <si>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</si>
  <si>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</si>
  <si>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</si>
  <si>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</si>
  <si>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</si>
  <si>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</si>
  <si>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</si>
  <si>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</si>
  <si>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</si>
  <si>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</si>
  <si>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</si>
  <si>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</si>
  <si>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</si>
  <si>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</si>
  <si>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</si>
  <si>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</si>
  <si>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</si>
  <si>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</si>
  <si>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</si>
  <si>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</si>
  <si>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</si>
  <si>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</si>
  <si>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</si>
  <si>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</si>
  <si>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</si>
  <si>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</si>
  <si>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</si>
  <si>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</si>
  <si>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</si>
  <si>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</si>
  <si>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</si>
  <si>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</si>
  <si>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</si>
  <si>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</si>
  <si>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</si>
  <si>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</si>
  <si>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</si>
  <si>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</si>
  <si>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</si>
  <si>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</si>
  <si>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</si>
  <si>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</si>
  <si>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</si>
  <si>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</si>
  <si>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</si>
  <si>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</si>
  <si>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</si>
  <si>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</si>
  <si>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</si>
  <si>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</si>
  <si>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</si>
  <si>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</si>
  <si>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</si>
  <si>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</si>
  <si>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</si>
  <si>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</si>
  <si>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</si>
  <si>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</si>
  <si>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</si>
  <si>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</si>
  <si>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</si>
  <si>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</si>
  <si>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</si>
  <si>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</si>
  <si>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</si>
  <si>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</si>
  <si>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</si>
  <si>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</si>
  <si>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</si>
  <si>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</si>
  <si>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</si>
  <si>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</si>
  <si>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</si>
  <si>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</si>
  <si>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</si>
  <si>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</si>
  <si>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</si>
  <si>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</si>
  <si>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</si>
  <si>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</si>
  <si>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</si>
  <si>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</si>
  <si>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</si>
  <si>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</si>
  <si>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</si>
  <si>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</si>
  <si>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</si>
  <si>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</si>
  <si>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</si>
  <si>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</si>
  <si>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</si>
  <si>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</si>
  <si>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</si>
  <si>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</si>
  <si>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</si>
  <si>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</si>
  <si>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</si>
  <si>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</si>
  <si>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</si>
  <si>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</si>
  <si>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</si>
  <si>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</si>
  <si>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</si>
  <si>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</si>
  <si>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</si>
  <si>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</si>
  <si>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</si>
  <si>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</si>
  <si>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</si>
  <si>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</si>
  <si>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</si>
  <si>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</si>
  <si>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</si>
  <si>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</si>
  <si>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</si>
  <si>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</si>
  <si>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</si>
  <si>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</si>
  <si>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</si>
  <si>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</si>
  <si>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</si>
  <si>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</si>
  <si>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</si>
  <si>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</si>
  <si>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</si>
  <si>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</si>
  <si>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</si>
  <si>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</si>
  <si>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</si>
  <si>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</si>
  <si>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</si>
  <si>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</si>
  <si>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</si>
  <si>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</si>
  <si>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</si>
  <si>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</si>
  <si>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</si>
  <si>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</si>
  <si>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</si>
  <si>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</si>
  <si>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</si>
  <si>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</si>
  <si>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</si>
  <si>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</si>
  <si>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</si>
  <si>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</si>
  <si>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</si>
  <si>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</si>
  <si>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</si>
  <si>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</si>
  <si>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</si>
  <si>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</si>
  <si>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</si>
  <si>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</si>
  <si>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</si>
  <si>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</si>
  <si>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</si>
  <si>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</si>
  <si>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</si>
  <si>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</si>
  <si>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</si>
  <si>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</si>
  <si>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</si>
  <si>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</si>
  <si>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</si>
  <si>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</si>
  <si>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</si>
  <si>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</si>
  <si>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</si>
  <si>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</si>
  <si>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</si>
  <si>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</si>
  <si>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</si>
  <si>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</si>
  <si>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</si>
  <si>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</si>
  <si>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</si>
  <si>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</si>
  <si>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</si>
  <si>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</si>
  <si>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</si>
  <si>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</si>
  <si>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</si>
  <si>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</si>
  <si>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</si>
  <si>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</si>
  <si>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</si>
  <si>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</si>
  <si>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</si>
  <si>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</si>
  <si>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</si>
  <si>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</si>
  <si>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</si>
  <si>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</si>
  <si>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</si>
  <si>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</si>
  <si>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</si>
  <si>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</si>
  <si>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</si>
  <si>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</si>
  <si>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</si>
  <si>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</si>
  <si>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</si>
  <si>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</si>
  <si>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</si>
  <si>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</si>
  <si>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</si>
  <si>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</si>
  <si>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</si>
  <si>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</si>
  <si>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</si>
  <si>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</si>
  <si>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</si>
  <si>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</si>
  <si>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</si>
  <si>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</si>
  <si>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</si>
  <si>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</si>
  <si>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</si>
  <si>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</si>
  <si>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</si>
  <si>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</si>
  <si>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</si>
  <si>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</si>
  <si>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</si>
  <si>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</si>
  <si>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</si>
  <si>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</si>
  <si>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</si>
  <si>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</si>
  <si>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</si>
  <si>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</si>
  <si>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</si>
  <si>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</si>
  <si>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</si>
  <si>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</si>
  <si>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</si>
  <si>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</si>
  <si>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</si>
  <si>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</si>
  <si>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</si>
  <si>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</si>
  <si>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</si>
  <si>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</si>
  <si>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</si>
  <si>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</si>
  <si>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</si>
  <si>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</si>
  <si>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</si>
  <si>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</si>
  <si>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</si>
  <si>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</si>
  <si>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</si>
  <si>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</si>
  <si>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</si>
  <si>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</si>
  <si>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</si>
  <si>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</si>
  <si>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</si>
  <si>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</si>
  <si>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</si>
  <si>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</si>
  <si>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</si>
  <si>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</si>
  <si>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</si>
  <si>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</si>
  <si>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</si>
  <si>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</si>
  <si>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</si>
  <si>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</si>
  <si>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</si>
  <si>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</si>
  <si>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</si>
  <si>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</si>
  <si>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</si>
  <si>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</si>
  <si>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</si>
  <si>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</si>
  <si>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</si>
  <si>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</si>
  <si>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</si>
  <si>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</si>
  <si>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</si>
  <si>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</si>
  <si>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</si>
  <si>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</si>
  <si>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</si>
  <si>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</si>
  <si>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</si>
  <si>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</si>
  <si>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</si>
  <si>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</si>
  <si>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</si>
  <si>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</si>
  <si>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</si>
  <si>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</si>
  <si>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</si>
  <si>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</si>
  <si>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</si>
  <si>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</si>
  <si>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</si>
  <si>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</si>
  <si>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</si>
  <si>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</si>
  <si>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</si>
  <si>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</si>
  <si>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</si>
  <si>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</si>
  <si>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</si>
  <si>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</si>
  <si>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</si>
  <si>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</si>
  <si>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</si>
  <si>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</si>
  <si>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</si>
  <si>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</si>
  <si>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</si>
  <si>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</si>
  <si>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</si>
  <si>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</si>
  <si>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</si>
  <si>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</si>
  <si>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</si>
  <si>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</si>
  <si>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</si>
  <si>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</si>
  <si>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</si>
  <si>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</si>
  <si>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</si>
  <si>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</si>
  <si>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</si>
  <si>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</si>
  <si>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</si>
  <si>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</si>
  <si>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</si>
  <si>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</si>
  <si>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</si>
  <si>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</si>
  <si>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</si>
  <si>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</si>
  <si>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</si>
  <si>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</si>
  <si>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</si>
  <si>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</si>
  <si>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</si>
  <si>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</si>
  <si>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</si>
  <si>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</si>
  <si>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</si>
  <si>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</si>
  <si>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</si>
  <si>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</si>
  <si>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</si>
  <si>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</si>
  <si>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</si>
  <si>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</si>
  <si>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</si>
  <si>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</si>
  <si>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</si>
  <si>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</si>
  <si>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</si>
  <si>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</si>
  <si>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</si>
  <si>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</si>
  <si>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</si>
  <si>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</si>
  <si>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</si>
  <si>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</si>
  <si>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</si>
  <si>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</si>
  <si>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</si>
  <si>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</si>
  <si>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</si>
  <si>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</si>
  <si>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</si>
  <si>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</si>
  <si>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</si>
  <si>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</si>
  <si>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</si>
  <si>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</si>
  <si>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</si>
  <si>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</si>
  <si>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</si>
  <si>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</si>
  <si>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</si>
  <si>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</si>
  <si>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</si>
  <si>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</si>
  <si>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</si>
  <si>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</si>
  <si>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</si>
  <si>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</si>
  <si>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</si>
  <si>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</si>
  <si>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</si>
  <si>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</si>
  <si>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</si>
  <si>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</si>
  <si>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</si>
  <si>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</si>
  <si>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</si>
  <si>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</si>
  <si>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</si>
  <si>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</si>
  <si>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</si>
  <si>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</si>
  <si>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</si>
  <si>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</si>
  <si>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</si>
  <si>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</si>
  <si>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</si>
  <si>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</si>
  <si>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</si>
  <si>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</si>
  <si>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</si>
  <si>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</si>
  <si>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</si>
  <si>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</si>
  <si>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</si>
  <si>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</si>
  <si>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</si>
  <si>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</si>
  <si>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</si>
  <si>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</si>
  <si>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</si>
  <si>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</si>
  <si>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</si>
  <si>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</si>
  <si>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</si>
  <si>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</si>
  <si>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</si>
  <si>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</si>
  <si>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</si>
  <si>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</si>
  <si>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</si>
  <si>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</si>
  <si>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</si>
  <si>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</si>
  <si>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</si>
  <si>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</si>
  <si>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</si>
  <si>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</si>
  <si>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</si>
  <si>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</si>
  <si>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</si>
  <si>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</si>
  <si>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</si>
  <si>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</si>
  <si>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</si>
  <si>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</si>
  <si>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</si>
  <si>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</si>
  <si>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</si>
  <si>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</si>
  <si>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</si>
  <si>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</si>
  <si>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</si>
  <si>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</si>
  <si>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</si>
  <si>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</si>
  <si>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</si>
  <si>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</si>
  <si>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</si>
  <si>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</si>
  <si>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</si>
  <si>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</si>
  <si>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</si>
  <si>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</si>
  <si>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</si>
  <si>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</si>
  <si>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</si>
  <si>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</si>
  <si>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</si>
  <si>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</si>
  <si>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</si>
  <si>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</si>
  <si>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</si>
  <si>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</si>
  <si>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</si>
  <si>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</si>
  <si>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</si>
  <si>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</si>
  <si>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</si>
  <si>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</si>
  <si>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</si>
  <si>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</si>
  <si>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</si>
  <si>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</si>
  <si>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</si>
  <si>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</si>
  <si>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</si>
  <si>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</si>
  <si>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</si>
  <si>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</si>
  <si>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</si>
  <si>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</si>
  <si>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</si>
  <si>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</si>
  <si>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</si>
  <si>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</si>
  <si>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</si>
  <si>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</si>
  <si>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</si>
  <si>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</si>
  <si>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</si>
  <si>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</si>
  <si>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</si>
  <si>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</si>
  <si>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</si>
  <si>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</si>
  <si>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</si>
  <si>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</si>
  <si>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</si>
  <si>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</si>
  <si>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</si>
  <si>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</si>
  <si>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</si>
  <si>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</si>
  <si>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</si>
  <si>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</si>
  <si>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</si>
  <si>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</si>
  <si>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</si>
  <si>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</si>
  <si>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</si>
  <si>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</si>
  <si>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</si>
  <si>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</si>
  <si>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</si>
  <si>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</si>
  <si>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</si>
  <si>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</si>
  <si>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</si>
  <si>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</si>
  <si>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</si>
  <si>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</si>
  <si>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</si>
  <si>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</si>
  <si>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</si>
  <si>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</si>
  <si>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</si>
  <si>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</si>
  <si>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</si>
  <si>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</si>
  <si>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</si>
  <si>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</si>
  <si>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</si>
  <si>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</si>
  <si>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</si>
  <si>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</si>
  <si>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</si>
  <si>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</si>
  <si>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</si>
  <si>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</si>
  <si>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</si>
  <si>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</si>
  <si>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</si>
  <si>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</si>
  <si>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</si>
  <si>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</si>
  <si>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</si>
  <si>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</si>
  <si>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</si>
  <si>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</si>
  <si>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</si>
  <si>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</si>
  <si>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</si>
  <si>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</si>
  <si>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</si>
  <si>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</si>
  <si>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</si>
  <si>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</si>
  <si>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</si>
  <si>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</si>
  <si>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</si>
  <si>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</si>
  <si>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</si>
  <si>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</si>
  <si>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</si>
  <si>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</si>
  <si>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</si>
  <si>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</si>
  <si>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</si>
  <si>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</si>
  <si>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</si>
  <si>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</si>
  <si>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</si>
  <si>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</si>
  <si>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</si>
  <si>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</si>
  <si>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</si>
  <si>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</si>
  <si>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</si>
  <si>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</si>
  <si>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</si>
  <si>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</si>
  <si>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</si>
  <si>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</si>
  <si>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</si>
  <si>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</si>
  <si>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</si>
  <si>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</si>
  <si>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</si>
  <si>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</si>
  <si>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</si>
  <si>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</si>
  <si>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</si>
  <si>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TV239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</si>
  <si>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</si>
  <si>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</si>
  <si>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</si>
  <si>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</si>
  <si>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</si>
  <si>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</si>
  <si>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</si>
  <si>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</si>
  <si>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</si>
  <si>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</si>
  <si>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</si>
  <si>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</si>
  <si>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</si>
  <si>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</si>
  <si>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</si>
  <si>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</si>
  <si>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</si>
  <si>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</si>
  <si>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</si>
  <si>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</si>
  <si>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</si>
  <si>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</si>
  <si>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</si>
  <si>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</si>
  <si>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</si>
  <si>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</si>
  <si>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</si>
  <si>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</si>
  <si>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</si>
  <si>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</si>
  <si>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</si>
  <si>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</si>
  <si>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</si>
  <si>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</si>
  <si>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</si>
  <si>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</si>
  <si>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</si>
  <si>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</si>
  <si>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</si>
  <si>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</si>
  <si>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</si>
  <si>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</si>
  <si>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Elton</t>
  </si>
  <si>
    <t>Recolhimento de trilhos em TSE</t>
  </si>
  <si>
    <t>Maq. Alzineide + Maq. Daniel Acioando / Táxi já alinhado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</si>
  <si>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</si>
  <si>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</si>
  <si>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</si>
  <si>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</si>
  <si>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</si>
  <si>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</si>
  <si>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Guilherme</t>
  </si>
  <si>
    <t>Descarga de dormentes (Modernização)</t>
  </si>
  <si>
    <t>Previsão solicitar MC1 às 12h00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</si>
  <si>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</si>
  <si>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</si>
  <si>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</si>
  <si>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</si>
  <si>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</si>
  <si>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</si>
  <si>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</si>
  <si>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</si>
  <si>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</si>
  <si>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</si>
  <si>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</si>
  <si>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</si>
  <si>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</si>
  <si>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</si>
  <si>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</si>
  <si>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Solicitado MC1 às 06h09, autorizado na VIA às 06h16 / Em intervalo para socaria no km 291+500 entre ZRI-ZGT, inciado às 07h31</t>
  </si>
  <si>
    <t>PNV-PAS</t>
  </si>
  <si>
    <t>PNVPAS</t>
  </si>
  <si>
    <t>Lorena</t>
  </si>
  <si>
    <t>Inspeção auto de linha (Rodoferroviário)</t>
  </si>
  <si>
    <t>PSG-PSS</t>
  </si>
  <si>
    <t>PSGPSS</t>
  </si>
  <si>
    <t xml:space="preserve">Inspeção de via </t>
  </si>
  <si>
    <t>Ainda não solicitado MC1 (Atraso na solicitação, prog. 08h00)</t>
  </si>
  <si>
    <t>Fran</t>
  </si>
  <si>
    <t>Recolhimento de dormentes entre POVPJA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</si>
  <si>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</si>
  <si>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</si>
  <si>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</si>
  <si>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</si>
  <si>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</si>
  <si>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Execução de solda - Condicionado a temperatura (Soldas devido acidente do i44)</t>
  </si>
  <si>
    <t>Rodrigo</t>
  </si>
  <si>
    <t>Desguarnecimento ombro de lastro (DOL) - Sentido decrescente</t>
  </si>
  <si>
    <t>TVI-TCE</t>
  </si>
  <si>
    <t>TVITCE</t>
  </si>
  <si>
    <t>Serviços de esmerilhamento à 16 km/h entre TVI-TCE</t>
  </si>
  <si>
    <t>Heleno</t>
  </si>
  <si>
    <t>Higor</t>
  </si>
  <si>
    <t>Execução de soldas (Caminhão)</t>
  </si>
  <si>
    <t>Deslocamento direto ZFH-ZRU</t>
  </si>
  <si>
    <t>Deslocamento lastro entre POV-PJA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</si>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</sst>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312" tableBorderDxfId="131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10"/>
    <tableColumn id="8" xr3:uid="{69D5AC3B-4F64-4F8F-AD2A-0AD158918DDD}" name="CORRELATO" dataDxfId="13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37" activePane="bottomRight" state="frozen"/>
      <selection pane="bottomRight" activeCell="O40" sqref="O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1224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1006</v>
      </c>
      <c r="BO11" s="165" t="s">
        <v>1069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1236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1238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1245</v>
      </c>
      <c r="J16" s="217">
        <v>74</v>
      </c>
      <c r="K16" s="217">
        <v>290</v>
      </c>
      <c r="L16" s="83" t="s">
        <v>609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993</v>
      </c>
      <c r="BO17" s="165" t="s">
        <v>1106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993</v>
      </c>
      <c r="BO18" s="165" t="s">
        <v>1112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1256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1262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1263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/>
      <c r="AS22" s="38"/>
      <c r="AT22" s="38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1</v>
      </c>
      <c r="BI22" s="16"/>
      <c r="BJ22" s="16" t="s">
        <v>1266</v>
      </c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1263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1263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1270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1238</v>
      </c>
      <c r="J25" s="217">
        <v>74</v>
      </c>
      <c r="K25" s="217">
        <v>290</v>
      </c>
      <c r="L25" s="83" t="s">
        <v>609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310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1273</v>
      </c>
      <c r="W25" s="173" t="s">
        <v>1274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1</v>
      </c>
      <c r="BI25" s="16"/>
      <c r="BJ25" s="16" t="s">
        <v>1275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1276</v>
      </c>
      <c r="W26" s="173" t="s">
        <v>1277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/>
      <c r="AS26" s="38"/>
      <c r="AT26" s="38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1</v>
      </c>
      <c r="BI26" s="16"/>
      <c r="BJ26" s="16" t="s">
        <v>1278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1279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1280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1281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1232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1282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1283</v>
      </c>
      <c r="BK28" s="16" t="s">
        <v>1284</v>
      </c>
      <c r="BL28" s="15"/>
      <c r="BM28" s="14" t="s">
        <v>981</v>
      </c>
      <c r="BN28" s="14" t="s">
        <v>981</v>
      </c>
      <c r="BO28" s="165" t="s">
        <v>981</v>
      </c>
      <c r="BP28" s="16" t="s">
        <v>609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OKOK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/>
      <c r="AT29" s="38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1</v>
      </c>
      <c r="BI29" s="16"/>
      <c r="BJ29" s="16" t="s">
        <v>1285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1286</v>
      </c>
      <c r="J30" s="37">
        <v>78</v>
      </c>
      <c r="K30" s="37">
        <v>190</v>
      </c>
      <c r="L30" s="83" t="s">
        <v>609</v>
      </c>
      <c r="M30" s="217" t="s">
        <v>1287</v>
      </c>
      <c r="N30" s="217" t="s">
        <v>1288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1289</v>
      </c>
      <c r="W30" s="173" t="s">
        <v>1290</v>
      </c>
      <c r="X30" s="51" t="s">
        <v>957</v>
      </c>
      <c r="Y30" s="158" t="s">
        <v>960</v>
      </c>
      <c r="Z30" s="158" t="s">
        <v>958</v>
      </c>
      <c r="AA30" s="144" t="s">
        <v>1291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1292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1</v>
      </c>
      <c r="BI30" s="16"/>
      <c r="BJ30" s="16" t="s">
        <v>1293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ERRO</v>
      </c>
      <c r="AZ31" s="13"/>
      <c r="BA31" s="71"/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1</v>
      </c>
      <c r="BI31" s="16"/>
      <c r="BJ31" s="16" t="s">
        <v>1294</v>
      </c>
      <c r="BK31" s="16"/>
      <c r="BL31" s="15"/>
      <c r="BM31" s="14"/>
      <c r="BN31" s="14"/>
      <c r="BO31" s="165"/>
      <c r="BP31" s="16"/>
      <c r="BQ31" s="12" t="e">
        <f t="shared" si="2"/>
        <v>#VALUE!</v>
      </c>
      <c r="BR31" s="18" t="e">
        <f t="shared" si="3"/>
        <v>#VALUE!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1295</v>
      </c>
      <c r="N32" s="204" t="s">
        <v>1296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1297</v>
      </c>
      <c r="W32" s="173" t="s">
        <v>1298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/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1</v>
      </c>
      <c r="BI32" s="16"/>
      <c r="BJ32" s="16" t="s">
        <v>1278</v>
      </c>
      <c r="BK32" s="16"/>
      <c r="BL32" s="15"/>
      <c r="BM32" s="14"/>
      <c r="BN32" s="14"/>
      <c r="BO32" s="165"/>
      <c r="BP32" s="16"/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/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1299</v>
      </c>
      <c r="N33" s="204" t="s">
        <v>1300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1236</v>
      </c>
      <c r="W33" s="173" t="s">
        <v>1301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1</v>
      </c>
      <c r="BI33" s="16"/>
      <c r="BJ33" s="16" t="s">
        <v>1302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0.16666666666666666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1236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/>
      <c r="AT34" s="38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1</v>
      </c>
      <c r="BI34" s="16"/>
      <c r="BJ34" s="16" t="s">
        <v>1283</v>
      </c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803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200</v>
      </c>
      <c r="R35" s="10" t="str">
        <f>IFERROR(_xlfn.XLOOKUP(F35, BS_ATIVIDADE[ATIVIDADE],BS_ATIVIDADE[UNIDADE] ), "*")</f>
        <v>Nº DE PEÇAS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1303</v>
      </c>
      <c r="W35" s="173" t="s">
        <v>1304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RECOLHIMENTO DE DORMENTE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Nº DE PEÇAS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1</v>
      </c>
      <c r="BI35" s="16"/>
      <c r="BJ35" s="16" t="s">
        <v>1275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1305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1283</v>
      </c>
      <c r="BK36" s="16" t="s">
        <v>1306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1263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1307</v>
      </c>
      <c r="N39" s="204" t="s">
        <v>1308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1241</v>
      </c>
      <c r="W39" s="173" t="s">
        <v>1309</v>
      </c>
      <c r="X39" s="218" t="s">
        <v>957</v>
      </c>
      <c r="Y39" s="158"/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BRUNO (TF-525)45965</v>
      </c>
      <c r="B40" s="171">
        <v>45965</v>
      </c>
      <c r="C40" s="8">
        <f>IF(BS_CONTROLE[[#This Row],[DATA]]="","",WEEKNUM(BS_CONTROLE[[#This Row],[DATA]]))</f>
        <v>45</v>
      </c>
      <c r="D40" s="51" t="s">
        <v>864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40" s="173" t="s">
        <v>609</v>
      </c>
      <c r="J40" s="217">
        <v>98</v>
      </c>
      <c r="K40" s="217">
        <v>562.5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1305</v>
      </c>
      <c r="W40" s="173" t="s">
        <v>1310</v>
      </c>
      <c r="X40" s="218" t="s">
        <v>952</v>
      </c>
      <c r="Y40" s="158"/>
      <c r="Z40" s="158" t="s">
        <v>958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556TEP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TRM-TEP</v>
      </c>
      <c r="AN40" s="284" t="str">
        <f>IF(BS_CONTROLE[[#This Row],[SB]]=0, "-", BS_CONTROLE[[#This Row],[SB]])</f>
        <v>556TEP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562.5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Bruno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W4845965</v>
      </c>
      <c r="B41" s="171">
        <v>45965</v>
      </c>
      <c r="C41" s="8">
        <f>IF(BS_CONTROLE[[#This Row],[DATA]]="","",WEEKNUM(BS_CONTROLE[[#This Row],[DATA]]))</f>
        <v>45</v>
      </c>
      <c r="D41" s="51" t="s">
        <v>827</v>
      </c>
      <c r="E41" s="320"/>
      <c r="F41" s="172" t="s">
        <v>699</v>
      </c>
      <c r="G41" s="9" t="str">
        <f>IF(D41="","*",VLOOKUP(F41,BS_ATIVIDADE[#All],3,FALSE))</f>
        <v>MECANIZAÇÃO - DOL</v>
      </c>
      <c r="H41" s="173" t="s">
        <v>572</v>
      </c>
      <c r="I41" s="173" t="s">
        <v>572</v>
      </c>
      <c r="J41" s="217">
        <v>74</v>
      </c>
      <c r="K41" s="217">
        <v>383.9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1" s="173">
        <v>0.39583333333333331</v>
      </c>
      <c r="P41" s="173">
        <v>0.16666666666666666</v>
      </c>
      <c r="Q41" s="83">
        <v>4000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1311</v>
      </c>
      <c r="W41" s="173" t="s">
        <v>1312</v>
      </c>
      <c r="X41" s="218" t="s">
        <v>952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0.35416666666666669</v>
      </c>
      <c r="AE41" s="83">
        <v>6202</v>
      </c>
      <c r="AF41" s="83">
        <v>6203</v>
      </c>
      <c r="AG41" s="83" t="s">
        <v>609</v>
      </c>
      <c r="AH41" s="48"/>
      <c r="AI41" s="142" t="str">
        <f>IF(BS_CONTROLE[[#This Row],[Atividade]]=0, "-", BS_CONTROLE[[#This Row],[Atividade]])</f>
        <v>MECANIZAÇÃO - DOL</v>
      </c>
      <c r="AJ41" s="9" t="str">
        <f>IF(D41="","*",VLOOKUP(AI41,BS_ATIVIDADE[#Data],3,FALSE))</f>
        <v>MECANIZAÇÃO - DOL</v>
      </c>
      <c r="AK41" s="284" t="str">
        <f>IF(BS_CONTROLE[[#This Row],[Local - Partida]]=0, "-", BS_CONTROLE[[#This Row],[Local - Partida]])</f>
        <v>TOM2</v>
      </c>
      <c r="AL41" s="284" t="str">
        <f>IF(BS_CONTROLE[[#This Row],[Local - Encerramento]]=0, "-", BS_CONTROLE[[#This Row],[Local - Encerramento]])</f>
        <v>TOM2</v>
      </c>
      <c r="AM41" s="284" t="str">
        <f>IF(BS_CONTROLE[[#This Row],[Entre - Estações]]=0, "-", BS_CONTROLE[[#This Row],[Entre - Estações]])</f>
        <v>TBA-TIP</v>
      </c>
      <c r="AN41" s="284" t="str">
        <f>IF(BS_CONTROLE[[#This Row],[SB]]=0, "-", BS_CONTROLE[[#This Row],[SB]])</f>
        <v>TBA389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383.9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Rodrigo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W7045965</v>
      </c>
      <c r="B42" s="171">
        <v>45965</v>
      </c>
      <c r="C42" s="8">
        <f>IF(BS_CONTROLE[[#This Row],[DATA]]="","",WEEKNUM(BS_CONTROLE[[#This Row],[DATA]]))</f>
        <v>45</v>
      </c>
      <c r="D42" s="51" t="s">
        <v>837</v>
      </c>
      <c r="E42" s="320" t="s">
        <v>1263</v>
      </c>
      <c r="F42" s="172" t="s">
        <v>753</v>
      </c>
      <c r="G42" s="9" t="str">
        <f>IF(D42="","*",VLOOKUP(F42,BS_ATIVIDADE[#All],3,FALSE))</f>
        <v>OUTROS</v>
      </c>
      <c r="H42" s="173" t="s">
        <v>572</v>
      </c>
      <c r="I42" s="173" t="s">
        <v>266</v>
      </c>
      <c r="J42" s="217">
        <v>74</v>
      </c>
      <c r="K42" s="217">
        <v>364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2" s="173">
        <v>0.375</v>
      </c>
      <c r="P42" s="173">
        <v>8.3333333333333329E-2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1267</v>
      </c>
      <c r="W42" s="173" t="s">
        <v>1268</v>
      </c>
      <c r="X42" s="218" t="s">
        <v>957</v>
      </c>
      <c r="Y42" s="158"/>
      <c r="Z42" s="158" t="s">
        <v>958</v>
      </c>
      <c r="AA42" s="83">
        <v>2</v>
      </c>
      <c r="AB42" s="70" t="s">
        <v>948</v>
      </c>
      <c r="AC42" s="70" t="s">
        <v>943</v>
      </c>
      <c r="AD42" s="173">
        <v>0.33333333333333331</v>
      </c>
      <c r="AE42" s="83">
        <v>9346</v>
      </c>
      <c r="AF42" s="83">
        <v>9372</v>
      </c>
      <c r="AG42" s="83" t="s">
        <v>609</v>
      </c>
      <c r="AH42" s="48"/>
      <c r="AI42" s="142" t="str">
        <f>IF(BS_CONTROLE[[#This Row],[Atividade]]=0, "-", BS_CONTROLE[[#This Row],[Atividade]])</f>
        <v>OUTRAS ATIVIDADES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TCS2</v>
      </c>
      <c r="AM42" s="284" t="str">
        <f>IF(BS_CONTROLE[[#This Row],[Entre - Estações]]=0, "-", BS_CONTROLE[[#This Row],[Entre - Estações]])</f>
        <v>TSE</v>
      </c>
      <c r="AN42" s="284" t="str">
        <f>IF(BS_CONTROLE[[#This Row],[SB]]=0, "-", BS_CONTROLE[[#This Row],[SB]])</f>
        <v>TSE1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364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Elton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1263</v>
      </c>
      <c r="F43" s="172" t="s">
        <v>620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343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3" s="173" t="s">
        <v>609</v>
      </c>
      <c r="P43" s="173">
        <v>6.25E-2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1270</v>
      </c>
      <c r="X43" s="218" t="s">
        <v>957</v>
      </c>
      <c r="Y43" s="158"/>
      <c r="Z43" s="158" t="s">
        <v>958</v>
      </c>
      <c r="AA43" s="83" t="s">
        <v>609</v>
      </c>
      <c r="AB43" s="70" t="s">
        <v>609</v>
      </c>
      <c r="AC43" s="70" t="s">
        <v>609</v>
      </c>
      <c r="AD43" s="173" t="s">
        <v>609</v>
      </c>
      <c r="AE43" s="83" t="s">
        <v>609</v>
      </c>
      <c r="AF43" s="83" t="s">
        <v>609</v>
      </c>
      <c r="AG43" s="83" t="s">
        <v>609</v>
      </c>
      <c r="AH43" s="48"/>
      <c r="AI43" s="142" t="str">
        <f>IF(BS_CONTROLE[[#This Row],[Atividade]]=0, "-", BS_CONTROLE[[#This Row],[Atividade]])</f>
        <v>DESCARGA DE MATERIAL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TLA-TSE</v>
      </c>
      <c r="AN43" s="284" t="str">
        <f>IF(BS_CONTROLE[[#This Row],[SB]]=0, "-", BS_CONTROLE[[#This Row],[SB]])</f>
        <v>TLA350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343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W5045965</v>
      </c>
      <c r="B44" s="171">
        <v>45965</v>
      </c>
      <c r="C44" s="8">
        <f>IF(BS_CONTROLE[[#This Row],[DATA]]="","",WEEKNUM(BS_CONTROLE[[#This Row],[DATA]]))</f>
        <v>45</v>
      </c>
      <c r="D44" s="51" t="s">
        <v>828</v>
      </c>
      <c r="E44" s="323">
        <v>239</v>
      </c>
      <c r="F44" s="172" t="s">
        <v>732</v>
      </c>
      <c r="G44" s="9" t="str">
        <f>IF(D44="","*",VLOOKUP(F44,BS_ATIVIDADE[#All],3,FALSE))</f>
        <v>MODERNIZAÇÃO</v>
      </c>
      <c r="H44" s="143" t="s">
        <v>266</v>
      </c>
      <c r="I44" s="143" t="s">
        <v>266</v>
      </c>
      <c r="J44" s="37">
        <v>74</v>
      </c>
      <c r="K44" s="37">
        <v>247.6</v>
      </c>
      <c r="L44" s="83">
        <v>244</v>
      </c>
      <c r="M44" s="21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4" s="217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4" s="143">
        <v>0.33333333333333331</v>
      </c>
      <c r="P44" s="143">
        <v>0.16666666666666666</v>
      </c>
      <c r="Q44" s="83">
        <v>1000</v>
      </c>
      <c r="R44" s="10" t="str">
        <f>IFERROR(_xlfn.XLOOKUP(F44, BS_ATIVIDADE[ATIVIDADE],BS_ATIVIDADE[UNIDADE] ), "*")</f>
        <v>Nº DE DORMENTES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80" t="str">
        <f>IFERROR(_xlfn.XLOOKUP(J44, BASE_MAPA!$E$2:$E$359, BASE_MAPA!$J$2:$J$359), "ERRO")</f>
        <v>MARCO INICIAL - ALTO ARAGUAIA</v>
      </c>
      <c r="V44" s="198" t="s">
        <v>1276</v>
      </c>
      <c r="W44" s="173" t="s">
        <v>1277</v>
      </c>
      <c r="X44" s="51" t="s">
        <v>952</v>
      </c>
      <c r="Y44" s="158"/>
      <c r="Z44" s="158" t="s">
        <v>953</v>
      </c>
      <c r="AA44" s="144">
        <v>2</v>
      </c>
      <c r="AB44" s="70" t="s">
        <v>948</v>
      </c>
      <c r="AC44" s="70" t="s">
        <v>943</v>
      </c>
      <c r="AD44" s="173">
        <v>0.3125</v>
      </c>
      <c r="AE44" s="83">
        <v>7672</v>
      </c>
      <c r="AF44" s="83">
        <v>9322</v>
      </c>
      <c r="AG44" s="83" t="s">
        <v>609</v>
      </c>
      <c r="AH44" s="48"/>
      <c r="AI44" s="142" t="str">
        <f>IF(BS_CONTROLE[[#This Row],[Atividade]]=0, "-", BS_CONTROLE[[#This Row],[Atividade]])</f>
        <v>MODERNIZAÇÃO - DORMENTE - DESCARGA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TCS2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TVI-TJA</v>
      </c>
      <c r="AN44" s="284">
        <f>IF(BS_CONTROLE[[#This Row],[SB]]=0, "-", BS_CONTROLE[[#This Row],[SB]])</f>
        <v>239251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247.6</v>
      </c>
      <c r="AQ44" s="286">
        <f>IF(BS_CONTROLE[[#This Row],[KM - Fim]]=0, "-", BS_CONTROLE[[#This Row],[KM - Fim]])</f>
        <v>244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Nº DE DORMENTES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Guilherme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E1445965</v>
      </c>
      <c r="B45" s="171">
        <v>45965</v>
      </c>
      <c r="C45" s="8">
        <f>IF(BS_CONTROLE[[#This Row],[DATA]]="","",WEEKNUM(BS_CONTROLE[[#This Row],[DATA]]))</f>
        <v>45</v>
      </c>
      <c r="D45" s="51" t="s">
        <v>748</v>
      </c>
      <c r="E45" s="320">
        <v>40</v>
      </c>
      <c r="F45" s="172" t="s">
        <v>706</v>
      </c>
      <c r="G45" s="9" t="str">
        <f>IF(D45="","*",VLOOKUP(F45,BS_ATIVIDADE[#All],3,FALSE))</f>
        <v>MECANIZAÇÃO - ESMERILHADORA</v>
      </c>
      <c r="H45" s="173" t="s">
        <v>254</v>
      </c>
      <c r="I45" s="173" t="s">
        <v>254</v>
      </c>
      <c r="J45" s="217">
        <v>74</v>
      </c>
      <c r="K45" s="217">
        <v>211</v>
      </c>
      <c r="L45" s="83" t="s">
        <v>609</v>
      </c>
      <c r="M45" s="204" t="s">
        <v>1313</v>
      </c>
      <c r="N45" s="204" t="s">
        <v>1314</v>
      </c>
      <c r="O45" s="173">
        <v>0.99930555555555556</v>
      </c>
      <c r="P45" s="173">
        <v>4.1666666666666664E-2</v>
      </c>
      <c r="Q45" s="83">
        <v>40000</v>
      </c>
      <c r="R45" s="10" t="str">
        <f>IFERROR(_xlfn.XLOOKUP(F45, BS_ATIVIDADE[ATIVIDADE],BS_ATIVIDADE[UNIDADE] ), "*")</f>
        <v>M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1221</v>
      </c>
      <c r="W45" s="325" t="s">
        <v>1315</v>
      </c>
      <c r="X45" s="51" t="s">
        <v>957</v>
      </c>
      <c r="Y45" s="158"/>
      <c r="Z45" s="158" t="s">
        <v>964</v>
      </c>
      <c r="AA45" s="83">
        <v>1</v>
      </c>
      <c r="AB45" s="70" t="s">
        <v>948</v>
      </c>
      <c r="AC45" s="70" t="s">
        <v>943</v>
      </c>
      <c r="AD45" s="173">
        <v>0.95138888888888884</v>
      </c>
      <c r="AE45" s="83">
        <v>6245</v>
      </c>
      <c r="AF45" s="83">
        <v>6246</v>
      </c>
      <c r="AG45" s="83" t="s">
        <v>609</v>
      </c>
      <c r="AH45" s="48"/>
      <c r="AI45" s="142" t="str">
        <f>IF(BS_CONTROLE[[#This Row],[Atividade]]=0, "-", BS_CONTROLE[[#This Row],[Atividade]])</f>
        <v>MECANIZAÇÃO - ESMERILHADORA</v>
      </c>
      <c r="AJ45" s="9" t="str">
        <f>IF(D45="","*",VLOOKUP(AI45,BS_ATIVIDADE[#Data],3,FALSE))</f>
        <v>MECANIZAÇÃO - ESMERILHADORA</v>
      </c>
      <c r="AK45" s="284" t="str">
        <f>IF(BS_CONTROLE[[#This Row],[Local - Partida]]=0, "-", BS_CONTROLE[[#This Row],[Local - Partida]])</f>
        <v>TVI2</v>
      </c>
      <c r="AL45" s="284" t="str">
        <f>IF(BS_CONTROLE[[#This Row],[Local - Encerramento]]=0, "-", BS_CONTROLE[[#This Row],[Local - Encerramento]])</f>
        <v>TVI2</v>
      </c>
      <c r="AM45" s="284" t="str">
        <f>IF(BS_CONTROLE[[#This Row],[Entre - Estações]]=0, "-", BS_CONTROLE[[#This Row],[Entre - Estações]])</f>
        <v>TVI-TCE</v>
      </c>
      <c r="AN45" s="284" t="str">
        <f>IF(BS_CONTROLE[[#This Row],[SB]]=0, "-", BS_CONTROLE[[#This Row],[SB]])</f>
        <v>TVITCE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211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M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 xml:space="preserve">Fernanda 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V8745965</v>
      </c>
      <c r="B46" s="171">
        <v>45965</v>
      </c>
      <c r="C46" s="8">
        <f>IF(BS_CONTROLE[[#This Row],[DATA]]="","",WEEKNUM(BS_CONTROLE[[#This Row],[DATA]]))</f>
        <v>45</v>
      </c>
      <c r="D46" s="51" t="s">
        <v>813</v>
      </c>
      <c r="E46" s="321">
        <v>41</v>
      </c>
      <c r="F46" s="172" t="s">
        <v>715</v>
      </c>
      <c r="G46" s="9" t="str">
        <f>IF(D46="","*",VLOOKUP(F46,BS_ATIVIDADE[#All],3,FALSE))</f>
        <v>MECANIZAÇÃO - SOCADORA</v>
      </c>
      <c r="H46" s="143" t="s">
        <v>254</v>
      </c>
      <c r="I46" s="173" t="s">
        <v>254</v>
      </c>
      <c r="J46" s="217">
        <v>74</v>
      </c>
      <c r="K46" s="37">
        <v>200</v>
      </c>
      <c r="L46" s="83">
        <v>190</v>
      </c>
      <c r="M46" s="21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6" s="21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6" s="173">
        <v>0.33333333333333331</v>
      </c>
      <c r="P46" s="173">
        <v>8.3333333333333329E-2</v>
      </c>
      <c r="Q46" s="83">
        <v>1020</v>
      </c>
      <c r="R46" s="10" t="str">
        <f>IFERROR(_xlfn.XLOOKUP(F46, BS_ATIVIDADE[ATIVIDADE],BS_ATIVIDADE[UNIDADE] ), "*")</f>
        <v>M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1229</v>
      </c>
      <c r="W46" s="173" t="s">
        <v>1230</v>
      </c>
      <c r="X46" s="51" t="s">
        <v>957</v>
      </c>
      <c r="Y46" s="158"/>
      <c r="Z46" s="158" t="s">
        <v>958</v>
      </c>
      <c r="AA46" s="144">
        <v>1</v>
      </c>
      <c r="AB46" s="70" t="s">
        <v>948</v>
      </c>
      <c r="AC46" s="70" t="s">
        <v>943</v>
      </c>
      <c r="AD46" s="173">
        <v>0.29166666666666669</v>
      </c>
      <c r="AE46" s="83">
        <v>6237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MECANIZAÇÃO - SOCADORA</v>
      </c>
      <c r="AJ46" s="9" t="str">
        <f>IF(D46="","*",VLOOKUP(AI46,BS_ATIVIDADE[#Data],3,FALSE))</f>
        <v>MECANIZAÇÃO - SOCADORA</v>
      </c>
      <c r="AK46" s="284" t="str">
        <f>IF(BS_CONTROLE[[#This Row],[Local - Partida]]=0, "-", BS_CONTROLE[[#This Row],[Local - Partida]])</f>
        <v>TVI2</v>
      </c>
      <c r="AL46" s="284" t="str">
        <f>IF(BS_CONTROLE[[#This Row],[Local - Encerramento]]=0, "-", BS_CONTROLE[[#This Row],[Local - Encerramento]])</f>
        <v>TVI2</v>
      </c>
      <c r="AM46" s="284" t="str">
        <f>IF(BS_CONTROLE[[#This Row],[Entre - Estações]]=0, "-", BS_CONTROLE[[#This Row],[Entre - Estações]])</f>
        <v>TID-TVI</v>
      </c>
      <c r="AN46" s="284" t="str">
        <f>IF(BS_CONTROLE[[#This Row],[SB]]=0, "-", BS_CONTROLE[[#This Row],[SB]])</f>
        <v>TID201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200</v>
      </c>
      <c r="AQ46" s="286">
        <f>IF(BS_CONTROLE[[#This Row],[KM - Fim]]=0, "-", BS_CONTROLE[[#This Row],[KM - Fim]])</f>
        <v>190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Antonioni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V8045965</v>
      </c>
      <c r="B47" s="171">
        <v>45965</v>
      </c>
      <c r="C47" s="8">
        <f>IF(BS_CONTROLE[[#This Row],[DATA]]="","",WEEKNUM(BS_CONTROLE[[#This Row],[DATA]]))</f>
        <v>45</v>
      </c>
      <c r="D47" s="51" t="s">
        <v>804</v>
      </c>
      <c r="E47" s="320">
        <v>42</v>
      </c>
      <c r="F47" s="172" t="s">
        <v>812</v>
      </c>
      <c r="G47" s="9" t="str">
        <f>IF(D47="","*",VLOOKUP(F47,BS_ATIVIDADE[#All],3,FALSE))</f>
        <v>OUTROS</v>
      </c>
      <c r="H47" s="173" t="s">
        <v>229</v>
      </c>
      <c r="I47" s="173" t="s">
        <v>198</v>
      </c>
      <c r="J47" s="217">
        <v>74</v>
      </c>
      <c r="K47" s="217">
        <v>111.2</v>
      </c>
      <c r="L47" s="83" t="s">
        <v>609</v>
      </c>
      <c r="M47" s="204" t="s">
        <v>1252</v>
      </c>
      <c r="N47" s="204" t="s">
        <v>1253</v>
      </c>
      <c r="O47" s="173">
        <v>0.45833333333333331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173" t="s">
        <v>1228</v>
      </c>
      <c r="X47" s="218" t="s">
        <v>957</v>
      </c>
      <c r="Y47" s="158"/>
      <c r="Z47" s="158" t="s">
        <v>963</v>
      </c>
      <c r="AA47" s="144">
        <v>1</v>
      </c>
      <c r="AB47" s="70" t="s">
        <v>948</v>
      </c>
      <c r="AC47" s="70" t="s">
        <v>943</v>
      </c>
      <c r="AD47" s="173">
        <v>0.41666666666666669</v>
      </c>
      <c r="AE47" s="83">
        <v>7684</v>
      </c>
      <c r="AF47" s="83" t="s">
        <v>609</v>
      </c>
      <c r="AG47" s="83" t="s">
        <v>609</v>
      </c>
      <c r="AH47" s="48"/>
      <c r="AI47" s="142" t="str">
        <f>IF(BS_CONTROLE[[#This Row],[Atividade]]=0, "-", BS_CONTROLE[[#This Row],[Atividade]])</f>
        <v>INSPEÇÃO RIV</v>
      </c>
      <c r="AJ47" s="9" t="str">
        <f>IF(D47="","*",VLOOKUP(AI47,BS_ATIVIDADE[#Data],3,FALSE))</f>
        <v>OUTROS</v>
      </c>
      <c r="AK47" s="284" t="str">
        <f>IF(BS_CONTROLE[[#This Row],[Local - Partida]]=0, "-", BS_CONTROLE[[#This Row],[Local - Partida]])</f>
        <v>TIN1</v>
      </c>
      <c r="AL47" s="284" t="str">
        <f>IF(BS_CONTROLE[[#This Row],[Local - Encerramento]]=0, "-", BS_CONTROLE[[#This Row],[Local - Encerramento]])</f>
        <v>TRP</v>
      </c>
      <c r="AM47" s="284" t="str">
        <f>IF(BS_CONTROLE[[#This Row],[Entre - Estações]]=0, "-", BS_CONTROLE[[#This Row],[Entre - Estações]])</f>
        <v>TIN-TRP</v>
      </c>
      <c r="AN47" s="284" t="str">
        <f>IF(BS_CONTROLE[[#This Row],[SB]]=0, "-", BS_CONTROLE[[#This Row],[SB]])</f>
        <v>TINTRP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111.2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FRANCISCO (TF-670)45965</v>
      </c>
      <c r="B48" s="171">
        <v>45965</v>
      </c>
      <c r="C48" s="8">
        <f>IF(BS_CONTROLE[[#This Row],[DATA]]="","",WEEKNUM(BS_CONTROLE[[#This Row],[DATA]]))</f>
        <v>45</v>
      </c>
      <c r="D48" s="51" t="s">
        <v>889</v>
      </c>
      <c r="E48" s="323">
        <v>239</v>
      </c>
      <c r="F48" s="172" t="s">
        <v>792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8" s="173" t="s">
        <v>609</v>
      </c>
      <c r="J48" s="217">
        <v>74</v>
      </c>
      <c r="K48" s="217">
        <v>97.614999999999995</v>
      </c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8" s="173">
        <v>0.375</v>
      </c>
      <c r="P48" s="173">
        <v>8.3333333333333329E-2</v>
      </c>
      <c r="Q48" s="83">
        <v>1</v>
      </c>
      <c r="R48" s="10" t="str">
        <f>IFERROR(_xlfn.XLOOKUP(F48, BS_ATIVIDADE[ATIVIDADE],BS_ATIVIDADE[UNIDADE] ), "*")</f>
        <v>Nº DE SOLDA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1316</v>
      </c>
      <c r="W48" s="173" t="s">
        <v>1215</v>
      </c>
      <c r="X48" s="218" t="s">
        <v>957</v>
      </c>
      <c r="Y48" s="158"/>
      <c r="Z48" s="158" t="s">
        <v>962</v>
      </c>
      <c r="AA48" s="83" t="s">
        <v>609</v>
      </c>
      <c r="AB48" s="70" t="s">
        <v>609</v>
      </c>
      <c r="AC48" s="70" t="s">
        <v>609</v>
      </c>
      <c r="AD48" s="173" t="s">
        <v>609</v>
      </c>
      <c r="AE48" s="83" t="s">
        <v>609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84" t="str">
        <f>IF(BS_CONTROLE[[#This Row],[Local - Partida]]=0, "-", BS_CONTROLE[[#This Row],[Local - Partida]])</f>
        <v>K97TIN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TSP-TIN</v>
      </c>
      <c r="AN48" s="284" t="str">
        <f>IF(BS_CONTROLE[[#This Row],[SB]]=0, "-", BS_CONTROLE[[#This Row],[SB]])</f>
        <v>K97TIN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97.614999999999995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Heleno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E1745965</v>
      </c>
      <c r="B49" s="171">
        <v>45965</v>
      </c>
      <c r="C49" s="8">
        <f>IF(BS_CONTROLE[[#This Row],[DATA]]="","",WEEKNUM(BS_CONTROLE[[#This Row],[DATA]]))</f>
        <v>45</v>
      </c>
      <c r="D49" s="51" t="s">
        <v>750</v>
      </c>
      <c r="E49" s="320">
        <v>44</v>
      </c>
      <c r="F49" s="172" t="s">
        <v>611</v>
      </c>
      <c r="G49" s="9" t="str">
        <f>IF(D49="","*",VLOOKUP(F49,BS_ATIVIDADE[#All],3,FALSE))</f>
        <v>CAMINHÂO - SOLDA</v>
      </c>
      <c r="H49" s="173" t="s">
        <v>466</v>
      </c>
      <c r="I49" s="173" t="s">
        <v>466</v>
      </c>
      <c r="J49" s="217">
        <v>78</v>
      </c>
      <c r="K49" s="217">
        <v>248</v>
      </c>
      <c r="L49" s="83">
        <v>244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49" s="173">
        <v>0.39583333333333331</v>
      </c>
      <c r="P49" s="173">
        <v>0.125</v>
      </c>
      <c r="Q49" s="83">
        <v>2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80" t="str">
        <f>IFERROR(_xlfn.XLOOKUP(J49, BASE_MAPA!$E$2:$E$359, BASE_MAPA!$J$2:$J$359), "ERRO")</f>
        <v>ITIRAPINA - BAURU</v>
      </c>
      <c r="V49" s="198" t="s">
        <v>1317</v>
      </c>
      <c r="W49" s="173" t="s">
        <v>1318</v>
      </c>
      <c r="X49" s="218" t="s">
        <v>957</v>
      </c>
      <c r="Y49" s="158"/>
      <c r="Z49" s="158" t="s">
        <v>953</v>
      </c>
      <c r="AA49" s="83">
        <v>1</v>
      </c>
      <c r="AB49" s="70" t="s">
        <v>948</v>
      </c>
      <c r="AC49" s="70" t="s">
        <v>943</v>
      </c>
      <c r="AD49" s="173">
        <v>0.35416666666666669</v>
      </c>
      <c r="AE49" s="83">
        <v>6373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CAMINHÃO DE SOLDA</v>
      </c>
      <c r="AJ49" s="9" t="str">
        <f>IF(D49="","*",VLOOKUP(AI49,BS_ATIVIDADE[#Data],3,FALSE))</f>
        <v>CAMINHÂO - SOLDA</v>
      </c>
      <c r="AK49" s="284" t="str">
        <f>IF(BS_CONTROLE[[#This Row],[Local - Partida]]=0, "-", BS_CONTROLE[[#This Row],[Local - Partida]])</f>
        <v>ZVT1</v>
      </c>
      <c r="AL49" s="284" t="str">
        <f>IF(BS_CONTROLE[[#This Row],[Local - Encerramento]]=0, "-", BS_CONTROLE[[#This Row],[Local - Encerramento]])</f>
        <v>ZVT1</v>
      </c>
      <c r="AM49" s="284" t="str">
        <f>IF(BS_CONTROLE[[#This Row],[Entre - Estações]]=0, "-", BS_CONTROLE[[#This Row],[Entre - Estações]])</f>
        <v>ZVT-ZDK</v>
      </c>
      <c r="AN49" s="284" t="str">
        <f>IF(BS_CONTROLE[[#This Row],[SB]]=0, "-", BS_CONTROLE[[#This Row],[SB]])</f>
        <v>ZVTZDK</v>
      </c>
      <c r="AO49" s="285">
        <f>IF(BS_CONTROLE[[#This Row],[SUB]]=0, "-", BS_CONTROLE[[#This Row],[SUB]])</f>
        <v>78</v>
      </c>
      <c r="AP49" s="286">
        <f>IF(BS_CONTROLE[[#This Row],[KM - Inicio]]=0, "-", BS_CONTROLE[[#This Row],[KM - Inicio]])</f>
        <v>248</v>
      </c>
      <c r="AQ49" s="286">
        <f>IF(BS_CONTROLE[[#This Row],[KM - Fim]]=0, "-", BS_CONTROLE[[#This Row],[KM - Fim]])</f>
        <v>244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11" t="str">
        <f>IFERROR(_xlfn.XLOOKUP(AO49, BASE_MAPA!$E$2:$E$359, BASE_MAPA!$J$2:$J$359), "ERRO")</f>
        <v>ITIRAPINA - BAURU</v>
      </c>
      <c r="BF49" s="287" t="str">
        <f>IF(BS_CONTROLE[[#This Row],[Responsavel pelo boletim]]=0, "-", BS_CONTROLE[[#This Row],[Responsavel pelo boletim]])</f>
        <v>Higor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E4645965</v>
      </c>
      <c r="B50" s="171">
        <v>45965</v>
      </c>
      <c r="C50" s="8">
        <f>IF(BS_CONTROLE[[#This Row],[DATA]]="","",WEEKNUM(BS_CONTROLE[[#This Row],[DATA]]))</f>
        <v>45</v>
      </c>
      <c r="D50" s="51" t="s">
        <v>757</v>
      </c>
      <c r="E50" s="322">
        <v>381</v>
      </c>
      <c r="F50" s="172" t="s">
        <v>623</v>
      </c>
      <c r="G50" s="9" t="str">
        <f>IF(D50="","*",VLOOKUP(F50,BS_ATIVIDADE[#All],3,FALSE))</f>
        <v>OUTROS</v>
      </c>
      <c r="H50" s="143" t="s">
        <v>436</v>
      </c>
      <c r="I50" s="143" t="s">
        <v>1286</v>
      </c>
      <c r="J50" s="37">
        <v>78</v>
      </c>
      <c r="K50" s="37">
        <v>190</v>
      </c>
      <c r="L50" s="83" t="s">
        <v>609</v>
      </c>
      <c r="M50" s="217" t="s">
        <v>1287</v>
      </c>
      <c r="N50" s="217" t="s">
        <v>1288</v>
      </c>
      <c r="O50" s="143">
        <v>0.5</v>
      </c>
      <c r="P50" s="143">
        <v>4.1666666666666664E-2</v>
      </c>
      <c r="Q50" s="83">
        <v>1</v>
      </c>
      <c r="R50" s="10" t="str">
        <f>IFERROR(_xlfn.XLOOKUP(F50, BS_ATIVIDADE[ATIVIDADE],BS_ATIVIDADE[UNIDADE] ), "*")</f>
        <v>BINÁRIO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1289</v>
      </c>
      <c r="W50" s="173" t="s">
        <v>1319</v>
      </c>
      <c r="X50" s="51" t="s">
        <v>957</v>
      </c>
      <c r="Y50" s="158"/>
      <c r="Z50" s="158" t="s">
        <v>958</v>
      </c>
      <c r="AA50" s="144" t="s">
        <v>1291</v>
      </c>
      <c r="AB50" s="70" t="s">
        <v>959</v>
      </c>
      <c r="AC50" s="70" t="s">
        <v>955</v>
      </c>
      <c r="AD50" s="173">
        <v>0.41666666666666669</v>
      </c>
      <c r="AE50" s="83">
        <v>7683</v>
      </c>
      <c r="AF50" s="83" t="s">
        <v>1292</v>
      </c>
      <c r="AG50" s="83" t="s">
        <v>609</v>
      </c>
      <c r="AH50" s="48"/>
      <c r="AI50" s="142" t="str">
        <f>IF(BS_CONTROLE[[#This Row],[Atividade]]=0, "-", BS_CONTROLE[[#This Row],[Atividade]])</f>
        <v>DESLOCAMENTO</v>
      </c>
      <c r="AJ50" s="9" t="str">
        <f>IF(D50="","*",VLOOKUP(AI50,BS_ATIVIDADE[#Data],3,FALSE))</f>
        <v>OUTROS</v>
      </c>
      <c r="AK50" s="284" t="str">
        <f>IF(BS_CONTROLE[[#This Row],[Local - Partida]]=0, "-", BS_CONTROLE[[#This Row],[Local - Partida]])</f>
        <v>ZFH2</v>
      </c>
      <c r="AL50" s="284" t="str">
        <f>IF(BS_CONTROLE[[#This Row],[Local - Encerramento]]=0, "-", BS_CONTROLE[[#This Row],[Local - Encerramento]])</f>
        <v>ZRU2</v>
      </c>
      <c r="AM50" s="284" t="str">
        <f>IF(BS_CONTROLE[[#This Row],[Entre - Estações]]=0, "-", BS_CONTROLE[[#This Row],[Entre - Estações]])</f>
        <v>ZFH-ZRU</v>
      </c>
      <c r="AN50" s="284" t="str">
        <f>IF(BS_CONTROLE[[#This Row],[SB]]=0, "-", BS_CONTROLE[[#This Row],[SB]])</f>
        <v>ZFHZRU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190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BINÁRIO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PCM Via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 hidden="1">
      <c r="A51" s="50" t="str">
        <f t="shared" si="1"/>
        <v>V4245965</v>
      </c>
      <c r="B51" s="171">
        <v>45965</v>
      </c>
      <c r="C51" s="8">
        <f>IF(BS_CONTROLE[[#This Row],[DATA]]="","",WEEKNUM(BS_CONTROLE[[#This Row],[DATA]]))</f>
        <v>45</v>
      </c>
      <c r="D51" s="51" t="s">
        <v>778</v>
      </c>
      <c r="E51" s="323">
        <v>248</v>
      </c>
      <c r="F51" s="172" t="s">
        <v>741</v>
      </c>
      <c r="G51" s="9" t="str">
        <f>IF(D51="","*",VLOOKUP(F51,BS_ATIVIDADE[#All],3,FALSE))</f>
        <v>MODERNIZAÇÃO</v>
      </c>
      <c r="H51" s="173" t="s">
        <v>396</v>
      </c>
      <c r="I51" s="173" t="s">
        <v>396</v>
      </c>
      <c r="J51" s="217">
        <v>72</v>
      </c>
      <c r="K51" s="217">
        <v>303</v>
      </c>
      <c r="L51" s="83">
        <v>301</v>
      </c>
      <c r="M51" s="21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1" s="21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1" s="173">
        <v>0.27083333333333331</v>
      </c>
      <c r="P51" s="173">
        <v>0.16666666666666666</v>
      </c>
      <c r="Q51" s="83">
        <v>400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8" t="s">
        <v>1234</v>
      </c>
      <c r="W51" s="173" t="s">
        <v>1230</v>
      </c>
      <c r="X51" s="218" t="s">
        <v>957</v>
      </c>
      <c r="Y51" s="158"/>
      <c r="Z51" s="158" t="s">
        <v>953</v>
      </c>
      <c r="AA51" s="144">
        <v>1</v>
      </c>
      <c r="AB51" s="70" t="s">
        <v>948</v>
      </c>
      <c r="AC51" s="70" t="s">
        <v>943</v>
      </c>
      <c r="AD51" s="173">
        <v>0.22916666666666666</v>
      </c>
      <c r="AE51" s="83">
        <v>6242</v>
      </c>
      <c r="AF51" s="83" t="s">
        <v>609</v>
      </c>
      <c r="AG51" s="83" t="s">
        <v>609</v>
      </c>
      <c r="AH51" s="48"/>
      <c r="AI51" s="142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84" t="str">
        <f>IF(BS_CONTROLE[[#This Row],[Local - Partida]]=0, "-", BS_CONTROLE[[#This Row],[Local - Partida]])</f>
        <v>ZGT1</v>
      </c>
      <c r="AL51" s="284" t="str">
        <f>IF(BS_CONTROLE[[#This Row],[Local - Encerramento]]=0, "-", BS_CONTROLE[[#This Row],[Local - Encerramento]])</f>
        <v>ZGT1</v>
      </c>
      <c r="AM51" s="284" t="str">
        <f>IF(BS_CONTROLE[[#This Row],[Entre - Estações]]=0, "-", BS_CONTROLE[[#This Row],[Entre - Estações]])</f>
        <v>ZGT-ZXE</v>
      </c>
      <c r="AN51" s="284" t="str">
        <f>IF(BS_CONTROLE[[#This Row],[SB]]=0, "-", BS_CONTROLE[[#This Row],[SB]])</f>
        <v>ZGTZXE</v>
      </c>
      <c r="AO51" s="285">
        <f>IF(BS_CONTROLE[[#This Row],[SUB]]=0, "-", BS_CONTROLE[[#This Row],[SUB]])</f>
        <v>72</v>
      </c>
      <c r="AP51" s="286">
        <f>IF(BS_CONTROLE[[#This Row],[KM - Inicio]]=0, "-", BS_CONTROLE[[#This Row],[KM - Inicio]])</f>
        <v>303</v>
      </c>
      <c r="AQ51" s="286">
        <f>IF(BS_CONTROLE[[#This Row],[KM - Fim]]=0, "-", BS_CONTROLE[[#This Row],[KM - Fim]])</f>
        <v>301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7" t="str">
        <f>IF(BS_CONTROLE[[#This Row],[Responsavel pelo boletim]]=0, "-", BS_CONTROLE[[#This Row],[Responsavel pelo boletim]])</f>
        <v>Augusto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A1745965</v>
      </c>
      <c r="B52" s="171">
        <v>45965</v>
      </c>
      <c r="C52" s="8">
        <f>IF(BS_CONTROLE[[#This Row],[DATA]]="","",WEEKNUM(BS_CONTROLE[[#This Row],[DATA]]))</f>
        <v>45</v>
      </c>
      <c r="D52" s="218" t="s">
        <v>687</v>
      </c>
      <c r="E52" s="323">
        <v>250</v>
      </c>
      <c r="F52" s="70" t="s">
        <v>683</v>
      </c>
      <c r="G52" s="9" t="str">
        <f>IF(D52="","*",VLOOKUP(F52,BS_ATIVIDADE[#All],3,FALSE))</f>
        <v>OUTROS</v>
      </c>
      <c r="H52" s="173" t="s">
        <v>288</v>
      </c>
      <c r="I52" s="173" t="s">
        <v>278</v>
      </c>
      <c r="J52" s="217">
        <v>101</v>
      </c>
      <c r="K52" s="217">
        <v>1524</v>
      </c>
      <c r="L52" s="217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2" s="173">
        <v>0.375</v>
      </c>
      <c r="P52" s="173">
        <v>4.1666666666666664E-2</v>
      </c>
      <c r="Q52" s="83">
        <v>1</v>
      </c>
      <c r="R52" s="10" t="str">
        <f>IFERROR(_xlfn.XLOOKUP(F52, BS_ATIVIDADE[ATIVIDADE],BS_ATIVIDADE[UNIDADE] ), "*")</f>
        <v>BINÁRIO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2" s="80" t="str">
        <f>IFERROR(_xlfn.XLOOKUP(J52, BASE_MAPA!$E$2:$E$359, BASE_MAPA!$J$2:$J$359), "ERRO")</f>
        <v>PORTO NACIONAL - OURO VERDE</v>
      </c>
      <c r="V52" s="198" t="s">
        <v>1297</v>
      </c>
      <c r="W52" s="173" t="s">
        <v>1298</v>
      </c>
      <c r="X52" s="51" t="s">
        <v>957</v>
      </c>
      <c r="Y52" s="158"/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0.29166666666666669</v>
      </c>
      <c r="AE52" s="83">
        <v>6379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INSPEÇÃO AUTO DE LINHA</v>
      </c>
      <c r="AJ52" s="9" t="str">
        <f>IF(D52="","*",VLOOKUP(AI52,BS_ATIVIDADE[#Data],3,FALSE))</f>
        <v>OUTROS</v>
      </c>
      <c r="AK52" s="284" t="str">
        <f>IF(BS_CONTROLE[[#This Row],[Local - Partida]]=0, "-", BS_CONTROLE[[#This Row],[Local - Partida]])</f>
        <v>PNV</v>
      </c>
      <c r="AL52" s="284" t="str">
        <f>IF(BS_CONTROLE[[#This Row],[Local - Encerramento]]=0, "-", BS_CONTROLE[[#This Row],[Local - Encerramento]])</f>
        <v>PAS</v>
      </c>
      <c r="AM52" s="284" t="str">
        <f>IF(BS_CONTROLE[[#This Row],[Entre - Estações]]=0, "-", BS_CONTROLE[[#This Row],[Entre - Estações]])</f>
        <v>POV-PJA</v>
      </c>
      <c r="AN52" s="284" t="str">
        <f>IF(BS_CONTROLE[[#This Row],[SB]]=0, "-", BS_CONTROLE[[#This Row],[SB]])</f>
        <v>POVPJA</v>
      </c>
      <c r="AO52" s="285">
        <f>IF(BS_CONTROLE[[#This Row],[SUB]]=0, "-", BS_CONTROLE[[#This Row],[SUB]])</f>
        <v>101</v>
      </c>
      <c r="AP52" s="286">
        <f>IF(BS_CONTROLE[[#This Row],[KM - Inicio]]=0, "-", BS_CONTROLE[[#This Row],[KM - Inicio]])</f>
        <v>1524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BINÁRIO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2" s="11" t="str">
        <f>IFERROR(_xlfn.XLOOKUP(AO52, BASE_MAPA!$E$2:$E$359, BASE_MAPA!$J$2:$J$359), "ERRO")</f>
        <v>PORTO NACIONAL - OURO VERDE</v>
      </c>
      <c r="BF52" s="287" t="str">
        <f>IF(BS_CONTROLE[[#This Row],[Responsavel pelo boletim]]=0, "-", BS_CONTROLE[[#This Row],[Responsavel pelo boletim]])</f>
        <v>Lorena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W5345965</v>
      </c>
      <c r="B53" s="171">
        <v>45965</v>
      </c>
      <c r="C53" s="8">
        <f>IF(BS_CONTROLE[[#This Row],[DATA]]="","",WEEKNUM(BS_CONTROLE[[#This Row],[DATA]]))</f>
        <v>45</v>
      </c>
      <c r="D53" s="51" t="s">
        <v>829</v>
      </c>
      <c r="E53" s="323"/>
      <c r="F53" s="172" t="s">
        <v>623</v>
      </c>
      <c r="G53" s="9" t="str">
        <f>IF(D53="","*",VLOOKUP(F53,BS_ATIVIDADE[#All],3,FALSE))</f>
        <v>OUTROS</v>
      </c>
      <c r="H53" s="173" t="s">
        <v>269</v>
      </c>
      <c r="I53" s="173" t="s">
        <v>175</v>
      </c>
      <c r="J53" s="217">
        <v>102</v>
      </c>
      <c r="K53" s="217">
        <v>1.8</v>
      </c>
      <c r="L53" s="83" t="s">
        <v>609</v>
      </c>
      <c r="M53" s="204" t="s">
        <v>178</v>
      </c>
      <c r="N53" s="204" t="s">
        <v>179</v>
      </c>
      <c r="O53" s="173">
        <v>0.375</v>
      </c>
      <c r="P53" s="173">
        <v>4.1666666666666664E-2</v>
      </c>
      <c r="Q53" s="83">
        <v>200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3" s="80" t="str">
        <f>IFERROR(_xlfn.XLOOKUP(J53, BASE_MAPA!$E$2:$E$359, BASE_MAPA!$J$2:$J$359), "ERRO")</f>
        <v>OURO VERDE - ANÁPOLIS</v>
      </c>
      <c r="V53" s="198" t="s">
        <v>1303</v>
      </c>
      <c r="W53" s="173" t="s">
        <v>1320</v>
      </c>
      <c r="X53" s="218" t="s">
        <v>957</v>
      </c>
      <c r="Y53" s="158"/>
      <c r="Z53" s="158" t="s">
        <v>962</v>
      </c>
      <c r="AA53" s="144">
        <v>1</v>
      </c>
      <c r="AB53" s="70" t="s">
        <v>948</v>
      </c>
      <c r="AC53" s="70" t="s">
        <v>943</v>
      </c>
      <c r="AD53" s="83" t="s">
        <v>609</v>
      </c>
      <c r="AE53" s="83" t="s">
        <v>609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POV</v>
      </c>
      <c r="AL53" s="284" t="str">
        <f>IF(BS_CONTROLE[[#This Row],[Local - Encerramento]]=0, "-", BS_CONTROLE[[#This Row],[Local - Encerramento]])</f>
        <v>PJA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102</v>
      </c>
      <c r="AP53" s="286">
        <f>IF(BS_CONTROLE[[#This Row],[KM - Inicio]]=0, "-", BS_CONTROLE[[#This Row],[KM - Inicio]])</f>
        <v>1.8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3" s="11" t="str">
        <f>IFERROR(_xlfn.XLOOKUP(AO53, BASE_MAPA!$E$2:$E$359, BASE_MAPA!$J$2:$J$359), "ERRO")</f>
        <v>OURO VERDE - ANÁPOLIS</v>
      </c>
      <c r="BF53" s="287" t="str">
        <f>IF(BS_CONTROLE[[#This Row],[Responsavel pelo boletim]]=0, "-", BS_CONTROLE[[#This Row],[Responsavel pelo boletim]])</f>
        <v>Fran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A2045965</v>
      </c>
      <c r="B54" s="171">
        <v>45965</v>
      </c>
      <c r="C54" s="8">
        <f>IF(BS_CONTROLE[[#This Row],[DATA]]="","",WEEKNUM(BS_CONTROLE[[#This Row],[DATA]]))</f>
        <v>45</v>
      </c>
      <c r="D54" s="218" t="s">
        <v>690</v>
      </c>
      <c r="E54" s="323"/>
      <c r="F54" s="172" t="s">
        <v>683</v>
      </c>
      <c r="G54" s="9" t="str">
        <f>IF(D54="","*",VLOOKUP(F54,BS_ATIVIDADE[#All],3,FALSE))</f>
        <v>OUTROS</v>
      </c>
      <c r="H54" s="173" t="s">
        <v>307</v>
      </c>
      <c r="I54" s="173" t="s">
        <v>347</v>
      </c>
      <c r="J54" s="217">
        <v>103</v>
      </c>
      <c r="K54" s="217">
        <v>1803</v>
      </c>
      <c r="L54" s="83" t="s">
        <v>609</v>
      </c>
      <c r="M54" s="204" t="s">
        <v>1299</v>
      </c>
      <c r="N54" s="204" t="s">
        <v>1300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LIGAÇÃO</v>
      </c>
      <c r="V54" s="198" t="s">
        <v>1236</v>
      </c>
      <c r="W54" s="173" t="s">
        <v>1301</v>
      </c>
      <c r="X54" s="51" t="s">
        <v>957</v>
      </c>
      <c r="Y54" s="158"/>
      <c r="Z54" s="158" t="s">
        <v>958</v>
      </c>
      <c r="AA54" s="144" t="s">
        <v>609</v>
      </c>
      <c r="AB54" s="70" t="s">
        <v>609</v>
      </c>
      <c r="AC54" s="70" t="s">
        <v>609</v>
      </c>
      <c r="AD54" s="17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INSPEÇÃO AUTO DE LINHA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PSG</v>
      </c>
      <c r="AL54" s="284" t="str">
        <f>IF(BS_CONTROLE[[#This Row],[Local - Encerramento]]=0, "-", BS_CONTROLE[[#This Row],[Local - Encerramento]])</f>
        <v>PSS</v>
      </c>
      <c r="AM54" s="284" t="str">
        <f>IF(BS_CONTROLE[[#This Row],[Entre - Estações]]=0, "-", BS_CONTROLE[[#This Row],[Entre - Estações]])</f>
        <v>PSG-PSS</v>
      </c>
      <c r="AN54" s="284" t="str">
        <f>IF(BS_CONTROLE[[#This Row],[SB]]=0, "-", BS_CONTROLE[[#This Row],[SB]])</f>
        <v>PSGPSS</v>
      </c>
      <c r="AO54" s="285">
        <f>IF(BS_CONTROLE[[#This Row],[SUB]]=0, "-", BS_CONTROLE[[#This Row],[SUB]])</f>
        <v>103</v>
      </c>
      <c r="AP54" s="286">
        <f>IF(BS_CONTROLE[[#This Row],[KM - Inicio]]=0, "-", BS_CONTROLE[[#This Row],[KM - Inicio]])</f>
        <v>1803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LIGAÇÃO</v>
      </c>
      <c r="BF54" s="287" t="str">
        <f>IF(BS_CONTROLE[[#This Row],[Responsavel pelo boletim]]=0, "-", BS_CONTROLE[[#This Row],[Responsavel pelo boletim]])</f>
        <v>Lucas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51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5" s="173" t="s">
        <v>609</v>
      </c>
      <c r="J55" s="217">
        <v>103</v>
      </c>
      <c r="K55" s="217">
        <v>2031</v>
      </c>
      <c r="L55" s="83" t="s">
        <v>609</v>
      </c>
      <c r="M55" s="204" t="s">
        <v>1321</v>
      </c>
      <c r="N55" s="204" t="s">
        <v>1322</v>
      </c>
      <c r="O55" s="173">
        <v>0.39583333333333331</v>
      </c>
      <c r="P55" s="173">
        <v>0.16666666666666666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1236</v>
      </c>
      <c r="W55" s="173" t="s">
        <v>1215</v>
      </c>
      <c r="X55" s="51" t="s">
        <v>957</v>
      </c>
      <c r="Y55" s="158"/>
      <c r="Z55" s="158" t="s">
        <v>953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PSS1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PSS-ZRL</v>
      </c>
      <c r="AN55" s="284" t="str">
        <f>IF(BS_CONTROLE[[#This Row],[SB]]=0, "-", BS_CONTROLE[[#This Row],[SB]])</f>
        <v>PSSZRL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2031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3"/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144"/>
      <c r="AB56" s="70"/>
      <c r="AC56" s="70"/>
      <c r="AD56" s="8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3 J45:K45 J47:K49 L52 J52:K450" name="Range1_8_1"/>
    <protectedRange sqref="O6:Q8 O18:Q18 O13:Q16 O27:Q28 O21:Q25 BA15 O32:Q43 O45:Q45 O47:Q49 O52:Q450" name="Range1_9_1"/>
    <protectedRange sqref="V6:Y6 Y16 Y7:Y8 Y10:Y13 V23:Y24 V22 Y21:Y22 Y25:Y36 V37:Y43 V48:Y49 V47 Y44:Y46 V57:Y450 Y50:Y56" name="Range1_11_1"/>
    <protectedRange sqref="Z6:AD6 Z37:AD38 Z23:AD24 Z39 Z40:AD43 Z48:AD49 Z57:AD450" name="Range1_12_1"/>
    <protectedRange sqref="BF6:BF552" name="Range1_18_1"/>
    <protectedRange sqref="J9:K11 J17:K17 J29:K29 J46:K46" name="Range1_8_1_1"/>
    <protectedRange sqref="O9:Q11 O17:Q17 O29:Q29 O46:Q46" name="Range1_9_1_1"/>
    <protectedRange sqref="V14:Y14 Y15 V9:Y9 V17:Y18 V10:X11 Y19:Y20 V33:X33 V28:X29 V46:X46 W47:Y47 V54:X54" name="Range1_11_8"/>
    <protectedRange sqref="AB14:AC14 Z14 AB11:AC11 Z11 Z9:AC10 Z17:AC18 AB28:AC28 Z28 Z29:AC29 Z33:AC33 Z46:AC47 Z54:AC54" name="Range1_12_8"/>
    <protectedRange sqref="AA14 AA11 AA28" name="Range1_12_15"/>
    <protectedRange sqref="V21 X21 V8 X8 V16 X16 V27 X27 V45 X45" name="Range1_11_8_1"/>
    <protectedRange sqref="Z21 Z8 Z16 Z27 Z45" name="Range1_12_8_1"/>
    <protectedRange sqref="W8 W16 W27 W45" name="Range1_11_1_1"/>
    <protectedRange sqref="AA21:AD21 AA8:AD8 AA16:AD16 AA15:AC15 AA27:AD27 AA45:AD45" name="Range1_12_12"/>
    <protectedRange sqref="J12:K12 J19:K20 J31:K31 J51:K51" name="Range1_8_1_4"/>
    <protectedRange sqref="O12:Q12 O19:Q20 O31:Q31 O51:Q51" name="Range1_9_1_4"/>
    <protectedRange sqref="V15:X15 V12:X12" name="Range1_11_8_6"/>
    <protectedRange sqref="Z15 Z12 AC12" name="Range1_12_8_6"/>
    <protectedRange sqref="V19:X20 V35:X35 V31:X31 W22:X22 V51:X51 V56:X56 V53:X53" name="Range1_11_8_7"/>
    <protectedRange sqref="Z19:Z20 AC19:AC20 Z35 Z31 AC31 Z22 AC22 AC39 Z51 AC51 Z56 Z53" name="Range1_12_8_7"/>
    <protectedRange sqref="W13:X13 W36:X36 W21 W34:X34 W55:X55" name="Range1_11_8_8"/>
    <protectedRange sqref="AC13 Z13 Z36 AC34 Z34 AC36 AC55 Z55" name="Range1_12_8_8"/>
    <protectedRange sqref="AA13:AB13 AA34:AB34 AA36:AB36 AA55:AB55" name="Range1_12_6"/>
    <protectedRange sqref="V13 V36 V34 V55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08" priority="21021" operator="equal">
      <formula>"ERRO"</formula>
    </cfRule>
  </conditionalFormatting>
  <conditionalFormatting sqref="X4 Y475:Y550 Y37:Z41 Y1:Z9 Y10:Y13 Z25:Z28 Y48:Z49 Z44:Z45 Y56:Z474">
    <cfRule type="cellIs" dxfId="1307" priority="21010" operator="equal">
      <formula>"OPORTUNIDADE"</formula>
    </cfRule>
  </conditionalFormatting>
  <conditionalFormatting sqref="AZ6:AZ522">
    <cfRule type="expression" dxfId="1306" priority="21005">
      <formula>$BU6=1</formula>
    </cfRule>
  </conditionalFormatting>
  <conditionalFormatting sqref="BQ6:BQ599">
    <cfRule type="cellIs" dxfId="1305" priority="21016" operator="equal">
      <formula>"Produção e Intervalo"</formula>
    </cfRule>
    <cfRule type="cellIs" dxfId="1304" priority="21017" operator="equal">
      <formula>"Aderente"</formula>
    </cfRule>
    <cfRule type="cellIs" dxfId="1303" priority="21018" operator="equal">
      <formula>"Intervalo"</formula>
    </cfRule>
    <cfRule type="cellIs" dxfId="1302" priority="21019" operator="equal">
      <formula>"Produção"</formula>
    </cfRule>
    <cfRule type="cellIs" dxfId="1301" priority="21020" operator="equal">
      <formula>"ERRO"</formula>
    </cfRule>
  </conditionalFormatting>
  <conditionalFormatting sqref="BR6:BS552">
    <cfRule type="cellIs" dxfId="1300" priority="20998" operator="equal">
      <formula>"*"</formula>
    </cfRule>
    <cfRule type="cellIs" dxfId="1299" priority="20999" operator="greaterThanOrEqual">
      <formula>1</formula>
    </cfRule>
    <cfRule type="cellIs" dxfId="1298" priority="21000" operator="lessThan">
      <formula>1</formula>
    </cfRule>
  </conditionalFormatting>
  <conditionalFormatting sqref="X475:X522 Y475:Y550 Y37:Z41 Y6:Z9 Y10:Y13 Z25:Z28 Y48:Z49 Z44:Z45 Y56:Z474">
    <cfRule type="cellIs" dxfId="1297" priority="20946" operator="equal">
      <formula>"NÃO"</formula>
    </cfRule>
    <cfRule type="cellIs" dxfId="1296" priority="20947" operator="equal">
      <formula>"SIM"</formula>
    </cfRule>
  </conditionalFormatting>
  <conditionalFormatting sqref="X475:X522">
    <cfRule type="cellIs" dxfId="1295" priority="20945" operator="equal">
      <formula>"OPORTUNIDADE"</formula>
    </cfRule>
  </conditionalFormatting>
  <conditionalFormatting sqref="Z475:Z522">
    <cfRule type="cellIs" dxfId="1294" priority="20943" operator="equal">
      <formula>"NÃO"</formula>
    </cfRule>
    <cfRule type="cellIs" dxfId="1293" priority="20944" operator="equal">
      <formula>"SIM"</formula>
    </cfRule>
  </conditionalFormatting>
  <conditionalFormatting sqref="Z475:Z522">
    <cfRule type="cellIs" dxfId="1292" priority="20942" operator="equal">
      <formula>"OPORTUNIDADE"</formula>
    </cfRule>
  </conditionalFormatting>
  <conditionalFormatting sqref="Y1048575:Y1048576">
    <cfRule type="cellIs" dxfId="1291" priority="20827" operator="equal">
      <formula>"OPORTUNIDADE"</formula>
    </cfRule>
  </conditionalFormatting>
  <conditionalFormatting sqref="Y1048575:Y1048576">
    <cfRule type="cellIs" dxfId="1290" priority="20825" operator="equal">
      <formula>"NÃO"</formula>
    </cfRule>
    <cfRule type="cellIs" dxfId="1289" priority="20826" operator="equal">
      <formula>"SIM"</formula>
    </cfRule>
  </conditionalFormatting>
  <conditionalFormatting sqref="Z523:Z548">
    <cfRule type="cellIs" dxfId="1288" priority="20562" operator="equal">
      <formula>"OPORTUNIDADE"</formula>
    </cfRule>
  </conditionalFormatting>
  <conditionalFormatting sqref="Z523:Z548">
    <cfRule type="cellIs" dxfId="1287" priority="20560" operator="equal">
      <formula>"NÃO"</formula>
    </cfRule>
    <cfRule type="cellIs" dxfId="1286" priority="20561" operator="equal">
      <formula>"SIM"</formula>
    </cfRule>
  </conditionalFormatting>
  <conditionalFormatting sqref="X549">
    <cfRule type="cellIs" dxfId="1285" priority="20548" operator="equal">
      <formula>"NÃO"</formula>
    </cfRule>
    <cfRule type="cellIs" dxfId="1284" priority="20549" operator="equal">
      <formula>"SIM"</formula>
    </cfRule>
  </conditionalFormatting>
  <conditionalFormatting sqref="X549">
    <cfRule type="cellIs" dxfId="1283" priority="20547" operator="equal">
      <formula>"OPORTUNIDADE"</formula>
    </cfRule>
  </conditionalFormatting>
  <conditionalFormatting sqref="Z549">
    <cfRule type="cellIs" dxfId="1282" priority="20545" operator="equal">
      <formula>"NÃO"</formula>
    </cfRule>
    <cfRule type="cellIs" dxfId="1281" priority="20546" operator="equal">
      <formula>"SIM"</formula>
    </cfRule>
  </conditionalFormatting>
  <conditionalFormatting sqref="Z549">
    <cfRule type="cellIs" dxfId="1280" priority="20544" operator="equal">
      <formula>"OPORTUNIDADE"</formula>
    </cfRule>
  </conditionalFormatting>
  <conditionalFormatting sqref="BI549">
    <cfRule type="iconSet" priority="2055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554">
      <iconSet showValue="0">
        <cfvo type="percent" val="0"/>
        <cfvo type="num" val="1"/>
        <cfvo type="num" val="1" gte="0"/>
      </iconSet>
    </cfRule>
    <cfRule type="iconSet" priority="2055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55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279" priority="21164">
      <formula>$BU492=1</formula>
    </cfRule>
  </conditionalFormatting>
  <conditionalFormatting sqref="AZ525:AZ549">
    <cfRule type="expression" dxfId="1278" priority="21324">
      <formula>$BU497=1</formula>
    </cfRule>
  </conditionalFormatting>
  <conditionalFormatting sqref="BI523:BI548">
    <cfRule type="iconSet" priority="2132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327">
      <iconSet showValue="0">
        <cfvo type="percent" val="0"/>
        <cfvo type="num" val="1"/>
        <cfvo type="num" val="1" gte="0"/>
      </iconSet>
    </cfRule>
    <cfRule type="iconSet" priority="2132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33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33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33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277" priority="15959" operator="equal">
      <formula>"*"</formula>
    </cfRule>
    <cfRule type="cellIs" dxfId="1276" priority="15960" operator="greaterThanOrEqual">
      <formula>1</formula>
    </cfRule>
    <cfRule type="cellIs" dxfId="1275" priority="15961" operator="lessThan">
      <formula>1</formula>
    </cfRule>
  </conditionalFormatting>
  <conditionalFormatting sqref="BI6:BI522">
    <cfRule type="iconSet" priority="2134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349">
      <iconSet showValue="0">
        <cfvo type="percent" val="0"/>
        <cfvo type="num" val="1"/>
        <cfvo type="num" val="1" gte="0"/>
      </iconSet>
    </cfRule>
    <cfRule type="iconSet" priority="21350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366">
      <iconSet showValue="0">
        <cfvo type="percent" val="0"/>
        <cfvo type="num" val="1"/>
        <cfvo type="num" val="1" gte="0"/>
      </iconSet>
    </cfRule>
  </conditionalFormatting>
  <conditionalFormatting sqref="BK6 BK14 BK9 BK21:BK599 BK16:BK19">
    <cfRule type="iconSet" priority="21367">
      <iconSet showValue="0">
        <cfvo type="percent" val="0"/>
        <cfvo type="num" val="1"/>
        <cfvo type="num" val="1" gte="0"/>
      </iconSet>
    </cfRule>
  </conditionalFormatting>
  <conditionalFormatting sqref="BP12:BP16 BP6:BP9 BP19:BP599">
    <cfRule type="iconSet" priority="2136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274" priority="2667" operator="equal">
      <formula>"OPORTUNIDADE"</formula>
    </cfRule>
  </conditionalFormatting>
  <conditionalFormatting sqref="Y14:Z14 Z12:Z13">
    <cfRule type="cellIs" dxfId="1273" priority="2665" operator="equal">
      <formula>"NÃO"</formula>
    </cfRule>
    <cfRule type="cellIs" dxfId="1272" priority="2666" operator="equal">
      <formula>"SIM"</formula>
    </cfRule>
  </conditionalFormatting>
  <conditionalFormatting sqref="Y23:Z23">
    <cfRule type="cellIs" dxfId="1271" priority="2655" operator="equal">
      <formula>"OPORTUNIDADE"</formula>
    </cfRule>
  </conditionalFormatting>
  <conditionalFormatting sqref="Y23:Z23">
    <cfRule type="cellIs" dxfId="1270" priority="2653" operator="equal">
      <formula>"NÃO"</formula>
    </cfRule>
    <cfRule type="cellIs" dxfId="1269" priority="2654" operator="equal">
      <formula>"SIM"</formula>
    </cfRule>
  </conditionalFormatting>
  <conditionalFormatting sqref="Z11">
    <cfRule type="cellIs" dxfId="1268" priority="2652" operator="equal">
      <formula>"OPORTUNIDADE"</formula>
    </cfRule>
  </conditionalFormatting>
  <conditionalFormatting sqref="Z11">
    <cfRule type="cellIs" dxfId="1267" priority="2650" operator="equal">
      <formula>"NÃO"</formula>
    </cfRule>
    <cfRule type="cellIs" dxfId="1266" priority="2651" operator="equal">
      <formula>"SIM"</formula>
    </cfRule>
  </conditionalFormatting>
  <conditionalFormatting sqref="Z11">
    <cfRule type="cellIs" dxfId="1265" priority="2649" operator="equal">
      <formula>"OPORTUNIDADE"</formula>
    </cfRule>
  </conditionalFormatting>
  <conditionalFormatting sqref="Z11">
    <cfRule type="cellIs" dxfId="1264" priority="2647" operator="equal">
      <formula>"NÃO"</formula>
    </cfRule>
    <cfRule type="cellIs" dxfId="1263" priority="2648" operator="equal">
      <formula>"SIM"</formula>
    </cfRule>
  </conditionalFormatting>
  <conditionalFormatting sqref="Z11">
    <cfRule type="cellIs" dxfId="1262" priority="2646" operator="equal">
      <formula>"OPORTUNIDADE"</formula>
    </cfRule>
  </conditionalFormatting>
  <conditionalFormatting sqref="Z11">
    <cfRule type="cellIs" dxfId="1261" priority="2644" operator="equal">
      <formula>"NÃO"</formula>
    </cfRule>
    <cfRule type="cellIs" dxfId="1260" priority="2645" operator="equal">
      <formula>"SIM"</formula>
    </cfRule>
  </conditionalFormatting>
  <conditionalFormatting sqref="Z11">
    <cfRule type="cellIs" dxfId="1259" priority="2643" operator="equal">
      <formula>"OPORTUNIDADE"</formula>
    </cfRule>
  </conditionalFormatting>
  <conditionalFormatting sqref="Z11">
    <cfRule type="cellIs" dxfId="1258" priority="2641" operator="equal">
      <formula>"NÃO"</formula>
    </cfRule>
    <cfRule type="cellIs" dxfId="1257" priority="2642" operator="equal">
      <formula>"SIM"</formula>
    </cfRule>
  </conditionalFormatting>
  <conditionalFormatting sqref="Z11">
    <cfRule type="cellIs" dxfId="1256" priority="2640" operator="equal">
      <formula>"OPORTUNIDADE"</formula>
    </cfRule>
  </conditionalFormatting>
  <conditionalFormatting sqref="Z11">
    <cfRule type="cellIs" dxfId="1255" priority="2638" operator="equal">
      <formula>"NÃO"</formula>
    </cfRule>
    <cfRule type="cellIs" dxfId="1254" priority="2639" operator="equal">
      <formula>"SIM"</formula>
    </cfRule>
  </conditionalFormatting>
  <conditionalFormatting sqref="Z11">
    <cfRule type="cellIs" dxfId="1253" priority="2637" operator="equal">
      <formula>"OPORTUNIDADE"</formula>
    </cfRule>
  </conditionalFormatting>
  <conditionalFormatting sqref="Z11">
    <cfRule type="cellIs" dxfId="1252" priority="2635" operator="equal">
      <formula>"NÃO"</formula>
    </cfRule>
    <cfRule type="cellIs" dxfId="1251" priority="2636" operator="equal">
      <formula>"SIM"</formula>
    </cfRule>
  </conditionalFormatting>
  <conditionalFormatting sqref="Z11">
    <cfRule type="cellIs" dxfId="1250" priority="2634" operator="equal">
      <formula>"OPORTUNIDADE"</formula>
    </cfRule>
  </conditionalFormatting>
  <conditionalFormatting sqref="Z11">
    <cfRule type="cellIs" dxfId="1249" priority="2632" operator="equal">
      <formula>"NÃO"</formula>
    </cfRule>
    <cfRule type="cellIs" dxfId="1248" priority="2633" operator="equal">
      <formula>"SIM"</formula>
    </cfRule>
  </conditionalFormatting>
  <conditionalFormatting sqref="Z11">
    <cfRule type="cellIs" dxfId="1247" priority="2631" operator="equal">
      <formula>"OPORTUNIDADE"</formula>
    </cfRule>
  </conditionalFormatting>
  <conditionalFormatting sqref="Z11">
    <cfRule type="cellIs" dxfId="1246" priority="2629" operator="equal">
      <formula>"NÃO"</formula>
    </cfRule>
    <cfRule type="cellIs" dxfId="1245" priority="2630" operator="equal">
      <formula>"SIM"</formula>
    </cfRule>
  </conditionalFormatting>
  <conditionalFormatting sqref="Z11">
    <cfRule type="cellIs" dxfId="1244" priority="2628" operator="equal">
      <formula>"OPORTUNIDADE"</formula>
    </cfRule>
  </conditionalFormatting>
  <conditionalFormatting sqref="Z11">
    <cfRule type="cellIs" dxfId="1243" priority="2626" operator="equal">
      <formula>"NÃO"</formula>
    </cfRule>
    <cfRule type="cellIs" dxfId="1242" priority="2627" operator="equal">
      <formula>"SIM"</formula>
    </cfRule>
  </conditionalFormatting>
  <conditionalFormatting sqref="Z11">
    <cfRule type="cellIs" dxfId="1241" priority="2625" operator="equal">
      <formula>"OPORTUNIDADE"</formula>
    </cfRule>
  </conditionalFormatting>
  <conditionalFormatting sqref="Z11">
    <cfRule type="cellIs" dxfId="1240" priority="2623" operator="equal">
      <formula>"NÃO"</formula>
    </cfRule>
    <cfRule type="cellIs" dxfId="1239" priority="2624" operator="equal">
      <formula>"SIM"</formula>
    </cfRule>
  </conditionalFormatting>
  <conditionalFormatting sqref="Z11">
    <cfRule type="cellIs" dxfId="1238" priority="2622" operator="equal">
      <formula>"OPORTUNIDADE"</formula>
    </cfRule>
  </conditionalFormatting>
  <conditionalFormatting sqref="Z11">
    <cfRule type="cellIs" dxfId="1237" priority="2620" operator="equal">
      <formula>"NÃO"</formula>
    </cfRule>
    <cfRule type="cellIs" dxfId="1236" priority="2621" operator="equal">
      <formula>"SIM"</formula>
    </cfRule>
  </conditionalFormatting>
  <conditionalFormatting sqref="Z11">
    <cfRule type="cellIs" dxfId="1235" priority="2619" operator="equal">
      <formula>"OPORTUNIDADE"</formula>
    </cfRule>
  </conditionalFormatting>
  <conditionalFormatting sqref="Z11">
    <cfRule type="cellIs" dxfId="1234" priority="2617" operator="equal">
      <formula>"NÃO"</formula>
    </cfRule>
    <cfRule type="cellIs" dxfId="1233" priority="2618" operator="equal">
      <formula>"SIM"</formula>
    </cfRule>
  </conditionalFormatting>
  <conditionalFormatting sqref="Z21">
    <cfRule type="cellIs" dxfId="1232" priority="2610" operator="equal">
      <formula>"OPORTUNIDADE"</formula>
    </cfRule>
  </conditionalFormatting>
  <conditionalFormatting sqref="Z21">
    <cfRule type="cellIs" dxfId="1231" priority="2608" operator="equal">
      <formula>"NÃO"</formula>
    </cfRule>
    <cfRule type="cellIs" dxfId="1230" priority="2609" operator="equal">
      <formula>"SIM"</formula>
    </cfRule>
  </conditionalFormatting>
  <conditionalFormatting sqref="Z21">
    <cfRule type="cellIs" dxfId="1229" priority="2607" operator="equal">
      <formula>"OPORTUNIDADE"</formula>
    </cfRule>
  </conditionalFormatting>
  <conditionalFormatting sqref="Z21">
    <cfRule type="cellIs" dxfId="1228" priority="2605" operator="equal">
      <formula>"NÃO"</formula>
    </cfRule>
    <cfRule type="cellIs" dxfId="1227" priority="2606" operator="equal">
      <formula>"SIM"</formula>
    </cfRule>
  </conditionalFormatting>
  <conditionalFormatting sqref="Z21">
    <cfRule type="cellIs" dxfId="1226" priority="2604" operator="equal">
      <formula>"OPORTUNIDADE"</formula>
    </cfRule>
  </conditionalFormatting>
  <conditionalFormatting sqref="Z21">
    <cfRule type="cellIs" dxfId="1225" priority="2602" operator="equal">
      <formula>"NÃO"</formula>
    </cfRule>
    <cfRule type="cellIs" dxfId="1224" priority="2603" operator="equal">
      <formula>"SIM"</formula>
    </cfRule>
  </conditionalFormatting>
  <conditionalFormatting sqref="Z21">
    <cfRule type="cellIs" dxfId="1223" priority="2601" operator="equal">
      <formula>"OPORTUNIDADE"</formula>
    </cfRule>
  </conditionalFormatting>
  <conditionalFormatting sqref="Z21">
    <cfRule type="cellIs" dxfId="1222" priority="2599" operator="equal">
      <formula>"NÃO"</formula>
    </cfRule>
    <cfRule type="cellIs" dxfId="1221" priority="2600" operator="equal">
      <formula>"SIM"</formula>
    </cfRule>
  </conditionalFormatting>
  <conditionalFormatting sqref="Z21">
    <cfRule type="cellIs" dxfId="1220" priority="2598" operator="equal">
      <formula>"OPORTUNIDADE"</formula>
    </cfRule>
  </conditionalFormatting>
  <conditionalFormatting sqref="Z21">
    <cfRule type="cellIs" dxfId="1219" priority="2596" operator="equal">
      <formula>"NÃO"</formula>
    </cfRule>
    <cfRule type="cellIs" dxfId="1218" priority="2597" operator="equal">
      <formula>"SIM"</formula>
    </cfRule>
  </conditionalFormatting>
  <conditionalFormatting sqref="Z21">
    <cfRule type="cellIs" dxfId="1217" priority="2595" operator="equal">
      <formula>"OPORTUNIDADE"</formula>
    </cfRule>
  </conditionalFormatting>
  <conditionalFormatting sqref="Z21">
    <cfRule type="cellIs" dxfId="1216" priority="2593" operator="equal">
      <formula>"NÃO"</formula>
    </cfRule>
    <cfRule type="cellIs" dxfId="1215" priority="2594" operator="equal">
      <formula>"SIM"</formula>
    </cfRule>
  </conditionalFormatting>
  <conditionalFormatting sqref="Z21">
    <cfRule type="cellIs" dxfId="1214" priority="2592" operator="equal">
      <formula>"OPORTUNIDADE"</formula>
    </cfRule>
  </conditionalFormatting>
  <conditionalFormatting sqref="Z21">
    <cfRule type="cellIs" dxfId="1213" priority="2590" operator="equal">
      <formula>"NÃO"</formula>
    </cfRule>
    <cfRule type="cellIs" dxfId="1212" priority="2591" operator="equal">
      <formula>"SIM"</formula>
    </cfRule>
  </conditionalFormatting>
  <conditionalFormatting sqref="Z21">
    <cfRule type="cellIs" dxfId="1211" priority="2589" operator="equal">
      <formula>"OPORTUNIDADE"</formula>
    </cfRule>
  </conditionalFormatting>
  <conditionalFormatting sqref="Z21">
    <cfRule type="cellIs" dxfId="1210" priority="2587" operator="equal">
      <formula>"NÃO"</formula>
    </cfRule>
    <cfRule type="cellIs" dxfId="1209" priority="2588" operator="equal">
      <formula>"SIM"</formula>
    </cfRule>
  </conditionalFormatting>
  <conditionalFormatting sqref="Z21">
    <cfRule type="cellIs" dxfId="1208" priority="2586" operator="equal">
      <formula>"OPORTUNIDADE"</formula>
    </cfRule>
  </conditionalFormatting>
  <conditionalFormatting sqref="Z21">
    <cfRule type="cellIs" dxfId="1207" priority="2584" operator="equal">
      <formula>"NÃO"</formula>
    </cfRule>
    <cfRule type="cellIs" dxfId="1206" priority="2585" operator="equal">
      <formula>"SIM"</formula>
    </cfRule>
  </conditionalFormatting>
  <conditionalFormatting sqref="Z21">
    <cfRule type="cellIs" dxfId="1205" priority="2583" operator="equal">
      <formula>"OPORTUNIDADE"</formula>
    </cfRule>
  </conditionalFormatting>
  <conditionalFormatting sqref="Z21">
    <cfRule type="cellIs" dxfId="1204" priority="2581" operator="equal">
      <formula>"NÃO"</formula>
    </cfRule>
    <cfRule type="cellIs" dxfId="1203" priority="2582" operator="equal">
      <formula>"SIM"</formula>
    </cfRule>
  </conditionalFormatting>
  <conditionalFormatting sqref="Z21">
    <cfRule type="cellIs" dxfId="1202" priority="2580" operator="equal">
      <formula>"OPORTUNIDADE"</formula>
    </cfRule>
  </conditionalFormatting>
  <conditionalFormatting sqref="Z21">
    <cfRule type="cellIs" dxfId="1201" priority="2578" operator="equal">
      <formula>"NÃO"</formula>
    </cfRule>
    <cfRule type="cellIs" dxfId="1200" priority="2579" operator="equal">
      <formula>"SIM"</formula>
    </cfRule>
  </conditionalFormatting>
  <conditionalFormatting sqref="Z21">
    <cfRule type="cellIs" dxfId="1199" priority="2577" operator="equal">
      <formula>"OPORTUNIDADE"</formula>
    </cfRule>
  </conditionalFormatting>
  <conditionalFormatting sqref="Z21">
    <cfRule type="cellIs" dxfId="1198" priority="2575" operator="equal">
      <formula>"NÃO"</formula>
    </cfRule>
    <cfRule type="cellIs" dxfId="1197" priority="2576" operator="equal">
      <formula>"SIM"</formula>
    </cfRule>
  </conditionalFormatting>
  <conditionalFormatting sqref="Y21">
    <cfRule type="cellIs" dxfId="1196" priority="2574" operator="equal">
      <formula>"OPORTUNIDADE"</formula>
    </cfRule>
  </conditionalFormatting>
  <conditionalFormatting sqref="Y21">
    <cfRule type="cellIs" dxfId="1195" priority="2572" operator="equal">
      <formula>"NÃO"</formula>
    </cfRule>
    <cfRule type="cellIs" dxfId="1194" priority="2573" operator="equal">
      <formula>"SIM"</formula>
    </cfRule>
  </conditionalFormatting>
  <conditionalFormatting sqref="Z30:Z31">
    <cfRule type="cellIs" dxfId="1193" priority="2571" operator="equal">
      <formula>"OPORTUNIDADE"</formula>
    </cfRule>
  </conditionalFormatting>
  <conditionalFormatting sqref="Z30:Z31">
    <cfRule type="cellIs" dxfId="1192" priority="2569" operator="equal">
      <formula>"NÃO"</formula>
    </cfRule>
    <cfRule type="cellIs" dxfId="1191" priority="2570" operator="equal">
      <formula>"SIM"</formula>
    </cfRule>
  </conditionalFormatting>
  <conditionalFormatting sqref="Z30:Z31">
    <cfRule type="cellIs" dxfId="1190" priority="2568" operator="equal">
      <formula>"OPORTUNIDADE"</formula>
    </cfRule>
  </conditionalFormatting>
  <conditionalFormatting sqref="Z30:Z31">
    <cfRule type="cellIs" dxfId="1189" priority="2566" operator="equal">
      <formula>"NÃO"</formula>
    </cfRule>
    <cfRule type="cellIs" dxfId="1188" priority="2567" operator="equal">
      <formula>"SIM"</formula>
    </cfRule>
  </conditionalFormatting>
  <conditionalFormatting sqref="Z30:Z31">
    <cfRule type="cellIs" dxfId="1187" priority="2565" operator="equal">
      <formula>"OPORTUNIDADE"</formula>
    </cfRule>
  </conditionalFormatting>
  <conditionalFormatting sqref="Z30:Z31">
    <cfRule type="cellIs" dxfId="1186" priority="2563" operator="equal">
      <formula>"NÃO"</formula>
    </cfRule>
    <cfRule type="cellIs" dxfId="1185" priority="2564" operator="equal">
      <formula>"SIM"</formula>
    </cfRule>
  </conditionalFormatting>
  <conditionalFormatting sqref="Z30:Z31">
    <cfRule type="cellIs" dxfId="1184" priority="2562" operator="equal">
      <formula>"OPORTUNIDADE"</formula>
    </cfRule>
  </conditionalFormatting>
  <conditionalFormatting sqref="Z30:Z31">
    <cfRule type="cellIs" dxfId="1183" priority="2560" operator="equal">
      <formula>"NÃO"</formula>
    </cfRule>
    <cfRule type="cellIs" dxfId="1182" priority="2561" operator="equal">
      <formula>"SIM"</formula>
    </cfRule>
  </conditionalFormatting>
  <conditionalFormatting sqref="Z30:Z31">
    <cfRule type="cellIs" dxfId="1181" priority="2559" operator="equal">
      <formula>"OPORTUNIDADE"</formula>
    </cfRule>
  </conditionalFormatting>
  <conditionalFormatting sqref="Z30:Z31">
    <cfRule type="cellIs" dxfId="1180" priority="2557" operator="equal">
      <formula>"NÃO"</formula>
    </cfRule>
    <cfRule type="cellIs" dxfId="1179" priority="2558" operator="equal">
      <formula>"SIM"</formula>
    </cfRule>
  </conditionalFormatting>
  <conditionalFormatting sqref="Z30:Z31">
    <cfRule type="cellIs" dxfId="1178" priority="2556" operator="equal">
      <formula>"OPORTUNIDADE"</formula>
    </cfRule>
  </conditionalFormatting>
  <conditionalFormatting sqref="Z30:Z31">
    <cfRule type="cellIs" dxfId="1177" priority="2554" operator="equal">
      <formula>"NÃO"</formula>
    </cfRule>
    <cfRule type="cellIs" dxfId="1176" priority="2555" operator="equal">
      <formula>"SIM"</formula>
    </cfRule>
  </conditionalFormatting>
  <conditionalFormatting sqref="Z30:Z31">
    <cfRule type="cellIs" dxfId="1175" priority="2553" operator="equal">
      <formula>"OPORTUNIDADE"</formula>
    </cfRule>
  </conditionalFormatting>
  <conditionalFormatting sqref="Z30:Z31">
    <cfRule type="cellIs" dxfId="1174" priority="2551" operator="equal">
      <formula>"NÃO"</formula>
    </cfRule>
    <cfRule type="cellIs" dxfId="1173" priority="2552" operator="equal">
      <formula>"SIM"</formula>
    </cfRule>
  </conditionalFormatting>
  <conditionalFormatting sqref="Z30:Z31">
    <cfRule type="cellIs" dxfId="1172" priority="2550" operator="equal">
      <formula>"OPORTUNIDADE"</formula>
    </cfRule>
  </conditionalFormatting>
  <conditionalFormatting sqref="Z30:Z31">
    <cfRule type="cellIs" dxfId="1171" priority="2548" operator="equal">
      <formula>"NÃO"</formula>
    </cfRule>
    <cfRule type="cellIs" dxfId="1170" priority="2549" operator="equal">
      <formula>"SIM"</formula>
    </cfRule>
  </conditionalFormatting>
  <conditionalFormatting sqref="Z30:Z31">
    <cfRule type="cellIs" dxfId="1169" priority="2547" operator="equal">
      <formula>"OPORTUNIDADE"</formula>
    </cfRule>
  </conditionalFormatting>
  <conditionalFormatting sqref="Z30:Z31">
    <cfRule type="cellIs" dxfId="1168" priority="2545" operator="equal">
      <formula>"NÃO"</formula>
    </cfRule>
    <cfRule type="cellIs" dxfId="1167" priority="2546" operator="equal">
      <formula>"SIM"</formula>
    </cfRule>
  </conditionalFormatting>
  <conditionalFormatting sqref="Z30:Z31">
    <cfRule type="cellIs" dxfId="1166" priority="2544" operator="equal">
      <formula>"OPORTUNIDADE"</formula>
    </cfRule>
  </conditionalFormatting>
  <conditionalFormatting sqref="Z30:Z31">
    <cfRule type="cellIs" dxfId="1165" priority="2542" operator="equal">
      <formula>"NÃO"</formula>
    </cfRule>
    <cfRule type="cellIs" dxfId="1164" priority="2543" operator="equal">
      <formula>"SIM"</formula>
    </cfRule>
  </conditionalFormatting>
  <conditionalFormatting sqref="Z30:Z31">
    <cfRule type="cellIs" dxfId="1163" priority="2541" operator="equal">
      <formula>"OPORTUNIDADE"</formula>
    </cfRule>
  </conditionalFormatting>
  <conditionalFormatting sqref="Z30:Z31">
    <cfRule type="cellIs" dxfId="1162" priority="2539" operator="equal">
      <formula>"NÃO"</formula>
    </cfRule>
    <cfRule type="cellIs" dxfId="1161" priority="2540" operator="equal">
      <formula>"SIM"</formula>
    </cfRule>
  </conditionalFormatting>
  <conditionalFormatting sqref="Z30:Z31">
    <cfRule type="cellIs" dxfId="1160" priority="2538" operator="equal">
      <formula>"OPORTUNIDADE"</formula>
    </cfRule>
  </conditionalFormatting>
  <conditionalFormatting sqref="Z30:Z31">
    <cfRule type="cellIs" dxfId="1159" priority="2536" operator="equal">
      <formula>"NÃO"</formula>
    </cfRule>
    <cfRule type="cellIs" dxfId="1158" priority="2537" operator="equal">
      <formula>"SIM"</formula>
    </cfRule>
  </conditionalFormatting>
  <conditionalFormatting sqref="Y35:Z35">
    <cfRule type="cellIs" dxfId="1157" priority="2532" operator="equal">
      <formula>"OPORTUNIDADE"</formula>
    </cfRule>
  </conditionalFormatting>
  <conditionalFormatting sqref="Y35:Z35">
    <cfRule type="cellIs" dxfId="1156" priority="2530" operator="equal">
      <formula>"NÃO"</formula>
    </cfRule>
    <cfRule type="cellIs" dxfId="1155" priority="2531" operator="equal">
      <formula>"SIM"</formula>
    </cfRule>
  </conditionalFormatting>
  <conditionalFormatting sqref="Z32:Z33">
    <cfRule type="cellIs" dxfId="1154" priority="2526" operator="equal">
      <formula>"OPORTUNIDADE"</formula>
    </cfRule>
  </conditionalFormatting>
  <conditionalFormatting sqref="Z32:Z33">
    <cfRule type="cellIs" dxfId="1153" priority="2524" operator="equal">
      <formula>"NÃO"</formula>
    </cfRule>
    <cfRule type="cellIs" dxfId="1152" priority="2525" operator="equal">
      <formula>"SIM"</formula>
    </cfRule>
  </conditionalFormatting>
  <conditionalFormatting sqref="Z29:Z30">
    <cfRule type="cellIs" dxfId="1151" priority="2523" operator="equal">
      <formula>"OPORTUNIDADE"</formula>
    </cfRule>
  </conditionalFormatting>
  <conditionalFormatting sqref="Z29:Z30">
    <cfRule type="cellIs" dxfId="1150" priority="2521" operator="equal">
      <formula>"NÃO"</formula>
    </cfRule>
    <cfRule type="cellIs" dxfId="1149" priority="2522" operator="equal">
      <formula>"SIM"</formula>
    </cfRule>
  </conditionalFormatting>
  <conditionalFormatting sqref="Z29:Z30">
    <cfRule type="cellIs" dxfId="1148" priority="2520" operator="equal">
      <formula>"OPORTUNIDADE"</formula>
    </cfRule>
  </conditionalFormatting>
  <conditionalFormatting sqref="Z29:Z30">
    <cfRule type="cellIs" dxfId="1147" priority="2518" operator="equal">
      <formula>"NÃO"</formula>
    </cfRule>
    <cfRule type="cellIs" dxfId="1146" priority="2519" operator="equal">
      <formula>"SIM"</formula>
    </cfRule>
  </conditionalFormatting>
  <conditionalFormatting sqref="Z29:Z30">
    <cfRule type="cellIs" dxfId="1145" priority="2517" operator="equal">
      <formula>"OPORTUNIDADE"</formula>
    </cfRule>
  </conditionalFormatting>
  <conditionalFormatting sqref="Z29:Z30">
    <cfRule type="cellIs" dxfId="1144" priority="2515" operator="equal">
      <formula>"NÃO"</formula>
    </cfRule>
    <cfRule type="cellIs" dxfId="1143" priority="2516" operator="equal">
      <formula>"SIM"</formula>
    </cfRule>
  </conditionalFormatting>
  <conditionalFormatting sqref="Z29:Z30">
    <cfRule type="cellIs" dxfId="1142" priority="2514" operator="equal">
      <formula>"OPORTUNIDADE"</formula>
    </cfRule>
  </conditionalFormatting>
  <conditionalFormatting sqref="Z29:Z30">
    <cfRule type="cellIs" dxfId="1141" priority="2512" operator="equal">
      <formula>"NÃO"</formula>
    </cfRule>
    <cfRule type="cellIs" dxfId="1140" priority="2513" operator="equal">
      <formula>"SIM"</formula>
    </cfRule>
  </conditionalFormatting>
  <conditionalFormatting sqref="Z29:Z30">
    <cfRule type="cellIs" dxfId="1139" priority="2511" operator="equal">
      <formula>"OPORTUNIDADE"</formula>
    </cfRule>
  </conditionalFormatting>
  <conditionalFormatting sqref="Z29:Z30">
    <cfRule type="cellIs" dxfId="1138" priority="2509" operator="equal">
      <formula>"NÃO"</formula>
    </cfRule>
    <cfRule type="cellIs" dxfId="1137" priority="2510" operator="equal">
      <formula>"SIM"</formula>
    </cfRule>
  </conditionalFormatting>
  <conditionalFormatting sqref="Z29:Z30">
    <cfRule type="cellIs" dxfId="1136" priority="2508" operator="equal">
      <formula>"OPORTUNIDADE"</formula>
    </cfRule>
  </conditionalFormatting>
  <conditionalFormatting sqref="Z29:Z30">
    <cfRule type="cellIs" dxfId="1135" priority="2506" operator="equal">
      <formula>"NÃO"</formula>
    </cfRule>
    <cfRule type="cellIs" dxfId="1134" priority="2507" operator="equal">
      <formula>"SIM"</formula>
    </cfRule>
  </conditionalFormatting>
  <conditionalFormatting sqref="Z29:Z30">
    <cfRule type="cellIs" dxfId="1133" priority="2505" operator="equal">
      <formula>"OPORTUNIDADE"</formula>
    </cfRule>
  </conditionalFormatting>
  <conditionalFormatting sqref="Z29:Z30">
    <cfRule type="cellIs" dxfId="1132" priority="2503" operator="equal">
      <formula>"NÃO"</formula>
    </cfRule>
    <cfRule type="cellIs" dxfId="1131" priority="2504" operator="equal">
      <formula>"SIM"</formula>
    </cfRule>
  </conditionalFormatting>
  <conditionalFormatting sqref="Z29:Z30">
    <cfRule type="cellIs" dxfId="1130" priority="2502" operator="equal">
      <formula>"OPORTUNIDADE"</formula>
    </cfRule>
  </conditionalFormatting>
  <conditionalFormatting sqref="Z29:Z30">
    <cfRule type="cellIs" dxfId="1129" priority="2500" operator="equal">
      <formula>"NÃO"</formula>
    </cfRule>
    <cfRule type="cellIs" dxfId="1128" priority="2501" operator="equal">
      <formula>"SIM"</formula>
    </cfRule>
  </conditionalFormatting>
  <conditionalFormatting sqref="Z29:Z30">
    <cfRule type="cellIs" dxfId="1127" priority="2499" operator="equal">
      <formula>"OPORTUNIDADE"</formula>
    </cfRule>
  </conditionalFormatting>
  <conditionalFormatting sqref="Z29:Z30">
    <cfRule type="cellIs" dxfId="1126" priority="2497" operator="equal">
      <formula>"NÃO"</formula>
    </cfRule>
    <cfRule type="cellIs" dxfId="1125" priority="2498" operator="equal">
      <formula>"SIM"</formula>
    </cfRule>
  </conditionalFormatting>
  <conditionalFormatting sqref="Z29:Z30">
    <cfRule type="cellIs" dxfId="1124" priority="2496" operator="equal">
      <formula>"OPORTUNIDADE"</formula>
    </cfRule>
  </conditionalFormatting>
  <conditionalFormatting sqref="Z29:Z30">
    <cfRule type="cellIs" dxfId="1123" priority="2494" operator="equal">
      <formula>"NÃO"</formula>
    </cfRule>
    <cfRule type="cellIs" dxfId="1122" priority="2495" operator="equal">
      <formula>"SIM"</formula>
    </cfRule>
  </conditionalFormatting>
  <conditionalFormatting sqref="Z29:Z30">
    <cfRule type="cellIs" dxfId="1121" priority="2493" operator="equal">
      <formula>"OPORTUNIDADE"</formula>
    </cfRule>
  </conditionalFormatting>
  <conditionalFormatting sqref="Z29:Z30">
    <cfRule type="cellIs" dxfId="1120" priority="2491" operator="equal">
      <formula>"NÃO"</formula>
    </cfRule>
    <cfRule type="cellIs" dxfId="1119" priority="2492" operator="equal">
      <formula>"SIM"</formula>
    </cfRule>
  </conditionalFormatting>
  <conditionalFormatting sqref="Z29:Z30">
    <cfRule type="cellIs" dxfId="1118" priority="2490" operator="equal">
      <formula>"OPORTUNIDADE"</formula>
    </cfRule>
  </conditionalFormatting>
  <conditionalFormatting sqref="Z29:Z30">
    <cfRule type="cellIs" dxfId="1117" priority="2488" operator="equal">
      <formula>"NÃO"</formula>
    </cfRule>
    <cfRule type="cellIs" dxfId="1116" priority="2489" operator="equal">
      <formula>"SIM"</formula>
    </cfRule>
  </conditionalFormatting>
  <conditionalFormatting sqref="Z29:Z30">
    <cfRule type="cellIs" dxfId="1115" priority="2487" operator="equal">
      <formula>"OPORTUNIDADE"</formula>
    </cfRule>
  </conditionalFormatting>
  <conditionalFormatting sqref="Z29:Z30">
    <cfRule type="cellIs" dxfId="1114" priority="2485" operator="equal">
      <formula>"NÃO"</formula>
    </cfRule>
    <cfRule type="cellIs" dxfId="1113" priority="2486" operator="equal">
      <formula>"SIM"</formula>
    </cfRule>
  </conditionalFormatting>
  <conditionalFormatting sqref="Z29:Z30">
    <cfRule type="cellIs" dxfId="1112" priority="2484" operator="equal">
      <formula>"OPORTUNIDADE"</formula>
    </cfRule>
  </conditionalFormatting>
  <conditionalFormatting sqref="Z29:Z30">
    <cfRule type="cellIs" dxfId="1111" priority="2482" operator="equal">
      <formula>"NÃO"</formula>
    </cfRule>
    <cfRule type="cellIs" dxfId="1110" priority="2483" operator="equal">
      <formula>"SIM"</formula>
    </cfRule>
  </conditionalFormatting>
  <conditionalFormatting sqref="Z29:Z30">
    <cfRule type="cellIs" dxfId="1109" priority="2481" operator="equal">
      <formula>"OPORTUNIDADE"</formula>
    </cfRule>
  </conditionalFormatting>
  <conditionalFormatting sqref="Z29:Z30">
    <cfRule type="cellIs" dxfId="1108" priority="2479" operator="equal">
      <formula>"NÃO"</formula>
    </cfRule>
    <cfRule type="cellIs" dxfId="1107" priority="2480" operator="equal">
      <formula>"SIM"</formula>
    </cfRule>
  </conditionalFormatting>
  <conditionalFormatting sqref="Z29:Z30">
    <cfRule type="cellIs" dxfId="1106" priority="2478" operator="equal">
      <formula>"OPORTUNIDADE"</formula>
    </cfRule>
  </conditionalFormatting>
  <conditionalFormatting sqref="Z29:Z30">
    <cfRule type="cellIs" dxfId="1105" priority="2476" operator="equal">
      <formula>"NÃO"</formula>
    </cfRule>
    <cfRule type="cellIs" dxfId="1104" priority="2477" operator="equal">
      <formula>"SIM"</formula>
    </cfRule>
  </conditionalFormatting>
  <conditionalFormatting sqref="Z29:Z30">
    <cfRule type="cellIs" dxfId="1103" priority="2475" operator="equal">
      <formula>"OPORTUNIDADE"</formula>
    </cfRule>
  </conditionalFormatting>
  <conditionalFormatting sqref="Z29:Z30">
    <cfRule type="cellIs" dxfId="1102" priority="2473" operator="equal">
      <formula>"NÃO"</formula>
    </cfRule>
    <cfRule type="cellIs" dxfId="1101" priority="2474" operator="equal">
      <formula>"SIM"</formula>
    </cfRule>
  </conditionalFormatting>
  <conditionalFormatting sqref="Z29:Z30">
    <cfRule type="cellIs" dxfId="1100" priority="2472" operator="equal">
      <formula>"OPORTUNIDADE"</formula>
    </cfRule>
  </conditionalFormatting>
  <conditionalFormatting sqref="Z29:Z30">
    <cfRule type="cellIs" dxfId="1099" priority="2470" operator="equal">
      <formula>"NÃO"</formula>
    </cfRule>
    <cfRule type="cellIs" dxfId="1098" priority="2471" operator="equal">
      <formula>"SIM"</formula>
    </cfRule>
  </conditionalFormatting>
  <conditionalFormatting sqref="Z29:Z30">
    <cfRule type="cellIs" dxfId="1097" priority="2469" operator="equal">
      <formula>"OPORTUNIDADE"</formula>
    </cfRule>
  </conditionalFormatting>
  <conditionalFormatting sqref="Z29:Z30">
    <cfRule type="cellIs" dxfId="1096" priority="2467" operator="equal">
      <formula>"NÃO"</formula>
    </cfRule>
    <cfRule type="cellIs" dxfId="1095" priority="2468" operator="equal">
      <formula>"SIM"</formula>
    </cfRule>
  </conditionalFormatting>
  <conditionalFormatting sqref="Z10">
    <cfRule type="cellIs" dxfId="1094" priority="2463" operator="equal">
      <formula>"OPORTUNIDADE"</formula>
    </cfRule>
  </conditionalFormatting>
  <conditionalFormatting sqref="Z10">
    <cfRule type="cellIs" dxfId="1093" priority="2461" operator="equal">
      <formula>"NÃO"</formula>
    </cfRule>
    <cfRule type="cellIs" dxfId="1092" priority="2462" operator="equal">
      <formula>"SIM"</formula>
    </cfRule>
  </conditionalFormatting>
  <conditionalFormatting sqref="Z10">
    <cfRule type="cellIs" dxfId="1091" priority="2460" operator="equal">
      <formula>"OPORTUNIDADE"</formula>
    </cfRule>
  </conditionalFormatting>
  <conditionalFormatting sqref="Z10">
    <cfRule type="cellIs" dxfId="1090" priority="2458" operator="equal">
      <formula>"NÃO"</formula>
    </cfRule>
    <cfRule type="cellIs" dxfId="1089" priority="2459" operator="equal">
      <formula>"SIM"</formula>
    </cfRule>
  </conditionalFormatting>
  <conditionalFormatting sqref="Z10">
    <cfRule type="cellIs" dxfId="1088" priority="2457" operator="equal">
      <formula>"OPORTUNIDADE"</formula>
    </cfRule>
  </conditionalFormatting>
  <conditionalFormatting sqref="Z10">
    <cfRule type="cellIs" dxfId="1087" priority="2455" operator="equal">
      <formula>"NÃO"</formula>
    </cfRule>
    <cfRule type="cellIs" dxfId="1086" priority="2456" operator="equal">
      <formula>"SIM"</formula>
    </cfRule>
  </conditionalFormatting>
  <conditionalFormatting sqref="Z10">
    <cfRule type="cellIs" dxfId="1085" priority="2454" operator="equal">
      <formula>"OPORTUNIDADE"</formula>
    </cfRule>
  </conditionalFormatting>
  <conditionalFormatting sqref="Z10">
    <cfRule type="cellIs" dxfId="1084" priority="2452" operator="equal">
      <formula>"NÃO"</formula>
    </cfRule>
    <cfRule type="cellIs" dxfId="1083" priority="2453" operator="equal">
      <formula>"SIM"</formula>
    </cfRule>
  </conditionalFormatting>
  <conditionalFormatting sqref="Z10">
    <cfRule type="cellIs" dxfId="1082" priority="2346" operator="equal">
      <formula>"OPORTUNIDADE"</formula>
    </cfRule>
  </conditionalFormatting>
  <conditionalFormatting sqref="Z10">
    <cfRule type="cellIs" dxfId="1081" priority="2344" operator="equal">
      <formula>"NÃO"</formula>
    </cfRule>
    <cfRule type="cellIs" dxfId="1080" priority="2345" operator="equal">
      <formula>"SIM"</formula>
    </cfRule>
  </conditionalFormatting>
  <conditionalFormatting sqref="Z10">
    <cfRule type="cellIs" dxfId="1079" priority="2193" operator="equal">
      <formula>"OPORTUNIDADE"</formula>
    </cfRule>
  </conditionalFormatting>
  <conditionalFormatting sqref="Z10">
    <cfRule type="cellIs" dxfId="1078" priority="2191" operator="equal">
      <formula>"NÃO"</formula>
    </cfRule>
    <cfRule type="cellIs" dxfId="1077" priority="2192" operator="equal">
      <formula>"SIM"</formula>
    </cfRule>
  </conditionalFormatting>
  <conditionalFormatting sqref="Z10">
    <cfRule type="cellIs" dxfId="1076" priority="2130" operator="equal">
      <formula>"OPORTUNIDADE"</formula>
    </cfRule>
  </conditionalFormatting>
  <conditionalFormatting sqref="Z10">
    <cfRule type="cellIs" dxfId="1075" priority="2128" operator="equal">
      <formula>"NÃO"</formula>
    </cfRule>
    <cfRule type="cellIs" dxfId="1074" priority="2129" operator="equal">
      <formula>"SIM"</formula>
    </cfRule>
  </conditionalFormatting>
  <conditionalFormatting sqref="Z10">
    <cfRule type="cellIs" dxfId="1073" priority="2127" operator="equal">
      <formula>"OPORTUNIDADE"</formula>
    </cfRule>
  </conditionalFormatting>
  <conditionalFormatting sqref="Z10">
    <cfRule type="cellIs" dxfId="1072" priority="2125" operator="equal">
      <formula>"NÃO"</formula>
    </cfRule>
    <cfRule type="cellIs" dxfId="1071" priority="2126" operator="equal">
      <formula>"SIM"</formula>
    </cfRule>
  </conditionalFormatting>
  <conditionalFormatting sqref="Z10">
    <cfRule type="cellIs" dxfId="1070" priority="2118" operator="equal">
      <formula>"OPORTUNIDADE"</formula>
    </cfRule>
  </conditionalFormatting>
  <conditionalFormatting sqref="Z10">
    <cfRule type="cellIs" dxfId="1069" priority="2116" operator="equal">
      <formula>"NÃO"</formula>
    </cfRule>
    <cfRule type="cellIs" dxfId="1068" priority="2117" operator="equal">
      <formula>"SIM"</formula>
    </cfRule>
  </conditionalFormatting>
  <conditionalFormatting sqref="Z10">
    <cfRule type="cellIs" dxfId="1067" priority="2115" operator="equal">
      <formula>"OPORTUNIDADE"</formula>
    </cfRule>
  </conditionalFormatting>
  <conditionalFormatting sqref="Z10">
    <cfRule type="cellIs" dxfId="1066" priority="2113" operator="equal">
      <formula>"NÃO"</formula>
    </cfRule>
    <cfRule type="cellIs" dxfId="1065" priority="2114" operator="equal">
      <formula>"SIM"</formula>
    </cfRule>
  </conditionalFormatting>
  <conditionalFormatting sqref="Z10">
    <cfRule type="cellIs" dxfId="1064" priority="2112" operator="equal">
      <formula>"OPORTUNIDADE"</formula>
    </cfRule>
  </conditionalFormatting>
  <conditionalFormatting sqref="Z10">
    <cfRule type="cellIs" dxfId="1063" priority="2110" operator="equal">
      <formula>"NÃO"</formula>
    </cfRule>
    <cfRule type="cellIs" dxfId="1062" priority="2111" operator="equal">
      <formula>"SIM"</formula>
    </cfRule>
  </conditionalFormatting>
  <conditionalFormatting sqref="Z10">
    <cfRule type="cellIs" dxfId="1061" priority="2109" operator="equal">
      <formula>"OPORTUNIDADE"</formula>
    </cfRule>
  </conditionalFormatting>
  <conditionalFormatting sqref="Z10">
    <cfRule type="cellIs" dxfId="1060" priority="2107" operator="equal">
      <formula>"NÃO"</formula>
    </cfRule>
    <cfRule type="cellIs" dxfId="1059" priority="2108" operator="equal">
      <formula>"SIM"</formula>
    </cfRule>
  </conditionalFormatting>
  <conditionalFormatting sqref="Z10">
    <cfRule type="cellIs" dxfId="1058" priority="1971" operator="equal">
      <formula>"OPORTUNIDADE"</formula>
    </cfRule>
  </conditionalFormatting>
  <conditionalFormatting sqref="Z10">
    <cfRule type="cellIs" dxfId="1057" priority="1969" operator="equal">
      <formula>"NÃO"</formula>
    </cfRule>
    <cfRule type="cellIs" dxfId="1056" priority="1970" operator="equal">
      <formula>"SIM"</formula>
    </cfRule>
  </conditionalFormatting>
  <conditionalFormatting sqref="Z10">
    <cfRule type="cellIs" dxfId="1055" priority="1818" operator="equal">
      <formula>"OPORTUNIDADE"</formula>
    </cfRule>
  </conditionalFormatting>
  <conditionalFormatting sqref="Z10">
    <cfRule type="cellIs" dxfId="1054" priority="1816" operator="equal">
      <formula>"NÃO"</formula>
    </cfRule>
    <cfRule type="cellIs" dxfId="1053" priority="1817" operator="equal">
      <formula>"SIM"</formula>
    </cfRule>
  </conditionalFormatting>
  <conditionalFormatting sqref="Z10">
    <cfRule type="cellIs" dxfId="1052" priority="1755" operator="equal">
      <formula>"OPORTUNIDADE"</formula>
    </cfRule>
  </conditionalFormatting>
  <conditionalFormatting sqref="Z10">
    <cfRule type="cellIs" dxfId="1051" priority="1753" operator="equal">
      <formula>"NÃO"</formula>
    </cfRule>
    <cfRule type="cellIs" dxfId="1050" priority="1754" operator="equal">
      <formula>"SIM"</formula>
    </cfRule>
  </conditionalFormatting>
  <conditionalFormatting sqref="Z10">
    <cfRule type="cellIs" dxfId="1049" priority="1752" operator="equal">
      <formula>"OPORTUNIDADE"</formula>
    </cfRule>
  </conditionalFormatting>
  <conditionalFormatting sqref="Z10">
    <cfRule type="cellIs" dxfId="1048" priority="1750" operator="equal">
      <formula>"NÃO"</formula>
    </cfRule>
    <cfRule type="cellIs" dxfId="1047" priority="1751" operator="equal">
      <formula>"SIM"</formula>
    </cfRule>
  </conditionalFormatting>
  <conditionalFormatting sqref="Z10">
    <cfRule type="cellIs" dxfId="1046" priority="1743" operator="equal">
      <formula>"OPORTUNIDADE"</formula>
    </cfRule>
  </conditionalFormatting>
  <conditionalFormatting sqref="Z10">
    <cfRule type="cellIs" dxfId="1045" priority="1741" operator="equal">
      <formula>"NÃO"</formula>
    </cfRule>
    <cfRule type="cellIs" dxfId="1044" priority="1742" operator="equal">
      <formula>"SIM"</formula>
    </cfRule>
  </conditionalFormatting>
  <conditionalFormatting sqref="Z10">
    <cfRule type="cellIs" dxfId="1043" priority="1740" operator="equal">
      <formula>"OPORTUNIDADE"</formula>
    </cfRule>
  </conditionalFormatting>
  <conditionalFormatting sqref="Z10">
    <cfRule type="cellIs" dxfId="1042" priority="1738" operator="equal">
      <formula>"NÃO"</formula>
    </cfRule>
    <cfRule type="cellIs" dxfId="1041" priority="1739" operator="equal">
      <formula>"SIM"</formula>
    </cfRule>
  </conditionalFormatting>
  <conditionalFormatting sqref="Z10">
    <cfRule type="cellIs" dxfId="1040" priority="1737" operator="equal">
      <formula>"OPORTUNIDADE"</formula>
    </cfRule>
  </conditionalFormatting>
  <conditionalFormatting sqref="Z10">
    <cfRule type="cellIs" dxfId="1039" priority="1735" operator="equal">
      <formula>"NÃO"</formula>
    </cfRule>
    <cfRule type="cellIs" dxfId="1038" priority="1736" operator="equal">
      <formula>"SIM"</formula>
    </cfRule>
  </conditionalFormatting>
  <conditionalFormatting sqref="Z10">
    <cfRule type="cellIs" dxfId="1037" priority="1734" operator="equal">
      <formula>"OPORTUNIDADE"</formula>
    </cfRule>
  </conditionalFormatting>
  <conditionalFormatting sqref="Z10">
    <cfRule type="cellIs" dxfId="1036" priority="1732" operator="equal">
      <formula>"NÃO"</formula>
    </cfRule>
    <cfRule type="cellIs" dxfId="1035" priority="1733" operator="equal">
      <formula>"SIM"</formula>
    </cfRule>
  </conditionalFormatting>
  <conditionalFormatting sqref="Z28:Z29">
    <cfRule type="cellIs" dxfId="1034" priority="1695" operator="equal">
      <formula>"OPORTUNIDADE"</formula>
    </cfRule>
  </conditionalFormatting>
  <conditionalFormatting sqref="Z28:Z29">
    <cfRule type="cellIs" dxfId="1033" priority="1693" operator="equal">
      <formula>"NÃO"</formula>
    </cfRule>
    <cfRule type="cellIs" dxfId="1032" priority="1694" operator="equal">
      <formula>"SIM"</formula>
    </cfRule>
  </conditionalFormatting>
  <conditionalFormatting sqref="Z28:Z29">
    <cfRule type="cellIs" dxfId="1031" priority="1692" operator="equal">
      <formula>"OPORTUNIDADE"</formula>
    </cfRule>
  </conditionalFormatting>
  <conditionalFormatting sqref="Z28:Z29">
    <cfRule type="cellIs" dxfId="1030" priority="1690" operator="equal">
      <formula>"NÃO"</formula>
    </cfRule>
    <cfRule type="cellIs" dxfId="1029" priority="1691" operator="equal">
      <formula>"SIM"</formula>
    </cfRule>
  </conditionalFormatting>
  <conditionalFormatting sqref="Z33:Z34">
    <cfRule type="cellIs" dxfId="1028" priority="1683" operator="equal">
      <formula>"OPORTUNIDADE"</formula>
    </cfRule>
  </conditionalFormatting>
  <conditionalFormatting sqref="Z33:Z34">
    <cfRule type="cellIs" dxfId="1027" priority="1681" operator="equal">
      <formula>"NÃO"</formula>
    </cfRule>
    <cfRule type="cellIs" dxfId="1026" priority="1682" operator="equal">
      <formula>"SIM"</formula>
    </cfRule>
  </conditionalFormatting>
  <conditionalFormatting sqref="Z15">
    <cfRule type="cellIs" dxfId="1025" priority="1680" operator="equal">
      <formula>"OPORTUNIDADE"</formula>
    </cfRule>
  </conditionalFormatting>
  <conditionalFormatting sqref="Z15">
    <cfRule type="cellIs" dxfId="1024" priority="1678" operator="equal">
      <formula>"NÃO"</formula>
    </cfRule>
    <cfRule type="cellIs" dxfId="1023" priority="1679" operator="equal">
      <formula>"SIM"</formula>
    </cfRule>
  </conditionalFormatting>
  <conditionalFormatting sqref="Z15">
    <cfRule type="cellIs" dxfId="1022" priority="1677" operator="equal">
      <formula>"OPORTUNIDADE"</formula>
    </cfRule>
  </conditionalFormatting>
  <conditionalFormatting sqref="Z15">
    <cfRule type="cellIs" dxfId="1021" priority="1675" operator="equal">
      <formula>"NÃO"</formula>
    </cfRule>
    <cfRule type="cellIs" dxfId="1020" priority="1676" operator="equal">
      <formula>"SIM"</formula>
    </cfRule>
  </conditionalFormatting>
  <conditionalFormatting sqref="Z15">
    <cfRule type="cellIs" dxfId="1019" priority="1674" operator="equal">
      <formula>"OPORTUNIDADE"</formula>
    </cfRule>
  </conditionalFormatting>
  <conditionalFormatting sqref="Z15">
    <cfRule type="cellIs" dxfId="1018" priority="1672" operator="equal">
      <formula>"NÃO"</formula>
    </cfRule>
    <cfRule type="cellIs" dxfId="1017" priority="1673" operator="equal">
      <formula>"SIM"</formula>
    </cfRule>
  </conditionalFormatting>
  <conditionalFormatting sqref="Z24:Z25">
    <cfRule type="cellIs" dxfId="1016" priority="1671" operator="equal">
      <formula>"OPORTUNIDADE"</formula>
    </cfRule>
  </conditionalFormatting>
  <conditionalFormatting sqref="Z24:Z25">
    <cfRule type="cellIs" dxfId="1015" priority="1669" operator="equal">
      <formula>"NÃO"</formula>
    </cfRule>
    <cfRule type="cellIs" dxfId="1014" priority="1670" operator="equal">
      <formula>"SIM"</formula>
    </cfRule>
  </conditionalFormatting>
  <conditionalFormatting sqref="Z24:Z25">
    <cfRule type="cellIs" dxfId="1013" priority="1668" operator="equal">
      <formula>"OPORTUNIDADE"</formula>
    </cfRule>
  </conditionalFormatting>
  <conditionalFormatting sqref="Z24:Z25">
    <cfRule type="cellIs" dxfId="1012" priority="1666" operator="equal">
      <formula>"NÃO"</formula>
    </cfRule>
    <cfRule type="cellIs" dxfId="1011" priority="1667" operator="equal">
      <formula>"SIM"</formula>
    </cfRule>
  </conditionalFormatting>
  <conditionalFormatting sqref="Z24:Z25">
    <cfRule type="cellIs" dxfId="1010" priority="1665" operator="equal">
      <formula>"OPORTUNIDADE"</formula>
    </cfRule>
  </conditionalFormatting>
  <conditionalFormatting sqref="Z24:Z25">
    <cfRule type="cellIs" dxfId="1009" priority="1663" operator="equal">
      <formula>"NÃO"</formula>
    </cfRule>
    <cfRule type="cellIs" dxfId="1008" priority="1664" operator="equal">
      <formula>"SIM"</formula>
    </cfRule>
  </conditionalFormatting>
  <conditionalFormatting sqref="Y24:Y25">
    <cfRule type="cellIs" dxfId="1007" priority="1662" operator="equal">
      <formula>"OPORTUNIDADE"</formula>
    </cfRule>
  </conditionalFormatting>
  <conditionalFormatting sqref="Y24:Y25">
    <cfRule type="cellIs" dxfId="1006" priority="1660" operator="equal">
      <formula>"NÃO"</formula>
    </cfRule>
    <cfRule type="cellIs" dxfId="1005" priority="1661" operator="equal">
      <formula>"SIM"</formula>
    </cfRule>
  </conditionalFormatting>
  <conditionalFormatting sqref="Y15">
    <cfRule type="cellIs" dxfId="1004" priority="1659" operator="equal">
      <formula>"OPORTUNIDADE"</formula>
    </cfRule>
  </conditionalFormatting>
  <conditionalFormatting sqref="Y15">
    <cfRule type="cellIs" dxfId="1003" priority="1657" operator="equal">
      <formula>"NÃO"</formula>
    </cfRule>
    <cfRule type="cellIs" dxfId="1002" priority="1658" operator="equal">
      <formula>"SIM"</formula>
    </cfRule>
  </conditionalFormatting>
  <conditionalFormatting sqref="Z34:Z35">
    <cfRule type="cellIs" dxfId="1001" priority="1656" operator="equal">
      <formula>"OPORTUNIDADE"</formula>
    </cfRule>
  </conditionalFormatting>
  <conditionalFormatting sqref="Z34:Z35">
    <cfRule type="cellIs" dxfId="1000" priority="1654" operator="equal">
      <formula>"NÃO"</formula>
    </cfRule>
    <cfRule type="cellIs" dxfId="999" priority="1655" operator="equal">
      <formula>"SIM"</formula>
    </cfRule>
  </conditionalFormatting>
  <conditionalFormatting sqref="Z34:Z35">
    <cfRule type="cellIs" dxfId="998" priority="1653" operator="equal">
      <formula>"OPORTUNIDADE"</formula>
    </cfRule>
  </conditionalFormatting>
  <conditionalFormatting sqref="Z34:Z35">
    <cfRule type="cellIs" dxfId="997" priority="1651" operator="equal">
      <formula>"NÃO"</formula>
    </cfRule>
    <cfRule type="cellIs" dxfId="996" priority="1652" operator="equal">
      <formula>"SIM"</formula>
    </cfRule>
  </conditionalFormatting>
  <conditionalFormatting sqref="Z34:Z35">
    <cfRule type="cellIs" dxfId="995" priority="1650" operator="equal">
      <formula>"OPORTUNIDADE"</formula>
    </cfRule>
  </conditionalFormatting>
  <conditionalFormatting sqref="Z34:Z35">
    <cfRule type="cellIs" dxfId="994" priority="1648" operator="equal">
      <formula>"NÃO"</formula>
    </cfRule>
    <cfRule type="cellIs" dxfId="993" priority="1649" operator="equal">
      <formula>"SIM"</formula>
    </cfRule>
  </conditionalFormatting>
  <conditionalFormatting sqref="Y9:Z9 Z10:Z11">
    <cfRule type="cellIs" dxfId="992" priority="930" operator="equal">
      <formula>"OPORTUNIDADE"</formula>
    </cfRule>
  </conditionalFormatting>
  <conditionalFormatting sqref="Y9:Z9 Z10:Z11">
    <cfRule type="cellIs" dxfId="991" priority="928" operator="equal">
      <formula>"NÃO"</formula>
    </cfRule>
    <cfRule type="cellIs" dxfId="990" priority="929" operator="equal">
      <formula>"SIM"</formula>
    </cfRule>
  </conditionalFormatting>
  <conditionalFormatting sqref="Z8">
    <cfRule type="cellIs" dxfId="989" priority="927" operator="equal">
      <formula>"OPORTUNIDADE"</formula>
    </cfRule>
  </conditionalFormatting>
  <conditionalFormatting sqref="Z8">
    <cfRule type="cellIs" dxfId="988" priority="925" operator="equal">
      <formula>"NÃO"</formula>
    </cfRule>
    <cfRule type="cellIs" dxfId="987" priority="926" operator="equal">
      <formula>"SIM"</formula>
    </cfRule>
  </conditionalFormatting>
  <conditionalFormatting sqref="Z8">
    <cfRule type="cellIs" dxfId="986" priority="924" operator="equal">
      <formula>"OPORTUNIDADE"</formula>
    </cfRule>
  </conditionalFormatting>
  <conditionalFormatting sqref="Z8">
    <cfRule type="cellIs" dxfId="985" priority="922" operator="equal">
      <formula>"NÃO"</formula>
    </cfRule>
    <cfRule type="cellIs" dxfId="984" priority="923" operator="equal">
      <formula>"SIM"</formula>
    </cfRule>
  </conditionalFormatting>
  <conditionalFormatting sqref="Z8">
    <cfRule type="cellIs" dxfId="983" priority="921" operator="equal">
      <formula>"OPORTUNIDADE"</formula>
    </cfRule>
  </conditionalFormatting>
  <conditionalFormatting sqref="Z8">
    <cfRule type="cellIs" dxfId="982" priority="919" operator="equal">
      <formula>"NÃO"</formula>
    </cfRule>
    <cfRule type="cellIs" dxfId="981" priority="920" operator="equal">
      <formula>"SIM"</formula>
    </cfRule>
  </conditionalFormatting>
  <conditionalFormatting sqref="Z8">
    <cfRule type="cellIs" dxfId="980" priority="918" operator="equal">
      <formula>"OPORTUNIDADE"</formula>
    </cfRule>
  </conditionalFormatting>
  <conditionalFormatting sqref="Z8">
    <cfRule type="cellIs" dxfId="979" priority="916" operator="equal">
      <formula>"NÃO"</formula>
    </cfRule>
    <cfRule type="cellIs" dxfId="978" priority="917" operator="equal">
      <formula>"SIM"</formula>
    </cfRule>
  </conditionalFormatting>
  <conditionalFormatting sqref="Z8">
    <cfRule type="cellIs" dxfId="977" priority="915" operator="equal">
      <formula>"OPORTUNIDADE"</formula>
    </cfRule>
  </conditionalFormatting>
  <conditionalFormatting sqref="Z8">
    <cfRule type="cellIs" dxfId="976" priority="913" operator="equal">
      <formula>"NÃO"</formula>
    </cfRule>
    <cfRule type="cellIs" dxfId="975" priority="914" operator="equal">
      <formula>"SIM"</formula>
    </cfRule>
  </conditionalFormatting>
  <conditionalFormatting sqref="Z8">
    <cfRule type="cellIs" dxfId="974" priority="912" operator="equal">
      <formula>"OPORTUNIDADE"</formula>
    </cfRule>
  </conditionalFormatting>
  <conditionalFormatting sqref="Z8">
    <cfRule type="cellIs" dxfId="973" priority="910" operator="equal">
      <formula>"NÃO"</formula>
    </cfRule>
    <cfRule type="cellIs" dxfId="972" priority="911" operator="equal">
      <formula>"SIM"</formula>
    </cfRule>
  </conditionalFormatting>
  <conditionalFormatting sqref="Z8">
    <cfRule type="cellIs" dxfId="971" priority="909" operator="equal">
      <formula>"OPORTUNIDADE"</formula>
    </cfRule>
  </conditionalFormatting>
  <conditionalFormatting sqref="Z8">
    <cfRule type="cellIs" dxfId="970" priority="907" operator="equal">
      <formula>"NÃO"</formula>
    </cfRule>
    <cfRule type="cellIs" dxfId="969" priority="908" operator="equal">
      <formula>"SIM"</formula>
    </cfRule>
  </conditionalFormatting>
  <conditionalFormatting sqref="Z8">
    <cfRule type="cellIs" dxfId="968" priority="906" operator="equal">
      <formula>"OPORTUNIDADE"</formula>
    </cfRule>
  </conditionalFormatting>
  <conditionalFormatting sqref="Z8">
    <cfRule type="cellIs" dxfId="967" priority="904" operator="equal">
      <formula>"NÃO"</formula>
    </cfRule>
    <cfRule type="cellIs" dxfId="966" priority="905" operator="equal">
      <formula>"SIM"</formula>
    </cfRule>
  </conditionalFormatting>
  <conditionalFormatting sqref="Z8">
    <cfRule type="cellIs" dxfId="965" priority="903" operator="equal">
      <formula>"OPORTUNIDADE"</formula>
    </cfRule>
  </conditionalFormatting>
  <conditionalFormatting sqref="Z8">
    <cfRule type="cellIs" dxfId="964" priority="901" operator="equal">
      <formula>"NÃO"</formula>
    </cfRule>
    <cfRule type="cellIs" dxfId="963" priority="902" operator="equal">
      <formula>"SIM"</formula>
    </cfRule>
  </conditionalFormatting>
  <conditionalFormatting sqref="Z8">
    <cfRule type="cellIs" dxfId="962" priority="900" operator="equal">
      <formula>"OPORTUNIDADE"</formula>
    </cfRule>
  </conditionalFormatting>
  <conditionalFormatting sqref="Z8">
    <cfRule type="cellIs" dxfId="961" priority="898" operator="equal">
      <formula>"NÃO"</formula>
    </cfRule>
    <cfRule type="cellIs" dxfId="960" priority="899" operator="equal">
      <formula>"SIM"</formula>
    </cfRule>
  </conditionalFormatting>
  <conditionalFormatting sqref="Z8">
    <cfRule type="cellIs" dxfId="959" priority="897" operator="equal">
      <formula>"OPORTUNIDADE"</formula>
    </cfRule>
  </conditionalFormatting>
  <conditionalFormatting sqref="Z8">
    <cfRule type="cellIs" dxfId="958" priority="895" operator="equal">
      <formula>"NÃO"</formula>
    </cfRule>
    <cfRule type="cellIs" dxfId="957" priority="896" operator="equal">
      <formula>"SIM"</formula>
    </cfRule>
  </conditionalFormatting>
  <conditionalFormatting sqref="Z8">
    <cfRule type="cellIs" dxfId="956" priority="894" operator="equal">
      <formula>"OPORTUNIDADE"</formula>
    </cfRule>
  </conditionalFormatting>
  <conditionalFormatting sqref="Z8">
    <cfRule type="cellIs" dxfId="955" priority="892" operator="equal">
      <formula>"NÃO"</formula>
    </cfRule>
    <cfRule type="cellIs" dxfId="954" priority="893" operator="equal">
      <formula>"SIM"</formula>
    </cfRule>
  </conditionalFormatting>
  <conditionalFormatting sqref="Y8">
    <cfRule type="cellIs" dxfId="953" priority="891" operator="equal">
      <formula>"OPORTUNIDADE"</formula>
    </cfRule>
  </conditionalFormatting>
  <conditionalFormatting sqref="Y8">
    <cfRule type="cellIs" dxfId="952" priority="889" operator="equal">
      <formula>"NÃO"</formula>
    </cfRule>
    <cfRule type="cellIs" dxfId="951" priority="890" operator="equal">
      <formula>"SIM"</formula>
    </cfRule>
  </conditionalFormatting>
  <conditionalFormatting sqref="Z7">
    <cfRule type="cellIs" dxfId="950" priority="888" operator="equal">
      <formula>"OPORTUNIDADE"</formula>
    </cfRule>
  </conditionalFormatting>
  <conditionalFormatting sqref="Z7">
    <cfRule type="cellIs" dxfId="949" priority="886" operator="equal">
      <formula>"NÃO"</formula>
    </cfRule>
    <cfRule type="cellIs" dxfId="948" priority="887" operator="equal">
      <formula>"SIM"</formula>
    </cfRule>
  </conditionalFormatting>
  <conditionalFormatting sqref="Z7">
    <cfRule type="cellIs" dxfId="947" priority="885" operator="equal">
      <formula>"OPORTUNIDADE"</formula>
    </cfRule>
  </conditionalFormatting>
  <conditionalFormatting sqref="Z7">
    <cfRule type="cellIs" dxfId="946" priority="883" operator="equal">
      <formula>"NÃO"</formula>
    </cfRule>
    <cfRule type="cellIs" dxfId="945" priority="884" operator="equal">
      <formula>"SIM"</formula>
    </cfRule>
  </conditionalFormatting>
  <conditionalFormatting sqref="Z7">
    <cfRule type="cellIs" dxfId="944" priority="882" operator="equal">
      <formula>"OPORTUNIDADE"</formula>
    </cfRule>
  </conditionalFormatting>
  <conditionalFormatting sqref="Z7">
    <cfRule type="cellIs" dxfId="943" priority="880" operator="equal">
      <formula>"NÃO"</formula>
    </cfRule>
    <cfRule type="cellIs" dxfId="942" priority="881" operator="equal">
      <formula>"SIM"</formula>
    </cfRule>
  </conditionalFormatting>
  <conditionalFormatting sqref="Z7">
    <cfRule type="cellIs" dxfId="941" priority="879" operator="equal">
      <formula>"OPORTUNIDADE"</formula>
    </cfRule>
  </conditionalFormatting>
  <conditionalFormatting sqref="Z7">
    <cfRule type="cellIs" dxfId="940" priority="877" operator="equal">
      <formula>"NÃO"</formula>
    </cfRule>
    <cfRule type="cellIs" dxfId="939" priority="878" operator="equal">
      <formula>"SIM"</formula>
    </cfRule>
  </conditionalFormatting>
  <conditionalFormatting sqref="Z7">
    <cfRule type="cellIs" dxfId="938" priority="876" operator="equal">
      <formula>"OPORTUNIDADE"</formula>
    </cfRule>
  </conditionalFormatting>
  <conditionalFormatting sqref="Z7">
    <cfRule type="cellIs" dxfId="937" priority="874" operator="equal">
      <formula>"NÃO"</formula>
    </cfRule>
    <cfRule type="cellIs" dxfId="936" priority="875" operator="equal">
      <formula>"SIM"</formula>
    </cfRule>
  </conditionalFormatting>
  <conditionalFormatting sqref="Z7">
    <cfRule type="cellIs" dxfId="935" priority="873" operator="equal">
      <formula>"OPORTUNIDADE"</formula>
    </cfRule>
  </conditionalFormatting>
  <conditionalFormatting sqref="Z7">
    <cfRule type="cellIs" dxfId="934" priority="871" operator="equal">
      <formula>"NÃO"</formula>
    </cfRule>
    <cfRule type="cellIs" dxfId="933" priority="872" operator="equal">
      <formula>"SIM"</formula>
    </cfRule>
  </conditionalFormatting>
  <conditionalFormatting sqref="Z7">
    <cfRule type="cellIs" dxfId="932" priority="870" operator="equal">
      <formula>"OPORTUNIDADE"</formula>
    </cfRule>
  </conditionalFormatting>
  <conditionalFormatting sqref="Z7">
    <cfRule type="cellIs" dxfId="931" priority="868" operator="equal">
      <formula>"NÃO"</formula>
    </cfRule>
    <cfRule type="cellIs" dxfId="930" priority="869" operator="equal">
      <formula>"SIM"</formula>
    </cfRule>
  </conditionalFormatting>
  <conditionalFormatting sqref="Z7">
    <cfRule type="cellIs" dxfId="929" priority="867" operator="equal">
      <formula>"OPORTUNIDADE"</formula>
    </cfRule>
  </conditionalFormatting>
  <conditionalFormatting sqref="Z7">
    <cfRule type="cellIs" dxfId="928" priority="865" operator="equal">
      <formula>"NÃO"</formula>
    </cfRule>
    <cfRule type="cellIs" dxfId="927" priority="866" operator="equal">
      <formula>"SIM"</formula>
    </cfRule>
  </conditionalFormatting>
  <conditionalFormatting sqref="Z7">
    <cfRule type="cellIs" dxfId="926" priority="864" operator="equal">
      <formula>"OPORTUNIDADE"</formula>
    </cfRule>
  </conditionalFormatting>
  <conditionalFormatting sqref="Z7">
    <cfRule type="cellIs" dxfId="925" priority="862" operator="equal">
      <formula>"NÃO"</formula>
    </cfRule>
    <cfRule type="cellIs" dxfId="924" priority="863" operator="equal">
      <formula>"SIM"</formula>
    </cfRule>
  </conditionalFormatting>
  <conditionalFormatting sqref="Z7">
    <cfRule type="cellIs" dxfId="923" priority="861" operator="equal">
      <formula>"OPORTUNIDADE"</formula>
    </cfRule>
  </conditionalFormatting>
  <conditionalFormatting sqref="Z7">
    <cfRule type="cellIs" dxfId="922" priority="859" operator="equal">
      <formula>"NÃO"</formula>
    </cfRule>
    <cfRule type="cellIs" dxfId="921" priority="860" operator="equal">
      <formula>"SIM"</formula>
    </cfRule>
  </conditionalFormatting>
  <conditionalFormatting sqref="Z7">
    <cfRule type="cellIs" dxfId="920" priority="858" operator="equal">
      <formula>"OPORTUNIDADE"</formula>
    </cfRule>
  </conditionalFormatting>
  <conditionalFormatting sqref="Z7">
    <cfRule type="cellIs" dxfId="919" priority="856" operator="equal">
      <formula>"NÃO"</formula>
    </cfRule>
    <cfRule type="cellIs" dxfId="918" priority="857" operator="equal">
      <formula>"SIM"</formula>
    </cfRule>
  </conditionalFormatting>
  <conditionalFormatting sqref="Z7">
    <cfRule type="cellIs" dxfId="917" priority="855" operator="equal">
      <formula>"OPORTUNIDADE"</formula>
    </cfRule>
  </conditionalFormatting>
  <conditionalFormatting sqref="Z7">
    <cfRule type="cellIs" dxfId="916" priority="853" operator="equal">
      <formula>"NÃO"</formula>
    </cfRule>
    <cfRule type="cellIs" dxfId="915" priority="854" operator="equal">
      <formula>"SIM"</formula>
    </cfRule>
  </conditionalFormatting>
  <conditionalFormatting sqref="Z7">
    <cfRule type="cellIs" dxfId="914" priority="852" operator="equal">
      <formula>"OPORTUNIDADE"</formula>
    </cfRule>
  </conditionalFormatting>
  <conditionalFormatting sqref="Z7">
    <cfRule type="cellIs" dxfId="913" priority="850" operator="equal">
      <formula>"NÃO"</formula>
    </cfRule>
    <cfRule type="cellIs" dxfId="912" priority="851" operator="equal">
      <formula>"SIM"</formula>
    </cfRule>
  </conditionalFormatting>
  <conditionalFormatting sqref="Z7">
    <cfRule type="cellIs" dxfId="911" priority="849" operator="equal">
      <formula>"OPORTUNIDADE"</formula>
    </cfRule>
  </conditionalFormatting>
  <conditionalFormatting sqref="Z7">
    <cfRule type="cellIs" dxfId="910" priority="847" operator="equal">
      <formula>"NÃO"</formula>
    </cfRule>
    <cfRule type="cellIs" dxfId="909" priority="848" operator="equal">
      <formula>"SIM"</formula>
    </cfRule>
  </conditionalFormatting>
  <conditionalFormatting sqref="Z7">
    <cfRule type="cellIs" dxfId="908" priority="846" operator="equal">
      <formula>"OPORTUNIDADE"</formula>
    </cfRule>
  </conditionalFormatting>
  <conditionalFormatting sqref="Z7">
    <cfRule type="cellIs" dxfId="907" priority="844" operator="equal">
      <formula>"NÃO"</formula>
    </cfRule>
    <cfRule type="cellIs" dxfId="906" priority="845" operator="equal">
      <formula>"SIM"</formula>
    </cfRule>
  </conditionalFormatting>
  <conditionalFormatting sqref="Z7">
    <cfRule type="cellIs" dxfId="905" priority="843" operator="equal">
      <formula>"OPORTUNIDADE"</formula>
    </cfRule>
  </conditionalFormatting>
  <conditionalFormatting sqref="Z7">
    <cfRule type="cellIs" dxfId="904" priority="841" operator="equal">
      <formula>"NÃO"</formula>
    </cfRule>
    <cfRule type="cellIs" dxfId="903" priority="842" operator="equal">
      <formula>"SIM"</formula>
    </cfRule>
  </conditionalFormatting>
  <conditionalFormatting sqref="Z7">
    <cfRule type="cellIs" dxfId="902" priority="840" operator="equal">
      <formula>"OPORTUNIDADE"</formula>
    </cfRule>
  </conditionalFormatting>
  <conditionalFormatting sqref="Z7">
    <cfRule type="cellIs" dxfId="901" priority="838" operator="equal">
      <formula>"NÃO"</formula>
    </cfRule>
    <cfRule type="cellIs" dxfId="900" priority="839" operator="equal">
      <formula>"SIM"</formula>
    </cfRule>
  </conditionalFormatting>
  <conditionalFormatting sqref="Z7">
    <cfRule type="cellIs" dxfId="899" priority="837" operator="equal">
      <formula>"OPORTUNIDADE"</formula>
    </cfRule>
  </conditionalFormatting>
  <conditionalFormatting sqref="Z7">
    <cfRule type="cellIs" dxfId="898" priority="835" operator="equal">
      <formula>"NÃO"</formula>
    </cfRule>
    <cfRule type="cellIs" dxfId="897" priority="836" operator="equal">
      <formula>"SIM"</formula>
    </cfRule>
  </conditionalFormatting>
  <conditionalFormatting sqref="Z7">
    <cfRule type="cellIs" dxfId="896" priority="834" operator="equal">
      <formula>"OPORTUNIDADE"</formula>
    </cfRule>
  </conditionalFormatting>
  <conditionalFormatting sqref="Z7">
    <cfRule type="cellIs" dxfId="895" priority="832" operator="equal">
      <formula>"NÃO"</formula>
    </cfRule>
    <cfRule type="cellIs" dxfId="894" priority="833" operator="equal">
      <formula>"SIM"</formula>
    </cfRule>
  </conditionalFormatting>
  <conditionalFormatting sqref="Z7">
    <cfRule type="cellIs" dxfId="893" priority="831" operator="equal">
      <formula>"OPORTUNIDADE"</formula>
    </cfRule>
  </conditionalFormatting>
  <conditionalFormatting sqref="Z7">
    <cfRule type="cellIs" dxfId="892" priority="829" operator="equal">
      <formula>"NÃO"</formula>
    </cfRule>
    <cfRule type="cellIs" dxfId="891" priority="830" operator="equal">
      <formula>"SIM"</formula>
    </cfRule>
  </conditionalFormatting>
  <conditionalFormatting sqref="Y7:Y8 Y10:Y13">
    <cfRule type="cellIs" dxfId="890" priority="828" operator="equal">
      <formula>"OPORTUNIDADE"</formula>
    </cfRule>
  </conditionalFormatting>
  <conditionalFormatting sqref="Y7:Y8 Y10:Y13">
    <cfRule type="cellIs" dxfId="889" priority="826" operator="equal">
      <formula>"NÃO"</formula>
    </cfRule>
    <cfRule type="cellIs" dxfId="888" priority="827" operator="equal">
      <formula>"SIM"</formula>
    </cfRule>
  </conditionalFormatting>
  <conditionalFormatting sqref="Z12">
    <cfRule type="cellIs" dxfId="887" priority="825" operator="equal">
      <formula>"OPORTUNIDADE"</formula>
    </cfRule>
  </conditionalFormatting>
  <conditionalFormatting sqref="Z12">
    <cfRule type="cellIs" dxfId="886" priority="823" operator="equal">
      <formula>"NÃO"</formula>
    </cfRule>
    <cfRule type="cellIs" dxfId="885" priority="824" operator="equal">
      <formula>"SIM"</formula>
    </cfRule>
  </conditionalFormatting>
  <conditionalFormatting sqref="Z12">
    <cfRule type="cellIs" dxfId="884" priority="822" operator="equal">
      <formula>"OPORTUNIDADE"</formula>
    </cfRule>
  </conditionalFormatting>
  <conditionalFormatting sqref="Z12">
    <cfRule type="cellIs" dxfId="883" priority="820" operator="equal">
      <formula>"NÃO"</formula>
    </cfRule>
    <cfRule type="cellIs" dxfId="882" priority="821" operator="equal">
      <formula>"SIM"</formula>
    </cfRule>
  </conditionalFormatting>
  <conditionalFormatting sqref="Z12">
    <cfRule type="cellIs" dxfId="881" priority="819" operator="equal">
      <formula>"OPORTUNIDADE"</formula>
    </cfRule>
  </conditionalFormatting>
  <conditionalFormatting sqref="Z12">
    <cfRule type="cellIs" dxfId="880" priority="817" operator="equal">
      <formula>"NÃO"</formula>
    </cfRule>
    <cfRule type="cellIs" dxfId="879" priority="818" operator="equal">
      <formula>"SIM"</formula>
    </cfRule>
  </conditionalFormatting>
  <conditionalFormatting sqref="Z13">
    <cfRule type="cellIs" dxfId="878" priority="813" operator="equal">
      <formula>"OPORTUNIDADE"</formula>
    </cfRule>
  </conditionalFormatting>
  <conditionalFormatting sqref="Z13">
    <cfRule type="cellIs" dxfId="877" priority="811" operator="equal">
      <formula>"NÃO"</formula>
    </cfRule>
    <cfRule type="cellIs" dxfId="876" priority="812" operator="equal">
      <formula>"SIM"</formula>
    </cfRule>
  </conditionalFormatting>
  <conditionalFormatting sqref="Y17:Z17">
    <cfRule type="cellIs" dxfId="875" priority="810" operator="equal">
      <formula>"OPORTUNIDADE"</formula>
    </cfRule>
  </conditionalFormatting>
  <conditionalFormatting sqref="Y17:Z17">
    <cfRule type="cellIs" dxfId="874" priority="808" operator="equal">
      <formula>"NÃO"</formula>
    </cfRule>
    <cfRule type="cellIs" dxfId="873" priority="809" operator="equal">
      <formula>"SIM"</formula>
    </cfRule>
  </conditionalFormatting>
  <conditionalFormatting sqref="Y18:Z18">
    <cfRule type="cellIs" dxfId="872" priority="807" operator="equal">
      <formula>"OPORTUNIDADE"</formula>
    </cfRule>
  </conditionalFormatting>
  <conditionalFormatting sqref="Y18:Z18">
    <cfRule type="cellIs" dxfId="871" priority="805" operator="equal">
      <formula>"NÃO"</formula>
    </cfRule>
    <cfRule type="cellIs" dxfId="870" priority="806" operator="equal">
      <formula>"SIM"</formula>
    </cfRule>
  </conditionalFormatting>
  <conditionalFormatting sqref="Z16">
    <cfRule type="cellIs" dxfId="869" priority="804" operator="equal">
      <formula>"OPORTUNIDADE"</formula>
    </cfRule>
  </conditionalFormatting>
  <conditionalFormatting sqref="Z16">
    <cfRule type="cellIs" dxfId="868" priority="802" operator="equal">
      <formula>"NÃO"</formula>
    </cfRule>
    <cfRule type="cellIs" dxfId="867" priority="803" operator="equal">
      <formula>"SIM"</formula>
    </cfRule>
  </conditionalFormatting>
  <conditionalFormatting sqref="Z16">
    <cfRule type="cellIs" dxfId="866" priority="801" operator="equal">
      <formula>"OPORTUNIDADE"</formula>
    </cfRule>
  </conditionalFormatting>
  <conditionalFormatting sqref="Z16">
    <cfRule type="cellIs" dxfId="865" priority="799" operator="equal">
      <formula>"NÃO"</formula>
    </cfRule>
    <cfRule type="cellIs" dxfId="864" priority="800" operator="equal">
      <formula>"SIM"</formula>
    </cfRule>
  </conditionalFormatting>
  <conditionalFormatting sqref="Z16">
    <cfRule type="cellIs" dxfId="863" priority="798" operator="equal">
      <formula>"OPORTUNIDADE"</formula>
    </cfRule>
  </conditionalFormatting>
  <conditionalFormatting sqref="Z16">
    <cfRule type="cellIs" dxfId="862" priority="796" operator="equal">
      <formula>"NÃO"</formula>
    </cfRule>
    <cfRule type="cellIs" dxfId="861" priority="797" operator="equal">
      <formula>"SIM"</formula>
    </cfRule>
  </conditionalFormatting>
  <conditionalFormatting sqref="Z16">
    <cfRule type="cellIs" dxfId="860" priority="795" operator="equal">
      <formula>"OPORTUNIDADE"</formula>
    </cfRule>
  </conditionalFormatting>
  <conditionalFormatting sqref="Z16">
    <cfRule type="cellIs" dxfId="859" priority="793" operator="equal">
      <formula>"NÃO"</formula>
    </cfRule>
    <cfRule type="cellIs" dxfId="858" priority="794" operator="equal">
      <formula>"SIM"</formula>
    </cfRule>
  </conditionalFormatting>
  <conditionalFormatting sqref="Z16">
    <cfRule type="cellIs" dxfId="857" priority="792" operator="equal">
      <formula>"OPORTUNIDADE"</formula>
    </cfRule>
  </conditionalFormatting>
  <conditionalFormatting sqref="Z16">
    <cfRule type="cellIs" dxfId="856" priority="790" operator="equal">
      <formula>"NÃO"</formula>
    </cfRule>
    <cfRule type="cellIs" dxfId="855" priority="791" operator="equal">
      <formula>"SIM"</formula>
    </cfRule>
  </conditionalFormatting>
  <conditionalFormatting sqref="Z16">
    <cfRule type="cellIs" dxfId="854" priority="789" operator="equal">
      <formula>"OPORTUNIDADE"</formula>
    </cfRule>
  </conditionalFormatting>
  <conditionalFormatting sqref="Z16">
    <cfRule type="cellIs" dxfId="853" priority="787" operator="equal">
      <formula>"NÃO"</formula>
    </cfRule>
    <cfRule type="cellIs" dxfId="852" priority="788" operator="equal">
      <formula>"SIM"</formula>
    </cfRule>
  </conditionalFormatting>
  <conditionalFormatting sqref="Z16">
    <cfRule type="cellIs" dxfId="851" priority="786" operator="equal">
      <formula>"OPORTUNIDADE"</formula>
    </cfRule>
  </conditionalFormatting>
  <conditionalFormatting sqref="Z16">
    <cfRule type="cellIs" dxfId="850" priority="784" operator="equal">
      <formula>"NÃO"</formula>
    </cfRule>
    <cfRule type="cellIs" dxfId="849" priority="785" operator="equal">
      <formula>"SIM"</formula>
    </cfRule>
  </conditionalFormatting>
  <conditionalFormatting sqref="Z16">
    <cfRule type="cellIs" dxfId="848" priority="783" operator="equal">
      <formula>"OPORTUNIDADE"</formula>
    </cfRule>
  </conditionalFormatting>
  <conditionalFormatting sqref="Z16">
    <cfRule type="cellIs" dxfId="847" priority="781" operator="equal">
      <formula>"NÃO"</formula>
    </cfRule>
    <cfRule type="cellIs" dxfId="846" priority="782" operator="equal">
      <formula>"SIM"</formula>
    </cfRule>
  </conditionalFormatting>
  <conditionalFormatting sqref="Z16">
    <cfRule type="cellIs" dxfId="845" priority="780" operator="equal">
      <formula>"OPORTUNIDADE"</formula>
    </cfRule>
  </conditionalFormatting>
  <conditionalFormatting sqref="Z16">
    <cfRule type="cellIs" dxfId="844" priority="778" operator="equal">
      <formula>"NÃO"</formula>
    </cfRule>
    <cfRule type="cellIs" dxfId="843" priority="779" operator="equal">
      <formula>"SIM"</formula>
    </cfRule>
  </conditionalFormatting>
  <conditionalFormatting sqref="Z16">
    <cfRule type="cellIs" dxfId="842" priority="777" operator="equal">
      <formula>"OPORTUNIDADE"</formula>
    </cfRule>
  </conditionalFormatting>
  <conditionalFormatting sqref="Z16">
    <cfRule type="cellIs" dxfId="841" priority="775" operator="equal">
      <formula>"NÃO"</formula>
    </cfRule>
    <cfRule type="cellIs" dxfId="840" priority="776" operator="equal">
      <formula>"SIM"</formula>
    </cfRule>
  </conditionalFormatting>
  <conditionalFormatting sqref="Z16">
    <cfRule type="cellIs" dxfId="839" priority="774" operator="equal">
      <formula>"OPORTUNIDADE"</formula>
    </cfRule>
  </conditionalFormatting>
  <conditionalFormatting sqref="Z16">
    <cfRule type="cellIs" dxfId="838" priority="772" operator="equal">
      <formula>"NÃO"</formula>
    </cfRule>
    <cfRule type="cellIs" dxfId="837" priority="773" operator="equal">
      <formula>"SIM"</formula>
    </cfRule>
  </conditionalFormatting>
  <conditionalFormatting sqref="Z16">
    <cfRule type="cellIs" dxfId="836" priority="771" operator="equal">
      <formula>"OPORTUNIDADE"</formula>
    </cfRule>
  </conditionalFormatting>
  <conditionalFormatting sqref="Z16">
    <cfRule type="cellIs" dxfId="835" priority="769" operator="equal">
      <formula>"NÃO"</formula>
    </cfRule>
    <cfRule type="cellIs" dxfId="834" priority="770" operator="equal">
      <formula>"SIM"</formula>
    </cfRule>
  </conditionalFormatting>
  <conditionalFormatting sqref="Y16">
    <cfRule type="cellIs" dxfId="833" priority="768" operator="equal">
      <formula>"OPORTUNIDADE"</formula>
    </cfRule>
  </conditionalFormatting>
  <conditionalFormatting sqref="Y16">
    <cfRule type="cellIs" dxfId="832" priority="766" operator="equal">
      <formula>"NÃO"</formula>
    </cfRule>
    <cfRule type="cellIs" dxfId="831" priority="767" operator="equal">
      <formula>"SIM"</formula>
    </cfRule>
  </conditionalFormatting>
  <conditionalFormatting sqref="Z19:Z20">
    <cfRule type="cellIs" dxfId="830" priority="765" operator="equal">
      <formula>"OPORTUNIDADE"</formula>
    </cfRule>
  </conditionalFormatting>
  <conditionalFormatting sqref="Z19:Z20">
    <cfRule type="cellIs" dxfId="829" priority="763" operator="equal">
      <formula>"NÃO"</formula>
    </cfRule>
    <cfRule type="cellIs" dxfId="828" priority="764" operator="equal">
      <formula>"SIM"</formula>
    </cfRule>
  </conditionalFormatting>
  <conditionalFormatting sqref="Z19:Z20">
    <cfRule type="cellIs" dxfId="827" priority="762" operator="equal">
      <formula>"OPORTUNIDADE"</formula>
    </cfRule>
  </conditionalFormatting>
  <conditionalFormatting sqref="Z19:Z20">
    <cfRule type="cellIs" dxfId="826" priority="760" operator="equal">
      <formula>"NÃO"</formula>
    </cfRule>
    <cfRule type="cellIs" dxfId="825" priority="761" operator="equal">
      <formula>"SIM"</formula>
    </cfRule>
  </conditionalFormatting>
  <conditionalFormatting sqref="Z19:Z20">
    <cfRule type="cellIs" dxfId="824" priority="759" operator="equal">
      <formula>"OPORTUNIDADE"</formula>
    </cfRule>
  </conditionalFormatting>
  <conditionalFormatting sqref="Z19:Z20">
    <cfRule type="cellIs" dxfId="823" priority="757" operator="equal">
      <formula>"NÃO"</formula>
    </cfRule>
    <cfRule type="cellIs" dxfId="822" priority="758" operator="equal">
      <formula>"SIM"</formula>
    </cfRule>
  </conditionalFormatting>
  <conditionalFormatting sqref="Y19:Y20">
    <cfRule type="cellIs" dxfId="821" priority="756" operator="equal">
      <formula>"OPORTUNIDADE"</formula>
    </cfRule>
  </conditionalFormatting>
  <conditionalFormatting sqref="Y19:Y20">
    <cfRule type="cellIs" dxfId="820" priority="754" operator="equal">
      <formula>"NÃO"</formula>
    </cfRule>
    <cfRule type="cellIs" dxfId="819" priority="755" operator="equal">
      <formula>"SIM"</formula>
    </cfRule>
  </conditionalFormatting>
  <conditionalFormatting sqref="Z36">
    <cfRule type="cellIs" dxfId="818" priority="753" operator="equal">
      <formula>"OPORTUNIDADE"</formula>
    </cfRule>
  </conditionalFormatting>
  <conditionalFormatting sqref="Z36">
    <cfRule type="cellIs" dxfId="817" priority="751" operator="equal">
      <formula>"NÃO"</formula>
    </cfRule>
    <cfRule type="cellIs" dxfId="816" priority="752" operator="equal">
      <formula>"SIM"</formula>
    </cfRule>
  </conditionalFormatting>
  <conditionalFormatting sqref="Z36">
    <cfRule type="cellIs" dxfId="815" priority="747" operator="equal">
      <formula>"OPORTUNIDADE"</formula>
    </cfRule>
  </conditionalFormatting>
  <conditionalFormatting sqref="Z36">
    <cfRule type="cellIs" dxfId="814" priority="745" operator="equal">
      <formula>"NÃO"</formula>
    </cfRule>
    <cfRule type="cellIs" dxfId="813" priority="746" operator="equal">
      <formula>"SIM"</formula>
    </cfRule>
  </conditionalFormatting>
  <conditionalFormatting sqref="Y23:Z24">
    <cfRule type="cellIs" dxfId="812" priority="744" operator="equal">
      <formula>"OPORTUNIDADE"</formula>
    </cfRule>
  </conditionalFormatting>
  <conditionalFormatting sqref="Y23:Z24">
    <cfRule type="cellIs" dxfId="811" priority="742" operator="equal">
      <formula>"NÃO"</formula>
    </cfRule>
    <cfRule type="cellIs" dxfId="810" priority="743" operator="equal">
      <formula>"SIM"</formula>
    </cfRule>
  </conditionalFormatting>
  <conditionalFormatting sqref="Z26:Z27">
    <cfRule type="cellIs" dxfId="809" priority="741" operator="equal">
      <formula>"OPORTUNIDADE"</formula>
    </cfRule>
  </conditionalFormatting>
  <conditionalFormatting sqref="Z26:Z27">
    <cfRule type="cellIs" dxfId="808" priority="739" operator="equal">
      <formula>"NÃO"</formula>
    </cfRule>
    <cfRule type="cellIs" dxfId="807" priority="740" operator="equal">
      <formula>"SIM"</formula>
    </cfRule>
  </conditionalFormatting>
  <conditionalFormatting sqref="Z26:Z27">
    <cfRule type="cellIs" dxfId="806" priority="738" operator="equal">
      <formula>"OPORTUNIDADE"</formula>
    </cfRule>
  </conditionalFormatting>
  <conditionalFormatting sqref="Z26:Z27">
    <cfRule type="cellIs" dxfId="805" priority="736" operator="equal">
      <formula>"NÃO"</formula>
    </cfRule>
    <cfRule type="cellIs" dxfId="804" priority="737" operator="equal">
      <formula>"SIM"</formula>
    </cfRule>
  </conditionalFormatting>
  <conditionalFormatting sqref="Z26:Z27">
    <cfRule type="cellIs" dxfId="803" priority="735" operator="equal">
      <formula>"OPORTUNIDADE"</formula>
    </cfRule>
  </conditionalFormatting>
  <conditionalFormatting sqref="Z26:Z27">
    <cfRule type="cellIs" dxfId="802" priority="733" operator="equal">
      <formula>"NÃO"</formula>
    </cfRule>
    <cfRule type="cellIs" dxfId="801" priority="734" operator="equal">
      <formula>"SIM"</formula>
    </cfRule>
  </conditionalFormatting>
  <conditionalFormatting sqref="Z26:Z27">
    <cfRule type="cellIs" dxfId="800" priority="732" operator="equal">
      <formula>"OPORTUNIDADE"</formula>
    </cfRule>
  </conditionalFormatting>
  <conditionalFormatting sqref="Z26:Z27">
    <cfRule type="cellIs" dxfId="799" priority="730" operator="equal">
      <formula>"NÃO"</formula>
    </cfRule>
    <cfRule type="cellIs" dxfId="798" priority="731" operator="equal">
      <formula>"SIM"</formula>
    </cfRule>
  </conditionalFormatting>
  <conditionalFormatting sqref="Z26:Z27">
    <cfRule type="cellIs" dxfId="797" priority="729" operator="equal">
      <formula>"OPORTUNIDADE"</formula>
    </cfRule>
  </conditionalFormatting>
  <conditionalFormatting sqref="Z26:Z27">
    <cfRule type="cellIs" dxfId="796" priority="727" operator="equal">
      <formula>"NÃO"</formula>
    </cfRule>
    <cfRule type="cellIs" dxfId="795" priority="728" operator="equal">
      <formula>"SIM"</formula>
    </cfRule>
  </conditionalFormatting>
  <conditionalFormatting sqref="Z26:Z27">
    <cfRule type="cellIs" dxfId="794" priority="726" operator="equal">
      <formula>"OPORTUNIDADE"</formula>
    </cfRule>
  </conditionalFormatting>
  <conditionalFormatting sqref="Z26:Z27">
    <cfRule type="cellIs" dxfId="793" priority="724" operator="equal">
      <formula>"NÃO"</formula>
    </cfRule>
    <cfRule type="cellIs" dxfId="792" priority="725" operator="equal">
      <formula>"SIM"</formula>
    </cfRule>
  </conditionalFormatting>
  <conditionalFormatting sqref="Z26:Z27">
    <cfRule type="cellIs" dxfId="791" priority="723" operator="equal">
      <formula>"OPORTUNIDADE"</formula>
    </cfRule>
  </conditionalFormatting>
  <conditionalFormatting sqref="Z26:Z27">
    <cfRule type="cellIs" dxfId="790" priority="721" operator="equal">
      <formula>"NÃO"</formula>
    </cfRule>
    <cfRule type="cellIs" dxfId="789" priority="722" operator="equal">
      <formula>"SIM"</formula>
    </cfRule>
  </conditionalFormatting>
  <conditionalFormatting sqref="Z26:Z27">
    <cfRule type="cellIs" dxfId="788" priority="720" operator="equal">
      <formula>"OPORTUNIDADE"</formula>
    </cfRule>
  </conditionalFormatting>
  <conditionalFormatting sqref="Z26:Z27">
    <cfRule type="cellIs" dxfId="787" priority="718" operator="equal">
      <formula>"NÃO"</formula>
    </cfRule>
    <cfRule type="cellIs" dxfId="786" priority="719" operator="equal">
      <formula>"SIM"</formula>
    </cfRule>
  </conditionalFormatting>
  <conditionalFormatting sqref="Z26:Z27">
    <cfRule type="cellIs" dxfId="785" priority="717" operator="equal">
      <formula>"OPORTUNIDADE"</formula>
    </cfRule>
  </conditionalFormatting>
  <conditionalFormatting sqref="Z26:Z27">
    <cfRule type="cellIs" dxfId="784" priority="715" operator="equal">
      <formula>"NÃO"</formula>
    </cfRule>
    <cfRule type="cellIs" dxfId="783" priority="716" operator="equal">
      <formula>"SIM"</formula>
    </cfRule>
  </conditionalFormatting>
  <conditionalFormatting sqref="Z26:Z27">
    <cfRule type="cellIs" dxfId="782" priority="714" operator="equal">
      <formula>"OPORTUNIDADE"</formula>
    </cfRule>
  </conditionalFormatting>
  <conditionalFormatting sqref="Z26:Z27">
    <cfRule type="cellIs" dxfId="781" priority="712" operator="equal">
      <formula>"NÃO"</formula>
    </cfRule>
    <cfRule type="cellIs" dxfId="780" priority="713" operator="equal">
      <formula>"SIM"</formula>
    </cfRule>
  </conditionalFormatting>
  <conditionalFormatting sqref="Z26:Z27">
    <cfRule type="cellIs" dxfId="779" priority="711" operator="equal">
      <formula>"OPORTUNIDADE"</formula>
    </cfRule>
  </conditionalFormatting>
  <conditionalFormatting sqref="Z26:Z27">
    <cfRule type="cellIs" dxfId="778" priority="709" operator="equal">
      <formula>"NÃO"</formula>
    </cfRule>
    <cfRule type="cellIs" dxfId="777" priority="710" operator="equal">
      <formula>"SIM"</formula>
    </cfRule>
  </conditionalFormatting>
  <conditionalFormatting sqref="Z26:Z27">
    <cfRule type="cellIs" dxfId="776" priority="708" operator="equal">
      <formula>"OPORTUNIDADE"</formula>
    </cfRule>
  </conditionalFormatting>
  <conditionalFormatting sqref="Z26:Z27">
    <cfRule type="cellIs" dxfId="775" priority="706" operator="equal">
      <formula>"NÃO"</formula>
    </cfRule>
    <cfRule type="cellIs" dxfId="774" priority="707" operator="equal">
      <formula>"SIM"</formula>
    </cfRule>
  </conditionalFormatting>
  <conditionalFormatting sqref="Z27:Z28">
    <cfRule type="cellIs" dxfId="773" priority="699" operator="equal">
      <formula>"OPORTUNIDADE"</formula>
    </cfRule>
  </conditionalFormatting>
  <conditionalFormatting sqref="Z27:Z28">
    <cfRule type="cellIs" dxfId="772" priority="697" operator="equal">
      <formula>"NÃO"</formula>
    </cfRule>
    <cfRule type="cellIs" dxfId="771" priority="698" operator="equal">
      <formula>"SIM"</formula>
    </cfRule>
  </conditionalFormatting>
  <conditionalFormatting sqref="Z28:Z29">
    <cfRule type="cellIs" dxfId="770" priority="696" operator="equal">
      <formula>"OPORTUNIDADE"</formula>
    </cfRule>
  </conditionalFormatting>
  <conditionalFormatting sqref="Z28:Z29">
    <cfRule type="cellIs" dxfId="769" priority="694" operator="equal">
      <formula>"NÃO"</formula>
    </cfRule>
    <cfRule type="cellIs" dxfId="768" priority="695" operator="equal">
      <formula>"SIM"</formula>
    </cfRule>
  </conditionalFormatting>
  <conditionalFormatting sqref="Z25:Z26">
    <cfRule type="cellIs" dxfId="767" priority="693" operator="equal">
      <formula>"OPORTUNIDADE"</formula>
    </cfRule>
  </conditionalFormatting>
  <conditionalFormatting sqref="Z25:Z26">
    <cfRule type="cellIs" dxfId="766" priority="691" operator="equal">
      <formula>"NÃO"</formula>
    </cfRule>
    <cfRule type="cellIs" dxfId="765" priority="692" operator="equal">
      <formula>"SIM"</formula>
    </cfRule>
  </conditionalFormatting>
  <conditionalFormatting sqref="Z25:Z26">
    <cfRule type="cellIs" dxfId="764" priority="690" operator="equal">
      <formula>"OPORTUNIDADE"</formula>
    </cfRule>
  </conditionalFormatting>
  <conditionalFormatting sqref="Z25:Z26">
    <cfRule type="cellIs" dxfId="763" priority="688" operator="equal">
      <formula>"NÃO"</formula>
    </cfRule>
    <cfRule type="cellIs" dxfId="762" priority="689" operator="equal">
      <formula>"SIM"</formula>
    </cfRule>
  </conditionalFormatting>
  <conditionalFormatting sqref="Z25:Z26">
    <cfRule type="cellIs" dxfId="761" priority="687" operator="equal">
      <formula>"OPORTUNIDADE"</formula>
    </cfRule>
  </conditionalFormatting>
  <conditionalFormatting sqref="Z25:Z26">
    <cfRule type="cellIs" dxfId="760" priority="685" operator="equal">
      <formula>"NÃO"</formula>
    </cfRule>
    <cfRule type="cellIs" dxfId="759" priority="686" operator="equal">
      <formula>"SIM"</formula>
    </cfRule>
  </conditionalFormatting>
  <conditionalFormatting sqref="Z25:Z26">
    <cfRule type="cellIs" dxfId="758" priority="684" operator="equal">
      <formula>"OPORTUNIDADE"</formula>
    </cfRule>
  </conditionalFormatting>
  <conditionalFormatting sqref="Z25:Z26">
    <cfRule type="cellIs" dxfId="757" priority="682" operator="equal">
      <formula>"NÃO"</formula>
    </cfRule>
    <cfRule type="cellIs" dxfId="756" priority="683" operator="equal">
      <formula>"SIM"</formula>
    </cfRule>
  </conditionalFormatting>
  <conditionalFormatting sqref="Z25:Z26">
    <cfRule type="cellIs" dxfId="755" priority="681" operator="equal">
      <formula>"OPORTUNIDADE"</formula>
    </cfRule>
  </conditionalFormatting>
  <conditionalFormatting sqref="Z25:Z26">
    <cfRule type="cellIs" dxfId="754" priority="679" operator="equal">
      <formula>"NÃO"</formula>
    </cfRule>
    <cfRule type="cellIs" dxfId="753" priority="680" operator="equal">
      <formula>"SIM"</formula>
    </cfRule>
  </conditionalFormatting>
  <conditionalFormatting sqref="Z25:Z26">
    <cfRule type="cellIs" dxfId="752" priority="678" operator="equal">
      <formula>"OPORTUNIDADE"</formula>
    </cfRule>
  </conditionalFormatting>
  <conditionalFormatting sqref="Z25:Z26">
    <cfRule type="cellIs" dxfId="751" priority="676" operator="equal">
      <formula>"NÃO"</formula>
    </cfRule>
    <cfRule type="cellIs" dxfId="750" priority="677" operator="equal">
      <formula>"SIM"</formula>
    </cfRule>
  </conditionalFormatting>
  <conditionalFormatting sqref="Z25:Z26">
    <cfRule type="cellIs" dxfId="749" priority="675" operator="equal">
      <formula>"OPORTUNIDADE"</formula>
    </cfRule>
  </conditionalFormatting>
  <conditionalFormatting sqref="Z25:Z26">
    <cfRule type="cellIs" dxfId="748" priority="673" operator="equal">
      <formula>"NÃO"</formula>
    </cfRule>
    <cfRule type="cellIs" dxfId="747" priority="674" operator="equal">
      <formula>"SIM"</formula>
    </cfRule>
  </conditionalFormatting>
  <conditionalFormatting sqref="Z25:Z26">
    <cfRule type="cellIs" dxfId="746" priority="672" operator="equal">
      <formula>"OPORTUNIDADE"</formula>
    </cfRule>
  </conditionalFormatting>
  <conditionalFormatting sqref="Z25:Z26">
    <cfRule type="cellIs" dxfId="745" priority="670" operator="equal">
      <formula>"NÃO"</formula>
    </cfRule>
    <cfRule type="cellIs" dxfId="744" priority="671" operator="equal">
      <formula>"SIM"</formula>
    </cfRule>
  </conditionalFormatting>
  <conditionalFormatting sqref="Z25:Z26">
    <cfRule type="cellIs" dxfId="743" priority="669" operator="equal">
      <formula>"OPORTUNIDADE"</formula>
    </cfRule>
  </conditionalFormatting>
  <conditionalFormatting sqref="Z25:Z26">
    <cfRule type="cellIs" dxfId="742" priority="667" operator="equal">
      <formula>"NÃO"</formula>
    </cfRule>
    <cfRule type="cellIs" dxfId="741" priority="668" operator="equal">
      <formula>"SIM"</formula>
    </cfRule>
  </conditionalFormatting>
  <conditionalFormatting sqref="Z25:Z26">
    <cfRule type="cellIs" dxfId="740" priority="666" operator="equal">
      <formula>"OPORTUNIDADE"</formula>
    </cfRule>
  </conditionalFormatting>
  <conditionalFormatting sqref="Z25:Z26">
    <cfRule type="cellIs" dxfId="739" priority="664" operator="equal">
      <formula>"NÃO"</formula>
    </cfRule>
    <cfRule type="cellIs" dxfId="738" priority="665" operator="equal">
      <formula>"SIM"</formula>
    </cfRule>
  </conditionalFormatting>
  <conditionalFormatting sqref="Z25:Z26">
    <cfRule type="cellIs" dxfId="737" priority="663" operator="equal">
      <formula>"OPORTUNIDADE"</formula>
    </cfRule>
  </conditionalFormatting>
  <conditionalFormatting sqref="Z25:Z26">
    <cfRule type="cellIs" dxfId="736" priority="661" operator="equal">
      <formula>"NÃO"</formula>
    </cfRule>
    <cfRule type="cellIs" dxfId="735" priority="662" operator="equal">
      <formula>"SIM"</formula>
    </cfRule>
  </conditionalFormatting>
  <conditionalFormatting sqref="Z25:Z26">
    <cfRule type="cellIs" dxfId="734" priority="660" operator="equal">
      <formula>"OPORTUNIDADE"</formula>
    </cfRule>
  </conditionalFormatting>
  <conditionalFormatting sqref="Z25:Z26">
    <cfRule type="cellIs" dxfId="733" priority="658" operator="equal">
      <formula>"NÃO"</formula>
    </cfRule>
    <cfRule type="cellIs" dxfId="732" priority="659" operator="equal">
      <formula>"SIM"</formula>
    </cfRule>
  </conditionalFormatting>
  <conditionalFormatting sqref="Z25:Z26">
    <cfRule type="cellIs" dxfId="731" priority="657" operator="equal">
      <formula>"OPORTUNIDADE"</formula>
    </cfRule>
  </conditionalFormatting>
  <conditionalFormatting sqref="Z25:Z26">
    <cfRule type="cellIs" dxfId="730" priority="655" operator="equal">
      <formula>"NÃO"</formula>
    </cfRule>
    <cfRule type="cellIs" dxfId="729" priority="656" operator="equal">
      <formula>"SIM"</formula>
    </cfRule>
  </conditionalFormatting>
  <conditionalFormatting sqref="Z25:Z26">
    <cfRule type="cellIs" dxfId="728" priority="654" operator="equal">
      <formula>"OPORTUNIDADE"</formula>
    </cfRule>
  </conditionalFormatting>
  <conditionalFormatting sqref="Z25:Z26">
    <cfRule type="cellIs" dxfId="727" priority="652" operator="equal">
      <formula>"NÃO"</formula>
    </cfRule>
    <cfRule type="cellIs" dxfId="726" priority="653" operator="equal">
      <formula>"SIM"</formula>
    </cfRule>
  </conditionalFormatting>
  <conditionalFormatting sqref="Z25:Z26">
    <cfRule type="cellIs" dxfId="725" priority="651" operator="equal">
      <formula>"OPORTUNIDADE"</formula>
    </cfRule>
  </conditionalFormatting>
  <conditionalFormatting sqref="Z25:Z26">
    <cfRule type="cellIs" dxfId="724" priority="649" operator="equal">
      <formula>"NÃO"</formula>
    </cfRule>
    <cfRule type="cellIs" dxfId="723" priority="650" operator="equal">
      <formula>"SIM"</formula>
    </cfRule>
  </conditionalFormatting>
  <conditionalFormatting sqref="Z25:Z26">
    <cfRule type="cellIs" dxfId="722" priority="648" operator="equal">
      <formula>"OPORTUNIDADE"</formula>
    </cfRule>
  </conditionalFormatting>
  <conditionalFormatting sqref="Z25:Z26">
    <cfRule type="cellIs" dxfId="721" priority="646" operator="equal">
      <formula>"NÃO"</formula>
    </cfRule>
    <cfRule type="cellIs" dxfId="720" priority="647" operator="equal">
      <formula>"SIM"</formula>
    </cfRule>
  </conditionalFormatting>
  <conditionalFormatting sqref="Z25:Z26">
    <cfRule type="cellIs" dxfId="719" priority="645" operator="equal">
      <formula>"OPORTUNIDADE"</formula>
    </cfRule>
  </conditionalFormatting>
  <conditionalFormatting sqref="Z25:Z26">
    <cfRule type="cellIs" dxfId="718" priority="643" operator="equal">
      <formula>"NÃO"</formula>
    </cfRule>
    <cfRule type="cellIs" dxfId="717" priority="644" operator="equal">
      <formula>"SIM"</formula>
    </cfRule>
  </conditionalFormatting>
  <conditionalFormatting sqref="Z25:Z26">
    <cfRule type="cellIs" dxfId="716" priority="642" operator="equal">
      <formula>"OPORTUNIDADE"</formula>
    </cfRule>
  </conditionalFormatting>
  <conditionalFormatting sqref="Z25:Z26">
    <cfRule type="cellIs" dxfId="715" priority="640" operator="equal">
      <formula>"NÃO"</formula>
    </cfRule>
    <cfRule type="cellIs" dxfId="714" priority="641" operator="equal">
      <formula>"SIM"</formula>
    </cfRule>
  </conditionalFormatting>
  <conditionalFormatting sqref="Z25:Z26">
    <cfRule type="cellIs" dxfId="713" priority="639" operator="equal">
      <formula>"OPORTUNIDADE"</formula>
    </cfRule>
  </conditionalFormatting>
  <conditionalFormatting sqref="Z25:Z26">
    <cfRule type="cellIs" dxfId="712" priority="637" operator="equal">
      <formula>"NÃO"</formula>
    </cfRule>
    <cfRule type="cellIs" dxfId="711" priority="638" operator="equal">
      <formula>"SIM"</formula>
    </cfRule>
  </conditionalFormatting>
  <conditionalFormatting sqref="Z24:Z25">
    <cfRule type="cellIs" dxfId="710" priority="633" operator="equal">
      <formula>"OPORTUNIDADE"</formula>
    </cfRule>
  </conditionalFormatting>
  <conditionalFormatting sqref="Z24:Z25">
    <cfRule type="cellIs" dxfId="709" priority="631" operator="equal">
      <formula>"NÃO"</formula>
    </cfRule>
    <cfRule type="cellIs" dxfId="708" priority="632" operator="equal">
      <formula>"SIM"</formula>
    </cfRule>
  </conditionalFormatting>
  <conditionalFormatting sqref="Z24:Z25">
    <cfRule type="cellIs" dxfId="707" priority="630" operator="equal">
      <formula>"OPORTUNIDADE"</formula>
    </cfRule>
  </conditionalFormatting>
  <conditionalFormatting sqref="Z24:Z25">
    <cfRule type="cellIs" dxfId="706" priority="628" operator="equal">
      <formula>"NÃO"</formula>
    </cfRule>
    <cfRule type="cellIs" dxfId="705" priority="629" operator="equal">
      <formula>"SIM"</formula>
    </cfRule>
  </conditionalFormatting>
  <conditionalFormatting sqref="Y24:Y25">
    <cfRule type="cellIs" dxfId="704" priority="627" operator="equal">
      <formula>"OPORTUNIDADE"</formula>
    </cfRule>
  </conditionalFormatting>
  <conditionalFormatting sqref="Y24:Y25">
    <cfRule type="cellIs" dxfId="703" priority="625" operator="equal">
      <formula>"NÃO"</formula>
    </cfRule>
    <cfRule type="cellIs" dxfId="702" priority="626" operator="equal">
      <formula>"SIM"</formula>
    </cfRule>
  </conditionalFormatting>
  <conditionalFormatting sqref="Z29:Z30">
    <cfRule type="cellIs" dxfId="701" priority="624" operator="equal">
      <formula>"OPORTUNIDADE"</formula>
    </cfRule>
  </conditionalFormatting>
  <conditionalFormatting sqref="Z29:Z30">
    <cfRule type="cellIs" dxfId="700" priority="622" operator="equal">
      <formula>"NÃO"</formula>
    </cfRule>
    <cfRule type="cellIs" dxfId="699" priority="623" operator="equal">
      <formula>"SIM"</formula>
    </cfRule>
  </conditionalFormatting>
  <conditionalFormatting sqref="Z30:Z31">
    <cfRule type="cellIs" dxfId="698" priority="621" operator="equal">
      <formula>"OPORTUNIDADE"</formula>
    </cfRule>
  </conditionalFormatting>
  <conditionalFormatting sqref="Z30:Z31">
    <cfRule type="cellIs" dxfId="697" priority="619" operator="equal">
      <formula>"NÃO"</formula>
    </cfRule>
    <cfRule type="cellIs" dxfId="696" priority="620" operator="equal">
      <formula>"SIM"</formula>
    </cfRule>
  </conditionalFormatting>
  <conditionalFormatting sqref="Z30:Z31">
    <cfRule type="cellIs" dxfId="695" priority="618" operator="equal">
      <formula>"OPORTUNIDADE"</formula>
    </cfRule>
  </conditionalFormatting>
  <conditionalFormatting sqref="Z30:Z31">
    <cfRule type="cellIs" dxfId="694" priority="616" operator="equal">
      <formula>"NÃO"</formula>
    </cfRule>
    <cfRule type="cellIs" dxfId="693" priority="617" operator="equal">
      <formula>"SIM"</formula>
    </cfRule>
  </conditionalFormatting>
  <conditionalFormatting sqref="Z30:Z31">
    <cfRule type="cellIs" dxfId="692" priority="615" operator="equal">
      <formula>"OPORTUNIDADE"</formula>
    </cfRule>
  </conditionalFormatting>
  <conditionalFormatting sqref="Z30:Z31">
    <cfRule type="cellIs" dxfId="691" priority="613" operator="equal">
      <formula>"NÃO"</formula>
    </cfRule>
    <cfRule type="cellIs" dxfId="690" priority="614" operator="equal">
      <formula>"SIM"</formula>
    </cfRule>
  </conditionalFormatting>
  <conditionalFormatting sqref="Z32:Z33">
    <cfRule type="cellIs" dxfId="689" priority="606" operator="equal">
      <formula>"OPORTUNIDADE"</formula>
    </cfRule>
  </conditionalFormatting>
  <conditionalFormatting sqref="Z32:Z33">
    <cfRule type="cellIs" dxfId="688" priority="604" operator="equal">
      <formula>"NÃO"</formula>
    </cfRule>
    <cfRule type="cellIs" dxfId="687" priority="605" operator="equal">
      <formula>"SIM"</formula>
    </cfRule>
  </conditionalFormatting>
  <conditionalFormatting sqref="Z32:Z34">
    <cfRule type="cellIs" dxfId="686" priority="600" operator="equal">
      <formula>"OPORTUNIDADE"</formula>
    </cfRule>
  </conditionalFormatting>
  <conditionalFormatting sqref="Z32:Z34">
    <cfRule type="cellIs" dxfId="685" priority="598" operator="equal">
      <formula>"NÃO"</formula>
    </cfRule>
    <cfRule type="cellIs" dxfId="684" priority="599" operator="equal">
      <formula>"SIM"</formula>
    </cfRule>
  </conditionalFormatting>
  <conditionalFormatting sqref="Z32:Z33">
    <cfRule type="cellIs" dxfId="683" priority="597" operator="equal">
      <formula>"OPORTUNIDADE"</formula>
    </cfRule>
  </conditionalFormatting>
  <conditionalFormatting sqref="Z32:Z33">
    <cfRule type="cellIs" dxfId="682" priority="595" operator="equal">
      <formula>"NÃO"</formula>
    </cfRule>
    <cfRule type="cellIs" dxfId="681" priority="596" operator="equal">
      <formula>"SIM"</formula>
    </cfRule>
  </conditionalFormatting>
  <conditionalFormatting sqref="Z33:Z34">
    <cfRule type="cellIs" dxfId="680" priority="594" operator="equal">
      <formula>"OPORTUNIDADE"</formula>
    </cfRule>
  </conditionalFormatting>
  <conditionalFormatting sqref="Z33:Z34">
    <cfRule type="cellIs" dxfId="679" priority="592" operator="equal">
      <formula>"NÃO"</formula>
    </cfRule>
    <cfRule type="cellIs" dxfId="678" priority="593" operator="equal">
      <formula>"SIM"</formula>
    </cfRule>
  </conditionalFormatting>
  <conditionalFormatting sqref="Z32:Z33">
    <cfRule type="cellIs" dxfId="677" priority="591" operator="equal">
      <formula>"OPORTUNIDADE"</formula>
    </cfRule>
  </conditionalFormatting>
  <conditionalFormatting sqref="Z32:Z33">
    <cfRule type="cellIs" dxfId="676" priority="589" operator="equal">
      <formula>"NÃO"</formula>
    </cfRule>
    <cfRule type="cellIs" dxfId="675" priority="590" operator="equal">
      <formula>"SIM"</formula>
    </cfRule>
  </conditionalFormatting>
  <conditionalFormatting sqref="Z33:Z34">
    <cfRule type="cellIs" dxfId="674" priority="588" operator="equal">
      <formula>"OPORTUNIDADE"</formula>
    </cfRule>
  </conditionalFormatting>
  <conditionalFormatting sqref="Z33:Z34">
    <cfRule type="cellIs" dxfId="673" priority="586" operator="equal">
      <formula>"NÃO"</formula>
    </cfRule>
    <cfRule type="cellIs" dxfId="672" priority="587" operator="equal">
      <formula>"SIM"</formula>
    </cfRule>
  </conditionalFormatting>
  <conditionalFormatting sqref="Z31:Z32">
    <cfRule type="cellIs" dxfId="671" priority="582" operator="equal">
      <formula>"OPORTUNIDADE"</formula>
    </cfRule>
  </conditionalFormatting>
  <conditionalFormatting sqref="Z31:Z32">
    <cfRule type="cellIs" dxfId="670" priority="580" operator="equal">
      <formula>"NÃO"</formula>
    </cfRule>
    <cfRule type="cellIs" dxfId="669" priority="581" operator="equal">
      <formula>"SIM"</formula>
    </cfRule>
  </conditionalFormatting>
  <conditionalFormatting sqref="BK13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668" priority="571" operator="equal">
      <formula>"OPORTUNIDADE"</formula>
    </cfRule>
  </conditionalFormatting>
  <conditionalFormatting sqref="Y22:Y24">
    <cfRule type="cellIs" dxfId="667" priority="569" operator="equal">
      <formula>"NÃO"</formula>
    </cfRule>
    <cfRule type="cellIs" dxfId="666" priority="570" operator="equal">
      <formula>"SIM"</formula>
    </cfRule>
  </conditionalFormatting>
  <conditionalFormatting sqref="Y25:Y26">
    <cfRule type="cellIs" dxfId="665" priority="568" operator="equal">
      <formula>"OPORTUNIDADE"</formula>
    </cfRule>
  </conditionalFormatting>
  <conditionalFormatting sqref="Y25:Y26">
    <cfRule type="cellIs" dxfId="664" priority="566" operator="equal">
      <formula>"NÃO"</formula>
    </cfRule>
    <cfRule type="cellIs" dxfId="663" priority="567" operator="equal">
      <formula>"SIM"</formula>
    </cfRule>
  </conditionalFormatting>
  <conditionalFormatting sqref="Y25:Y26">
    <cfRule type="cellIs" dxfId="662" priority="565" operator="equal">
      <formula>"OPORTUNIDADE"</formula>
    </cfRule>
  </conditionalFormatting>
  <conditionalFormatting sqref="Y25:Y26">
    <cfRule type="cellIs" dxfId="661" priority="563" operator="equal">
      <formula>"NÃO"</formula>
    </cfRule>
    <cfRule type="cellIs" dxfId="660" priority="564" operator="equal">
      <formula>"SIM"</formula>
    </cfRule>
  </conditionalFormatting>
  <conditionalFormatting sqref="Y26:Y27">
    <cfRule type="cellIs" dxfId="659" priority="562" operator="equal">
      <formula>"OPORTUNIDADE"</formula>
    </cfRule>
  </conditionalFormatting>
  <conditionalFormatting sqref="Y26:Y27">
    <cfRule type="cellIs" dxfId="658" priority="560" operator="equal">
      <formula>"NÃO"</formula>
    </cfRule>
    <cfRule type="cellIs" dxfId="657" priority="561" operator="equal">
      <formula>"SIM"</formula>
    </cfRule>
  </conditionalFormatting>
  <conditionalFormatting sqref="Y26:Y27">
    <cfRule type="cellIs" dxfId="656" priority="559" operator="equal">
      <formula>"OPORTUNIDADE"</formula>
    </cfRule>
  </conditionalFormatting>
  <conditionalFormatting sqref="Y26:Y27">
    <cfRule type="cellIs" dxfId="655" priority="557" operator="equal">
      <formula>"NÃO"</formula>
    </cfRule>
    <cfRule type="cellIs" dxfId="654" priority="558" operator="equal">
      <formula>"SIM"</formula>
    </cfRule>
  </conditionalFormatting>
  <conditionalFormatting sqref="Y27:Y28">
    <cfRule type="cellIs" dxfId="653" priority="556" operator="equal">
      <formula>"OPORTUNIDADE"</formula>
    </cfRule>
  </conditionalFormatting>
  <conditionalFormatting sqref="Y27:Y28">
    <cfRule type="cellIs" dxfId="652" priority="554" operator="equal">
      <formula>"NÃO"</formula>
    </cfRule>
    <cfRule type="cellIs" dxfId="651" priority="555" operator="equal">
      <formula>"SIM"</formula>
    </cfRule>
  </conditionalFormatting>
  <conditionalFormatting sqref="Y27:Y28">
    <cfRule type="cellIs" dxfId="650" priority="553" operator="equal">
      <formula>"OPORTUNIDADE"</formula>
    </cfRule>
  </conditionalFormatting>
  <conditionalFormatting sqref="Y27:Y28">
    <cfRule type="cellIs" dxfId="649" priority="551" operator="equal">
      <formula>"NÃO"</formula>
    </cfRule>
    <cfRule type="cellIs" dxfId="648" priority="552" operator="equal">
      <formula>"SIM"</formula>
    </cfRule>
  </conditionalFormatting>
  <conditionalFormatting sqref="Y28:Y29">
    <cfRule type="cellIs" dxfId="647" priority="550" operator="equal">
      <formula>"OPORTUNIDADE"</formula>
    </cfRule>
  </conditionalFormatting>
  <conditionalFormatting sqref="Y28:Y29">
    <cfRule type="cellIs" dxfId="646" priority="548" operator="equal">
      <formula>"NÃO"</formula>
    </cfRule>
    <cfRule type="cellIs" dxfId="645" priority="549" operator="equal">
      <formula>"SIM"</formula>
    </cfRule>
  </conditionalFormatting>
  <conditionalFormatting sqref="Y28:Y29">
    <cfRule type="cellIs" dxfId="644" priority="547" operator="equal">
      <formula>"OPORTUNIDADE"</formula>
    </cfRule>
  </conditionalFormatting>
  <conditionalFormatting sqref="Y28:Y29">
    <cfRule type="cellIs" dxfId="643" priority="545" operator="equal">
      <formula>"NÃO"</formula>
    </cfRule>
    <cfRule type="cellIs" dxfId="642" priority="546" operator="equal">
      <formula>"SIM"</formula>
    </cfRule>
  </conditionalFormatting>
  <conditionalFormatting sqref="Y29:Y30">
    <cfRule type="cellIs" dxfId="641" priority="544" operator="equal">
      <formula>"OPORTUNIDADE"</formula>
    </cfRule>
  </conditionalFormatting>
  <conditionalFormatting sqref="Y29:Y30">
    <cfRule type="cellIs" dxfId="640" priority="542" operator="equal">
      <formula>"NÃO"</formula>
    </cfRule>
    <cfRule type="cellIs" dxfId="639" priority="543" operator="equal">
      <formula>"SIM"</formula>
    </cfRule>
  </conditionalFormatting>
  <conditionalFormatting sqref="Y29:Y30">
    <cfRule type="cellIs" dxfId="638" priority="541" operator="equal">
      <formula>"OPORTUNIDADE"</formula>
    </cfRule>
  </conditionalFormatting>
  <conditionalFormatting sqref="Y29:Y30">
    <cfRule type="cellIs" dxfId="637" priority="539" operator="equal">
      <formula>"NÃO"</formula>
    </cfRule>
    <cfRule type="cellIs" dxfId="636" priority="540" operator="equal">
      <formula>"SIM"</formula>
    </cfRule>
  </conditionalFormatting>
  <conditionalFormatting sqref="Y30:Y31">
    <cfRule type="cellIs" dxfId="635" priority="538" operator="equal">
      <formula>"OPORTUNIDADE"</formula>
    </cfRule>
  </conditionalFormatting>
  <conditionalFormatting sqref="Y30:Y31">
    <cfRule type="cellIs" dxfId="634" priority="536" operator="equal">
      <formula>"NÃO"</formula>
    </cfRule>
    <cfRule type="cellIs" dxfId="633" priority="537" operator="equal">
      <formula>"SIM"</formula>
    </cfRule>
  </conditionalFormatting>
  <conditionalFormatting sqref="Y30:Y31">
    <cfRule type="cellIs" dxfId="632" priority="535" operator="equal">
      <formula>"OPORTUNIDADE"</formula>
    </cfRule>
  </conditionalFormatting>
  <conditionalFormatting sqref="Y30:Y31">
    <cfRule type="cellIs" dxfId="631" priority="533" operator="equal">
      <formula>"NÃO"</formula>
    </cfRule>
    <cfRule type="cellIs" dxfId="630" priority="534" operator="equal">
      <formula>"SIM"</formula>
    </cfRule>
  </conditionalFormatting>
  <conditionalFormatting sqref="Y31:Y32">
    <cfRule type="cellIs" dxfId="629" priority="532" operator="equal">
      <formula>"OPORTUNIDADE"</formula>
    </cfRule>
  </conditionalFormatting>
  <conditionalFormatting sqref="Y31:Y32">
    <cfRule type="cellIs" dxfId="628" priority="530" operator="equal">
      <formula>"NÃO"</formula>
    </cfRule>
    <cfRule type="cellIs" dxfId="627" priority="531" operator="equal">
      <formula>"SIM"</formula>
    </cfRule>
  </conditionalFormatting>
  <conditionalFormatting sqref="Y31:Y32">
    <cfRule type="cellIs" dxfId="626" priority="529" operator="equal">
      <formula>"OPORTUNIDADE"</formula>
    </cfRule>
  </conditionalFormatting>
  <conditionalFormatting sqref="Y31:Y32">
    <cfRule type="cellIs" dxfId="625" priority="527" operator="equal">
      <formula>"NÃO"</formula>
    </cfRule>
    <cfRule type="cellIs" dxfId="624" priority="528" operator="equal">
      <formula>"SIM"</formula>
    </cfRule>
  </conditionalFormatting>
  <conditionalFormatting sqref="Y32:Y33">
    <cfRule type="cellIs" dxfId="623" priority="526" operator="equal">
      <formula>"OPORTUNIDADE"</formula>
    </cfRule>
  </conditionalFormatting>
  <conditionalFormatting sqref="Y32:Y33">
    <cfRule type="cellIs" dxfId="622" priority="524" operator="equal">
      <formula>"NÃO"</formula>
    </cfRule>
    <cfRule type="cellIs" dxfId="621" priority="525" operator="equal">
      <formula>"SIM"</formula>
    </cfRule>
  </conditionalFormatting>
  <conditionalFormatting sqref="Y32:Y33">
    <cfRule type="cellIs" dxfId="620" priority="523" operator="equal">
      <formula>"OPORTUNIDADE"</formula>
    </cfRule>
  </conditionalFormatting>
  <conditionalFormatting sqref="Y32:Y33">
    <cfRule type="cellIs" dxfId="619" priority="521" operator="equal">
      <formula>"NÃO"</formula>
    </cfRule>
    <cfRule type="cellIs" dxfId="618" priority="522" operator="equal">
      <formula>"SIM"</formula>
    </cfRule>
  </conditionalFormatting>
  <conditionalFormatting sqref="Y33:Y34">
    <cfRule type="cellIs" dxfId="617" priority="520" operator="equal">
      <formula>"OPORTUNIDADE"</formula>
    </cfRule>
  </conditionalFormatting>
  <conditionalFormatting sqref="Y33:Y34">
    <cfRule type="cellIs" dxfId="616" priority="518" operator="equal">
      <formula>"NÃO"</formula>
    </cfRule>
    <cfRule type="cellIs" dxfId="615" priority="519" operator="equal">
      <formula>"SIM"</formula>
    </cfRule>
  </conditionalFormatting>
  <conditionalFormatting sqref="Y33:Y34">
    <cfRule type="cellIs" dxfId="614" priority="517" operator="equal">
      <formula>"OPORTUNIDADE"</formula>
    </cfRule>
  </conditionalFormatting>
  <conditionalFormatting sqref="Y33:Y34">
    <cfRule type="cellIs" dxfId="613" priority="515" operator="equal">
      <formula>"NÃO"</formula>
    </cfRule>
    <cfRule type="cellIs" dxfId="612" priority="516" operator="equal">
      <formula>"SIM"</formula>
    </cfRule>
  </conditionalFormatting>
  <conditionalFormatting sqref="Y34:Y36">
    <cfRule type="cellIs" dxfId="611" priority="514" operator="equal">
      <formula>"OPORTUNIDADE"</formula>
    </cfRule>
  </conditionalFormatting>
  <conditionalFormatting sqref="Y34:Y36">
    <cfRule type="cellIs" dxfId="610" priority="512" operator="equal">
      <formula>"NÃO"</formula>
    </cfRule>
    <cfRule type="cellIs" dxfId="609" priority="513" operator="equal">
      <formula>"SIM"</formula>
    </cfRule>
  </conditionalFormatting>
  <conditionalFormatting sqref="Y34:Y36">
    <cfRule type="cellIs" dxfId="608" priority="511" operator="equal">
      <formula>"OPORTUNIDADE"</formula>
    </cfRule>
  </conditionalFormatting>
  <conditionalFormatting sqref="Y34:Y36">
    <cfRule type="cellIs" dxfId="607" priority="509" operator="equal">
      <formula>"NÃO"</formula>
    </cfRule>
    <cfRule type="cellIs" dxfId="606" priority="510" operator="equal">
      <formula>"SIM"</formula>
    </cfRule>
  </conditionalFormatting>
  <conditionalFormatting sqref="Y23:Z23">
    <cfRule type="cellIs" dxfId="605" priority="508" operator="equal">
      <formula>"OPORTUNIDADE"</formula>
    </cfRule>
  </conditionalFormatting>
  <conditionalFormatting sqref="Y23:Z23">
    <cfRule type="cellIs" dxfId="604" priority="506" operator="equal">
      <formula>"NÃO"</formula>
    </cfRule>
    <cfRule type="cellIs" dxfId="603" priority="507" operator="equal">
      <formula>"SIM"</formula>
    </cfRule>
  </conditionalFormatting>
  <conditionalFormatting sqref="Y24:Z24">
    <cfRule type="cellIs" dxfId="602" priority="505" operator="equal">
      <formula>"OPORTUNIDADE"</formula>
    </cfRule>
  </conditionalFormatting>
  <conditionalFormatting sqref="Y24:Z24">
    <cfRule type="cellIs" dxfId="601" priority="503" operator="equal">
      <formula>"NÃO"</formula>
    </cfRule>
    <cfRule type="cellIs" dxfId="600" priority="504" operator="equal">
      <formula>"SIM"</formula>
    </cfRule>
  </conditionalFormatting>
  <conditionalFormatting sqref="Z22">
    <cfRule type="cellIs" dxfId="599" priority="502" operator="equal">
      <formula>"OPORTUNIDADE"</formula>
    </cfRule>
  </conditionalFormatting>
  <conditionalFormatting sqref="Z22">
    <cfRule type="cellIs" dxfId="598" priority="500" operator="equal">
      <formula>"NÃO"</formula>
    </cfRule>
    <cfRule type="cellIs" dxfId="597" priority="501" operator="equal">
      <formula>"SIM"</formula>
    </cfRule>
  </conditionalFormatting>
  <conditionalFormatting sqref="Z22">
    <cfRule type="cellIs" dxfId="596" priority="499" operator="equal">
      <formula>"OPORTUNIDADE"</formula>
    </cfRule>
  </conditionalFormatting>
  <conditionalFormatting sqref="Z22">
    <cfRule type="cellIs" dxfId="595" priority="497" operator="equal">
      <formula>"NÃO"</formula>
    </cfRule>
    <cfRule type="cellIs" dxfId="594" priority="498" operator="equal">
      <formula>"SIM"</formula>
    </cfRule>
  </conditionalFormatting>
  <conditionalFormatting sqref="Z22">
    <cfRule type="cellIs" dxfId="593" priority="496" operator="equal">
      <formula>"OPORTUNIDADE"</formula>
    </cfRule>
  </conditionalFormatting>
  <conditionalFormatting sqref="Z22">
    <cfRule type="cellIs" dxfId="592" priority="494" operator="equal">
      <formula>"NÃO"</formula>
    </cfRule>
    <cfRule type="cellIs" dxfId="591" priority="495" operator="equal">
      <formula>"SIM"</formula>
    </cfRule>
  </conditionalFormatting>
  <conditionalFormatting sqref="Y22">
    <cfRule type="cellIs" dxfId="590" priority="490" operator="equal">
      <formula>"OPORTUNIDADE"</formula>
    </cfRule>
  </conditionalFormatting>
  <conditionalFormatting sqref="Y22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22">
    <cfRule type="cellIs" dxfId="587" priority="487" operator="equal">
      <formula>"OPORTUNIDADE"</formula>
    </cfRule>
  </conditionalFormatting>
  <conditionalFormatting sqref="Y22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22">
    <cfRule type="cellIs" dxfId="584" priority="484" operator="equal">
      <formula>"OPORTUNIDADE"</formula>
    </cfRule>
  </conditionalFormatting>
  <conditionalFormatting sqref="Y22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BP1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581" priority="477" operator="equal">
      <formula>"OPORTUNIDADE"</formula>
    </cfRule>
  </conditionalFormatting>
  <conditionalFormatting sqref="Y36">
    <cfRule type="cellIs" dxfId="580" priority="475" operator="equal">
      <formula>"NÃO"</formula>
    </cfRule>
    <cfRule type="cellIs" dxfId="579" priority="476" operator="equal">
      <formula>"SIM"</formula>
    </cfRule>
  </conditionalFormatting>
  <conditionalFormatting sqref="Y42:Z42">
    <cfRule type="cellIs" dxfId="578" priority="474" operator="equal">
      <formula>"OPORTUNIDADE"</formula>
    </cfRule>
  </conditionalFormatting>
  <conditionalFormatting sqref="Y42:Z42">
    <cfRule type="cellIs" dxfId="577" priority="472" operator="equal">
      <formula>"NÃO"</formula>
    </cfRule>
    <cfRule type="cellIs" dxfId="576" priority="473" operator="equal">
      <formula>"SIM"</formula>
    </cfRule>
  </conditionalFormatting>
  <conditionalFormatting sqref="Z43">
    <cfRule type="cellIs" dxfId="575" priority="471" operator="equal">
      <formula>"OPORTUNIDADE"</formula>
    </cfRule>
  </conditionalFormatting>
  <conditionalFormatting sqref="Z43">
    <cfRule type="cellIs" dxfId="574" priority="469" operator="equal">
      <formula>"NÃO"</formula>
    </cfRule>
    <cfRule type="cellIs" dxfId="573" priority="470" operator="equal">
      <formula>"SIM"</formula>
    </cfRule>
  </conditionalFormatting>
  <conditionalFormatting sqref="Z43">
    <cfRule type="cellIs" dxfId="572" priority="468" operator="equal">
      <formula>"OPORTUNIDADE"</formula>
    </cfRule>
  </conditionalFormatting>
  <conditionalFormatting sqref="Z43">
    <cfRule type="cellIs" dxfId="571" priority="466" operator="equal">
      <formula>"NÃO"</formula>
    </cfRule>
    <cfRule type="cellIs" dxfId="570" priority="467" operator="equal">
      <formula>"SIM"</formula>
    </cfRule>
  </conditionalFormatting>
  <conditionalFormatting sqref="Z43">
    <cfRule type="cellIs" dxfId="569" priority="465" operator="equal">
      <formula>"OPORTUNIDADE"</formula>
    </cfRule>
  </conditionalFormatting>
  <conditionalFormatting sqref="Z43">
    <cfRule type="cellIs" dxfId="568" priority="463" operator="equal">
      <formula>"NÃO"</formula>
    </cfRule>
    <cfRule type="cellIs" dxfId="567" priority="464" operator="equal">
      <formula>"SIM"</formula>
    </cfRule>
  </conditionalFormatting>
  <conditionalFormatting sqref="Y43">
    <cfRule type="cellIs" dxfId="566" priority="462" operator="equal">
      <formula>"OPORTUNIDADE"</formula>
    </cfRule>
  </conditionalFormatting>
  <conditionalFormatting sqref="Y43">
    <cfRule type="cellIs" dxfId="565" priority="460" operator="equal">
      <formula>"NÃO"</formula>
    </cfRule>
    <cfRule type="cellIs" dxfId="564" priority="461" operator="equal">
      <formula>"SIM"</formula>
    </cfRule>
  </conditionalFormatting>
  <conditionalFormatting sqref="Y42:Z43">
    <cfRule type="cellIs" dxfId="563" priority="459" operator="equal">
      <formula>"OPORTUNIDADE"</formula>
    </cfRule>
  </conditionalFormatting>
  <conditionalFormatting sqref="Y42:Z43">
    <cfRule type="cellIs" dxfId="562" priority="457" operator="equal">
      <formula>"NÃO"</formula>
    </cfRule>
    <cfRule type="cellIs" dxfId="561" priority="458" operator="equal">
      <formula>"SIM"</formula>
    </cfRule>
  </conditionalFormatting>
  <conditionalFormatting sqref="Z43">
    <cfRule type="cellIs" dxfId="560" priority="456" operator="equal">
      <formula>"OPORTUNIDADE"</formula>
    </cfRule>
  </conditionalFormatting>
  <conditionalFormatting sqref="Z43">
    <cfRule type="cellIs" dxfId="559" priority="454" operator="equal">
      <formula>"NÃO"</formula>
    </cfRule>
    <cfRule type="cellIs" dxfId="558" priority="455" operator="equal">
      <formula>"SIM"</formula>
    </cfRule>
  </conditionalFormatting>
  <conditionalFormatting sqref="Z43">
    <cfRule type="cellIs" dxfId="557" priority="453" operator="equal">
      <formula>"OPORTUNIDADE"</formula>
    </cfRule>
  </conditionalFormatting>
  <conditionalFormatting sqref="Z43">
    <cfRule type="cellIs" dxfId="556" priority="451" operator="equal">
      <formula>"NÃO"</formula>
    </cfRule>
    <cfRule type="cellIs" dxfId="555" priority="452" operator="equal">
      <formula>"SIM"</formula>
    </cfRule>
  </conditionalFormatting>
  <conditionalFormatting sqref="Y43">
    <cfRule type="cellIs" dxfId="554" priority="450" operator="equal">
      <formula>"OPORTUNIDADE"</formula>
    </cfRule>
  </conditionalFormatting>
  <conditionalFormatting sqref="Y43">
    <cfRule type="cellIs" dxfId="553" priority="448" operator="equal">
      <formula>"NÃO"</formula>
    </cfRule>
    <cfRule type="cellIs" dxfId="552" priority="449" operator="equal">
      <formula>"SIM"</formula>
    </cfRule>
  </conditionalFormatting>
  <conditionalFormatting sqref="Y42:Y43">
    <cfRule type="cellIs" dxfId="551" priority="447" operator="equal">
      <formula>"OPORTUNIDADE"</formula>
    </cfRule>
  </conditionalFormatting>
  <conditionalFormatting sqref="Y42:Y43">
    <cfRule type="cellIs" dxfId="550" priority="445" operator="equal">
      <formula>"NÃO"</formula>
    </cfRule>
    <cfRule type="cellIs" dxfId="549" priority="446" operator="equal">
      <formula>"SIM"</formula>
    </cfRule>
  </conditionalFormatting>
  <conditionalFormatting sqref="Y42:Z42">
    <cfRule type="cellIs" dxfId="548" priority="444" operator="equal">
      <formula>"OPORTUNIDADE"</formula>
    </cfRule>
  </conditionalFormatting>
  <conditionalFormatting sqref="Y42:Z42">
    <cfRule type="cellIs" dxfId="547" priority="442" operator="equal">
      <formula>"NÃO"</formula>
    </cfRule>
    <cfRule type="cellIs" dxfId="546" priority="443" operator="equal">
      <formula>"SIM"</formula>
    </cfRule>
  </conditionalFormatting>
  <conditionalFormatting sqref="Y43:Z43">
    <cfRule type="cellIs" dxfId="545" priority="441" operator="equal">
      <formula>"OPORTUNIDADE"</formula>
    </cfRule>
  </conditionalFormatting>
  <conditionalFormatting sqref="Y43:Z43">
    <cfRule type="cellIs" dxfId="544" priority="439" operator="equal">
      <formula>"NÃO"</formula>
    </cfRule>
    <cfRule type="cellIs" dxfId="543" priority="440" operator="equal">
      <formula>"SIM"</formula>
    </cfRule>
  </conditionalFormatting>
  <conditionalFormatting sqref="Z44">
    <cfRule type="cellIs" dxfId="542" priority="438" operator="equal">
      <formula>"OPORTUNIDADE"</formula>
    </cfRule>
  </conditionalFormatting>
  <conditionalFormatting sqref="Z44">
    <cfRule type="cellIs" dxfId="541" priority="436" operator="equal">
      <formula>"NÃO"</formula>
    </cfRule>
    <cfRule type="cellIs" dxfId="540" priority="437" operator="equal">
      <formula>"SIM"</formula>
    </cfRule>
  </conditionalFormatting>
  <conditionalFormatting sqref="Z44">
    <cfRule type="cellIs" dxfId="539" priority="435" operator="equal">
      <formula>"OPORTUNIDADE"</formula>
    </cfRule>
  </conditionalFormatting>
  <conditionalFormatting sqref="Z44">
    <cfRule type="cellIs" dxfId="538" priority="433" operator="equal">
      <formula>"NÃO"</formula>
    </cfRule>
    <cfRule type="cellIs" dxfId="537" priority="434" operator="equal">
      <formula>"SIM"</formula>
    </cfRule>
  </conditionalFormatting>
  <conditionalFormatting sqref="Z44">
    <cfRule type="cellIs" dxfId="536" priority="432" operator="equal">
      <formula>"OPORTUNIDADE"</formula>
    </cfRule>
  </conditionalFormatting>
  <conditionalFormatting sqref="Z44">
    <cfRule type="cellIs" dxfId="535" priority="430" operator="equal">
      <formula>"NÃO"</formula>
    </cfRule>
    <cfRule type="cellIs" dxfId="534" priority="431" operator="equal">
      <formula>"SIM"</formula>
    </cfRule>
  </conditionalFormatting>
  <conditionalFormatting sqref="Z44">
    <cfRule type="cellIs" dxfId="533" priority="429" operator="equal">
      <formula>"OPORTUNIDADE"</formula>
    </cfRule>
  </conditionalFormatting>
  <conditionalFormatting sqref="Z44">
    <cfRule type="cellIs" dxfId="532" priority="427" operator="equal">
      <formula>"NÃO"</formula>
    </cfRule>
    <cfRule type="cellIs" dxfId="531" priority="428" operator="equal">
      <formula>"SIM"</formula>
    </cfRule>
  </conditionalFormatting>
  <conditionalFormatting sqref="Z44">
    <cfRule type="cellIs" dxfId="530" priority="426" operator="equal">
      <formula>"OPORTUNIDADE"</formula>
    </cfRule>
  </conditionalFormatting>
  <conditionalFormatting sqref="Z44">
    <cfRule type="cellIs" dxfId="529" priority="424" operator="equal">
      <formula>"NÃO"</formula>
    </cfRule>
    <cfRule type="cellIs" dxfId="528" priority="425" operator="equal">
      <formula>"SIM"</formula>
    </cfRule>
  </conditionalFormatting>
  <conditionalFormatting sqref="Z44">
    <cfRule type="cellIs" dxfId="527" priority="423" operator="equal">
      <formula>"OPORTUNIDADE"</formula>
    </cfRule>
  </conditionalFormatting>
  <conditionalFormatting sqref="Z44">
    <cfRule type="cellIs" dxfId="526" priority="421" operator="equal">
      <formula>"NÃO"</formula>
    </cfRule>
    <cfRule type="cellIs" dxfId="525" priority="422" operator="equal">
      <formula>"SIM"</formula>
    </cfRule>
  </conditionalFormatting>
  <conditionalFormatting sqref="Z44">
    <cfRule type="cellIs" dxfId="524" priority="420" operator="equal">
      <formula>"OPORTUNIDADE"</formula>
    </cfRule>
  </conditionalFormatting>
  <conditionalFormatting sqref="Z44">
    <cfRule type="cellIs" dxfId="523" priority="418" operator="equal">
      <formula>"NÃO"</formula>
    </cfRule>
    <cfRule type="cellIs" dxfId="522" priority="419" operator="equal">
      <formula>"SIM"</formula>
    </cfRule>
  </conditionalFormatting>
  <conditionalFormatting sqref="Z44">
    <cfRule type="cellIs" dxfId="521" priority="417" operator="equal">
      <formula>"OPORTUNIDADE"</formula>
    </cfRule>
  </conditionalFormatting>
  <conditionalFormatting sqref="Z44">
    <cfRule type="cellIs" dxfId="520" priority="415" operator="equal">
      <formula>"NÃO"</formula>
    </cfRule>
    <cfRule type="cellIs" dxfId="519" priority="416" operator="equal">
      <formula>"SIM"</formula>
    </cfRule>
  </conditionalFormatting>
  <conditionalFormatting sqref="Z44">
    <cfRule type="cellIs" dxfId="518" priority="414" operator="equal">
      <formula>"OPORTUNIDADE"</formula>
    </cfRule>
  </conditionalFormatting>
  <conditionalFormatting sqref="Z44">
    <cfRule type="cellIs" dxfId="517" priority="412" operator="equal">
      <formula>"NÃO"</formula>
    </cfRule>
    <cfRule type="cellIs" dxfId="516" priority="413" operator="equal">
      <formula>"SIM"</formula>
    </cfRule>
  </conditionalFormatting>
  <conditionalFormatting sqref="Z44">
    <cfRule type="cellIs" dxfId="515" priority="411" operator="equal">
      <formula>"OPORTUNIDADE"</formula>
    </cfRule>
  </conditionalFormatting>
  <conditionalFormatting sqref="Z44">
    <cfRule type="cellIs" dxfId="514" priority="409" operator="equal">
      <formula>"NÃO"</formula>
    </cfRule>
    <cfRule type="cellIs" dxfId="513" priority="410" operator="equal">
      <formula>"SIM"</formula>
    </cfRule>
  </conditionalFormatting>
  <conditionalFormatting sqref="Z44">
    <cfRule type="cellIs" dxfId="512" priority="408" operator="equal">
      <formula>"OPORTUNIDADE"</formula>
    </cfRule>
  </conditionalFormatting>
  <conditionalFormatting sqref="Z44">
    <cfRule type="cellIs" dxfId="511" priority="406" operator="equal">
      <formula>"NÃO"</formula>
    </cfRule>
    <cfRule type="cellIs" dxfId="510" priority="407" operator="equal">
      <formula>"SIM"</formula>
    </cfRule>
  </conditionalFormatting>
  <conditionalFormatting sqref="Z44">
    <cfRule type="cellIs" dxfId="509" priority="405" operator="equal">
      <formula>"OPORTUNIDADE"</formula>
    </cfRule>
  </conditionalFormatting>
  <conditionalFormatting sqref="Z44">
    <cfRule type="cellIs" dxfId="508" priority="403" operator="equal">
      <formula>"NÃO"</formula>
    </cfRule>
    <cfRule type="cellIs" dxfId="507" priority="404" operator="equal">
      <formula>"SIM"</formula>
    </cfRule>
  </conditionalFormatting>
  <conditionalFormatting sqref="Z44">
    <cfRule type="cellIs" dxfId="506" priority="402" operator="equal">
      <formula>"OPORTUNIDADE"</formula>
    </cfRule>
  </conditionalFormatting>
  <conditionalFormatting sqref="Z44">
    <cfRule type="cellIs" dxfId="505" priority="400" operator="equal">
      <formula>"NÃO"</formula>
    </cfRule>
    <cfRule type="cellIs" dxfId="504" priority="401" operator="equal">
      <formula>"SIM"</formula>
    </cfRule>
  </conditionalFormatting>
  <conditionalFormatting sqref="Z44">
    <cfRule type="cellIs" dxfId="503" priority="399" operator="equal">
      <formula>"OPORTUNIDADE"</formula>
    </cfRule>
  </conditionalFormatting>
  <conditionalFormatting sqref="Z44">
    <cfRule type="cellIs" dxfId="502" priority="397" operator="equal">
      <formula>"NÃO"</formula>
    </cfRule>
    <cfRule type="cellIs" dxfId="501" priority="398" operator="equal">
      <formula>"SIM"</formula>
    </cfRule>
  </conditionalFormatting>
  <conditionalFormatting sqref="Z44">
    <cfRule type="cellIs" dxfId="500" priority="396" operator="equal">
      <formula>"OPORTUNIDADE"</formula>
    </cfRule>
  </conditionalFormatting>
  <conditionalFormatting sqref="Z44">
    <cfRule type="cellIs" dxfId="499" priority="394" operator="equal">
      <formula>"NÃO"</formula>
    </cfRule>
    <cfRule type="cellIs" dxfId="498" priority="395" operator="equal">
      <formula>"SIM"</formula>
    </cfRule>
  </conditionalFormatting>
  <conditionalFormatting sqref="Z44">
    <cfRule type="cellIs" dxfId="497" priority="393" operator="equal">
      <formula>"OPORTUNIDADE"</formula>
    </cfRule>
  </conditionalFormatting>
  <conditionalFormatting sqref="Z44">
    <cfRule type="cellIs" dxfId="496" priority="391" operator="equal">
      <formula>"NÃO"</formula>
    </cfRule>
    <cfRule type="cellIs" dxfId="495" priority="392" operator="equal">
      <formula>"SIM"</formula>
    </cfRule>
  </conditionalFormatting>
  <conditionalFormatting sqref="Z44">
    <cfRule type="cellIs" dxfId="494" priority="390" operator="equal">
      <formula>"OPORTUNIDADE"</formula>
    </cfRule>
  </conditionalFormatting>
  <conditionalFormatting sqref="Z44">
    <cfRule type="cellIs" dxfId="493" priority="388" operator="equal">
      <formula>"NÃO"</formula>
    </cfRule>
    <cfRule type="cellIs" dxfId="492" priority="389" operator="equal">
      <formula>"SIM"</formula>
    </cfRule>
  </conditionalFormatting>
  <conditionalFormatting sqref="Z44">
    <cfRule type="cellIs" dxfId="491" priority="387" operator="equal">
      <formula>"OPORTUNIDADE"</formula>
    </cfRule>
  </conditionalFormatting>
  <conditionalFormatting sqref="Z44">
    <cfRule type="cellIs" dxfId="490" priority="385" operator="equal">
      <formula>"NÃO"</formula>
    </cfRule>
    <cfRule type="cellIs" dxfId="489" priority="386" operator="equal">
      <formula>"SIM"</formula>
    </cfRule>
  </conditionalFormatting>
  <conditionalFormatting sqref="Z44">
    <cfRule type="cellIs" dxfId="488" priority="384" operator="equal">
      <formula>"OPORTUNIDADE"</formula>
    </cfRule>
  </conditionalFormatting>
  <conditionalFormatting sqref="Z44">
    <cfRule type="cellIs" dxfId="487" priority="382" operator="equal">
      <formula>"NÃO"</formula>
    </cfRule>
    <cfRule type="cellIs" dxfId="486" priority="383" operator="equal">
      <formula>"SIM"</formula>
    </cfRule>
  </conditionalFormatting>
  <conditionalFormatting sqref="Z44">
    <cfRule type="cellIs" dxfId="485" priority="381" operator="equal">
      <formula>"OPORTUNIDADE"</formula>
    </cfRule>
  </conditionalFormatting>
  <conditionalFormatting sqref="Z44">
    <cfRule type="cellIs" dxfId="484" priority="379" operator="equal">
      <formula>"NÃO"</formula>
    </cfRule>
    <cfRule type="cellIs" dxfId="483" priority="380" operator="equal">
      <formula>"SIM"</formula>
    </cfRule>
  </conditionalFormatting>
  <conditionalFormatting sqref="Z44">
    <cfRule type="cellIs" dxfId="482" priority="378" operator="equal">
      <formula>"OPORTUNIDADE"</formula>
    </cfRule>
  </conditionalFormatting>
  <conditionalFormatting sqref="Z44">
    <cfRule type="cellIs" dxfId="481" priority="376" operator="equal">
      <formula>"NÃO"</formula>
    </cfRule>
    <cfRule type="cellIs" dxfId="480" priority="377" operator="equal">
      <formula>"SIM"</formula>
    </cfRule>
  </conditionalFormatting>
  <conditionalFormatting sqref="Z44">
    <cfRule type="cellIs" dxfId="479" priority="375" operator="equal">
      <formula>"OPORTUNIDADE"</formula>
    </cfRule>
  </conditionalFormatting>
  <conditionalFormatting sqref="Z44">
    <cfRule type="cellIs" dxfId="478" priority="373" operator="equal">
      <formula>"NÃO"</formula>
    </cfRule>
    <cfRule type="cellIs" dxfId="477" priority="374" operator="equal">
      <formula>"SIM"</formula>
    </cfRule>
  </conditionalFormatting>
  <conditionalFormatting sqref="Z44">
    <cfRule type="cellIs" dxfId="476" priority="372" operator="equal">
      <formula>"OPORTUNIDADE"</formula>
    </cfRule>
  </conditionalFormatting>
  <conditionalFormatting sqref="Z44">
    <cfRule type="cellIs" dxfId="475" priority="370" operator="equal">
      <formula>"NÃO"</formula>
    </cfRule>
    <cfRule type="cellIs" dxfId="474" priority="371" operator="equal">
      <formula>"SIM"</formula>
    </cfRule>
  </conditionalFormatting>
  <conditionalFormatting sqref="Z44">
    <cfRule type="cellIs" dxfId="473" priority="369" operator="equal">
      <formula>"OPORTUNIDADE"</formula>
    </cfRule>
  </conditionalFormatting>
  <conditionalFormatting sqref="Z44">
    <cfRule type="cellIs" dxfId="472" priority="367" operator="equal">
      <formula>"NÃO"</formula>
    </cfRule>
    <cfRule type="cellIs" dxfId="471" priority="368" operator="equal">
      <formula>"SIM"</formula>
    </cfRule>
  </conditionalFormatting>
  <conditionalFormatting sqref="Z44">
    <cfRule type="cellIs" dxfId="470" priority="366" operator="equal">
      <formula>"OPORTUNIDADE"</formula>
    </cfRule>
  </conditionalFormatting>
  <conditionalFormatting sqref="Z44">
    <cfRule type="cellIs" dxfId="469" priority="364" operator="equal">
      <formula>"NÃO"</formula>
    </cfRule>
    <cfRule type="cellIs" dxfId="468" priority="365" operator="equal">
      <formula>"SIM"</formula>
    </cfRule>
  </conditionalFormatting>
  <conditionalFormatting sqref="Z44">
    <cfRule type="cellIs" dxfId="467" priority="363" operator="equal">
      <formula>"OPORTUNIDADE"</formula>
    </cfRule>
  </conditionalFormatting>
  <conditionalFormatting sqref="Z44">
    <cfRule type="cellIs" dxfId="466" priority="361" operator="equal">
      <formula>"NÃO"</formula>
    </cfRule>
    <cfRule type="cellIs" dxfId="465" priority="362" operator="equal">
      <formula>"SIM"</formula>
    </cfRule>
  </conditionalFormatting>
  <conditionalFormatting sqref="Z44">
    <cfRule type="cellIs" dxfId="464" priority="360" operator="equal">
      <formula>"OPORTUNIDADE"</formula>
    </cfRule>
  </conditionalFormatting>
  <conditionalFormatting sqref="Z44">
    <cfRule type="cellIs" dxfId="463" priority="358" operator="equal">
      <formula>"NÃO"</formula>
    </cfRule>
    <cfRule type="cellIs" dxfId="462" priority="359" operator="equal">
      <formula>"SIM"</formula>
    </cfRule>
  </conditionalFormatting>
  <conditionalFormatting sqref="Z44">
    <cfRule type="cellIs" dxfId="461" priority="357" operator="equal">
      <formula>"OPORTUNIDADE"</formula>
    </cfRule>
  </conditionalFormatting>
  <conditionalFormatting sqref="Z44">
    <cfRule type="cellIs" dxfId="460" priority="355" operator="equal">
      <formula>"NÃO"</formula>
    </cfRule>
    <cfRule type="cellIs" dxfId="459" priority="356" operator="equal">
      <formula>"SIM"</formula>
    </cfRule>
  </conditionalFormatting>
  <conditionalFormatting sqref="Z44">
    <cfRule type="cellIs" dxfId="458" priority="354" operator="equal">
      <formula>"OPORTUNIDADE"</formula>
    </cfRule>
  </conditionalFormatting>
  <conditionalFormatting sqref="Z44">
    <cfRule type="cellIs" dxfId="457" priority="352" operator="equal">
      <formula>"NÃO"</formula>
    </cfRule>
    <cfRule type="cellIs" dxfId="456" priority="353" operator="equal">
      <formula>"SIM"</formula>
    </cfRule>
  </conditionalFormatting>
  <conditionalFormatting sqref="Z44">
    <cfRule type="cellIs" dxfId="455" priority="351" operator="equal">
      <formula>"OPORTUNIDADE"</formula>
    </cfRule>
  </conditionalFormatting>
  <conditionalFormatting sqref="Z44">
    <cfRule type="cellIs" dxfId="454" priority="349" operator="equal">
      <formula>"NÃO"</formula>
    </cfRule>
    <cfRule type="cellIs" dxfId="453" priority="350" operator="equal">
      <formula>"SIM"</formula>
    </cfRule>
  </conditionalFormatting>
  <conditionalFormatting sqref="Z44">
    <cfRule type="cellIs" dxfId="452" priority="348" operator="equal">
      <formula>"OPORTUNIDADE"</formula>
    </cfRule>
  </conditionalFormatting>
  <conditionalFormatting sqref="Z44">
    <cfRule type="cellIs" dxfId="451" priority="346" operator="equal">
      <formula>"NÃO"</formula>
    </cfRule>
    <cfRule type="cellIs" dxfId="450" priority="347" operator="equal">
      <formula>"SIM"</formula>
    </cfRule>
  </conditionalFormatting>
  <conditionalFormatting sqref="Y44">
    <cfRule type="cellIs" dxfId="449" priority="345" operator="equal">
      <formula>"OPORTUNIDADE"</formula>
    </cfRule>
  </conditionalFormatting>
  <conditionalFormatting sqref="Y44">
    <cfRule type="cellIs" dxfId="448" priority="343" operator="equal">
      <formula>"NÃO"</formula>
    </cfRule>
    <cfRule type="cellIs" dxfId="447" priority="344" operator="equal">
      <formula>"SIM"</formula>
    </cfRule>
  </conditionalFormatting>
  <conditionalFormatting sqref="Y44">
    <cfRule type="cellIs" dxfId="446" priority="342" operator="equal">
      <formula>"OPORTUNIDADE"</formula>
    </cfRule>
  </conditionalFormatting>
  <conditionalFormatting sqref="Y44">
    <cfRule type="cellIs" dxfId="445" priority="340" operator="equal">
      <formula>"NÃO"</formula>
    </cfRule>
    <cfRule type="cellIs" dxfId="444" priority="341" operator="equal">
      <formula>"SIM"</formula>
    </cfRule>
  </conditionalFormatting>
  <conditionalFormatting sqref="Y44">
    <cfRule type="cellIs" dxfId="443" priority="339" operator="equal">
      <formula>"OPORTUNIDADE"</formula>
    </cfRule>
  </conditionalFormatting>
  <conditionalFormatting sqref="Y44">
    <cfRule type="cellIs" dxfId="442" priority="337" operator="equal">
      <formula>"NÃO"</formula>
    </cfRule>
    <cfRule type="cellIs" dxfId="441" priority="338" operator="equal">
      <formula>"SIM"</formula>
    </cfRule>
  </conditionalFormatting>
  <conditionalFormatting sqref="Y44">
    <cfRule type="cellIs" dxfId="440" priority="336" operator="equal">
      <formula>"OPORTUNIDADE"</formula>
    </cfRule>
  </conditionalFormatting>
  <conditionalFormatting sqref="Y44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Z46">
    <cfRule type="cellIs" dxfId="437" priority="333" operator="equal">
      <formula>"OPORTUNIDADE"</formula>
    </cfRule>
  </conditionalFormatting>
  <conditionalFormatting sqref="Z46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Z46">
    <cfRule type="cellIs" dxfId="434" priority="330" operator="equal">
      <formula>"OPORTUNIDADE"</formula>
    </cfRule>
  </conditionalFormatting>
  <conditionalFormatting sqref="Z46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Z46">
    <cfRule type="cellIs" dxfId="431" priority="327" operator="equal">
      <formula>"OPORTUNIDADE"</formula>
    </cfRule>
  </conditionalFormatting>
  <conditionalFormatting sqref="Z46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Z46">
    <cfRule type="cellIs" dxfId="428" priority="324" operator="equal">
      <formula>"OPORTUNIDADE"</formula>
    </cfRule>
  </conditionalFormatting>
  <conditionalFormatting sqref="Z46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Z46">
    <cfRule type="cellIs" dxfId="425" priority="321" operator="equal">
      <formula>"OPORTUNIDADE"</formula>
    </cfRule>
  </conditionalFormatting>
  <conditionalFormatting sqref="Z46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Z46">
    <cfRule type="cellIs" dxfId="422" priority="318" operator="equal">
      <formula>"OPORTUNIDADE"</formula>
    </cfRule>
  </conditionalFormatting>
  <conditionalFormatting sqref="Z46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Z46">
    <cfRule type="cellIs" dxfId="419" priority="315" operator="equal">
      <formula>"OPORTUNIDADE"</formula>
    </cfRule>
  </conditionalFormatting>
  <conditionalFormatting sqref="Z46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Z46">
    <cfRule type="cellIs" dxfId="416" priority="312" operator="equal">
      <formula>"OPORTUNIDADE"</formula>
    </cfRule>
  </conditionalFormatting>
  <conditionalFormatting sqref="Z46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Z46">
    <cfRule type="cellIs" dxfId="413" priority="309" operator="equal">
      <formula>"OPORTUNIDADE"</formula>
    </cfRule>
  </conditionalFormatting>
  <conditionalFormatting sqref="Z46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Z46">
    <cfRule type="cellIs" dxfId="410" priority="306" operator="equal">
      <formula>"OPORTUNIDADE"</formula>
    </cfRule>
  </conditionalFormatting>
  <conditionalFormatting sqref="Z46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Z46">
    <cfRule type="cellIs" dxfId="407" priority="303" operator="equal">
      <formula>"OPORTUNIDADE"</formula>
    </cfRule>
  </conditionalFormatting>
  <conditionalFormatting sqref="Z46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Z46">
    <cfRule type="cellIs" dxfId="404" priority="300" operator="equal">
      <formula>"OPORTUNIDADE"</formula>
    </cfRule>
  </conditionalFormatting>
  <conditionalFormatting sqref="Z46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Z46">
    <cfRule type="cellIs" dxfId="401" priority="297" operator="equal">
      <formula>"OPORTUNIDADE"</formula>
    </cfRule>
  </conditionalFormatting>
  <conditionalFormatting sqref="Z46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Z46">
    <cfRule type="cellIs" dxfId="398" priority="294" operator="equal">
      <formula>"OPORTUNIDADE"</formula>
    </cfRule>
  </conditionalFormatting>
  <conditionalFormatting sqref="Z46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Z46">
    <cfRule type="cellIs" dxfId="395" priority="291" operator="equal">
      <formula>"OPORTUNIDADE"</formula>
    </cfRule>
  </conditionalFormatting>
  <conditionalFormatting sqref="Z46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Z46">
    <cfRule type="cellIs" dxfId="392" priority="288" operator="equal">
      <formula>"OPORTUNIDADE"</formula>
    </cfRule>
  </conditionalFormatting>
  <conditionalFormatting sqref="Z46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Z46">
    <cfRule type="cellIs" dxfId="389" priority="285" operator="equal">
      <formula>"OPORTUNIDADE"</formula>
    </cfRule>
  </conditionalFormatting>
  <conditionalFormatting sqref="Z46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Z46">
    <cfRule type="cellIs" dxfId="386" priority="282" operator="equal">
      <formula>"OPORTUNIDADE"</formula>
    </cfRule>
  </conditionalFormatting>
  <conditionalFormatting sqref="Z46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Z46">
    <cfRule type="cellIs" dxfId="383" priority="279" operator="equal">
      <formula>"OPORTUNIDADE"</formula>
    </cfRule>
  </conditionalFormatting>
  <conditionalFormatting sqref="Z46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Z46">
    <cfRule type="cellIs" dxfId="380" priority="276" operator="equal">
      <formula>"OPORTUNIDADE"</formula>
    </cfRule>
  </conditionalFormatting>
  <conditionalFormatting sqref="Z46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Z46">
    <cfRule type="cellIs" dxfId="377" priority="273" operator="equal">
      <formula>"OPORTUNIDADE"</formula>
    </cfRule>
  </conditionalFormatting>
  <conditionalFormatting sqref="Z46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Z46">
    <cfRule type="cellIs" dxfId="374" priority="270" operator="equal">
      <formula>"OPORTUNIDADE"</formula>
    </cfRule>
  </conditionalFormatting>
  <conditionalFormatting sqref="Z46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Z46">
    <cfRule type="cellIs" dxfId="371" priority="267" operator="equal">
      <formula>"OPORTUNIDADE"</formula>
    </cfRule>
  </conditionalFormatting>
  <conditionalFormatting sqref="Z46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Y46">
    <cfRule type="cellIs" dxfId="368" priority="264" operator="equal">
      <formula>"OPORTUNIDADE"</formula>
    </cfRule>
  </conditionalFormatting>
  <conditionalFormatting sqref="Y46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Y46">
    <cfRule type="cellIs" dxfId="365" priority="261" operator="equal">
      <formula>"OPORTUNIDADE"</formula>
    </cfRule>
  </conditionalFormatting>
  <conditionalFormatting sqref="Y46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Y46">
    <cfRule type="cellIs" dxfId="362" priority="258" operator="equal">
      <formula>"OPORTUNIDADE"</formula>
    </cfRule>
  </conditionalFormatting>
  <conditionalFormatting sqref="Y46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Y46">
    <cfRule type="cellIs" dxfId="359" priority="255" operator="equal">
      <formula>"OPORTUNIDADE"</formula>
    </cfRule>
  </conditionalFormatting>
  <conditionalFormatting sqref="Y46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Y47:Z47">
    <cfRule type="cellIs" dxfId="356" priority="252" operator="equal">
      <formula>"OPORTUNIDADE"</formula>
    </cfRule>
  </conditionalFormatting>
  <conditionalFormatting sqref="Y47:Z47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Z45">
    <cfRule type="cellIs" dxfId="353" priority="249" operator="equal">
      <formula>"OPORTUNIDADE"</formula>
    </cfRule>
  </conditionalFormatting>
  <conditionalFormatting sqref="Z45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Z45">
    <cfRule type="cellIs" dxfId="350" priority="246" operator="equal">
      <formula>"OPORTUNIDADE"</formula>
    </cfRule>
  </conditionalFormatting>
  <conditionalFormatting sqref="Z45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Z45">
    <cfRule type="cellIs" dxfId="347" priority="243" operator="equal">
      <formula>"OPORTUNIDADE"</formula>
    </cfRule>
  </conditionalFormatting>
  <conditionalFormatting sqref="Z45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Z45">
    <cfRule type="cellIs" dxfId="344" priority="240" operator="equal">
      <formula>"OPORTUNIDADE"</formula>
    </cfRule>
  </conditionalFormatting>
  <conditionalFormatting sqref="Z45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Z45">
    <cfRule type="cellIs" dxfId="341" priority="237" operator="equal">
      <formula>"OPORTUNIDADE"</formula>
    </cfRule>
  </conditionalFormatting>
  <conditionalFormatting sqref="Z45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Z45">
    <cfRule type="cellIs" dxfId="338" priority="234" operator="equal">
      <formula>"OPORTUNIDADE"</formula>
    </cfRule>
  </conditionalFormatting>
  <conditionalFormatting sqref="Z45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Z45">
    <cfRule type="cellIs" dxfId="335" priority="231" operator="equal">
      <formula>"OPORTUNIDADE"</formula>
    </cfRule>
  </conditionalFormatting>
  <conditionalFormatting sqref="Z45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Z45">
    <cfRule type="cellIs" dxfId="332" priority="228" operator="equal">
      <formula>"OPORTUNIDADE"</formula>
    </cfRule>
  </conditionalFormatting>
  <conditionalFormatting sqref="Z45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Z45">
    <cfRule type="cellIs" dxfId="329" priority="225" operator="equal">
      <formula>"OPORTUNIDADE"</formula>
    </cfRule>
  </conditionalFormatting>
  <conditionalFormatting sqref="Z45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Z45">
    <cfRule type="cellIs" dxfId="326" priority="222" operator="equal">
      <formula>"OPORTUNIDADE"</formula>
    </cfRule>
  </conditionalFormatting>
  <conditionalFormatting sqref="Z45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Z45">
    <cfRule type="cellIs" dxfId="323" priority="219" operator="equal">
      <formula>"OPORTUNIDADE"</formula>
    </cfRule>
  </conditionalFormatting>
  <conditionalFormatting sqref="Z45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Z45">
    <cfRule type="cellIs" dxfId="320" priority="216" operator="equal">
      <formula>"OPORTUNIDADE"</formula>
    </cfRule>
  </conditionalFormatting>
  <conditionalFormatting sqref="Z45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Z45">
    <cfRule type="cellIs" dxfId="317" priority="213" operator="equal">
      <formula>"OPORTUNIDADE"</formula>
    </cfRule>
  </conditionalFormatting>
  <conditionalFormatting sqref="Z45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Y45">
    <cfRule type="cellIs" dxfId="314" priority="210" operator="equal">
      <formula>"OPORTUNIDADE"</formula>
    </cfRule>
  </conditionalFormatting>
  <conditionalFormatting sqref="Y45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Y45">
    <cfRule type="cellIs" dxfId="311" priority="207" operator="equal">
      <formula>"OPORTUNIDADE"</formula>
    </cfRule>
  </conditionalFormatting>
  <conditionalFormatting sqref="Y45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Y45">
    <cfRule type="cellIs" dxfId="308" priority="204" operator="equal">
      <formula>"OPORTUNIDADE"</formula>
    </cfRule>
  </conditionalFormatting>
  <conditionalFormatting sqref="Y45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Y45">
    <cfRule type="cellIs" dxfId="305" priority="201" operator="equal">
      <formula>"OPORTUNIDADE"</formula>
    </cfRule>
  </conditionalFormatting>
  <conditionalFormatting sqref="Y45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Z50:Z51">
    <cfRule type="cellIs" dxfId="302" priority="198" operator="equal">
      <formula>"OPORTUNIDADE"</formula>
    </cfRule>
  </conditionalFormatting>
  <conditionalFormatting sqref="Z50:Z51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Z50:Z51">
    <cfRule type="cellIs" dxfId="299" priority="195" operator="equal">
      <formula>"OPORTUNIDADE"</formula>
    </cfRule>
  </conditionalFormatting>
  <conditionalFormatting sqref="Z50:Z51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Z50:Z51">
    <cfRule type="cellIs" dxfId="296" priority="192" operator="equal">
      <formula>"OPORTUNIDADE"</formula>
    </cfRule>
  </conditionalFormatting>
  <conditionalFormatting sqref="Z50:Z51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Z50:Z51">
    <cfRule type="cellIs" dxfId="293" priority="189" operator="equal">
      <formula>"OPORTUNIDADE"</formula>
    </cfRule>
  </conditionalFormatting>
  <conditionalFormatting sqref="Z50:Z51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Z50:Z51">
    <cfRule type="cellIs" dxfId="290" priority="186" operator="equal">
      <formula>"OPORTUNIDADE"</formula>
    </cfRule>
  </conditionalFormatting>
  <conditionalFormatting sqref="Z50:Z51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50:Z51">
    <cfRule type="cellIs" dxfId="287" priority="183" operator="equal">
      <formula>"OPORTUNIDADE"</formula>
    </cfRule>
  </conditionalFormatting>
  <conditionalFormatting sqref="Z50:Z51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Z50:Z51">
    <cfRule type="cellIs" dxfId="284" priority="180" operator="equal">
      <formula>"OPORTUNIDADE"</formula>
    </cfRule>
  </conditionalFormatting>
  <conditionalFormatting sqref="Z50:Z51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Z50:Z51">
    <cfRule type="cellIs" dxfId="281" priority="177" operator="equal">
      <formula>"OPORTUNIDADE"</formula>
    </cfRule>
  </conditionalFormatting>
  <conditionalFormatting sqref="Z50:Z51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Z50:Z51">
    <cfRule type="cellIs" dxfId="278" priority="174" operator="equal">
      <formula>"OPORTUNIDADE"</formula>
    </cfRule>
  </conditionalFormatting>
  <conditionalFormatting sqref="Z50:Z51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Z50:Z51">
    <cfRule type="cellIs" dxfId="275" priority="171" operator="equal">
      <formula>"OPORTUNIDADE"</formula>
    </cfRule>
  </conditionalFormatting>
  <conditionalFormatting sqref="Z50:Z51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50:Z51">
    <cfRule type="cellIs" dxfId="272" priority="168" operator="equal">
      <formula>"OPORTUNIDADE"</formula>
    </cfRule>
  </conditionalFormatting>
  <conditionalFormatting sqref="Z50:Z51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50:Z51">
    <cfRule type="cellIs" dxfId="269" priority="165" operator="equal">
      <formula>"OPORTUNIDADE"</formula>
    </cfRule>
  </conditionalFormatting>
  <conditionalFormatting sqref="Z50:Z51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50">
    <cfRule type="cellIs" dxfId="266" priority="162" operator="equal">
      <formula>"OPORTUNIDADE"</formula>
    </cfRule>
  </conditionalFormatting>
  <conditionalFormatting sqref="Z50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50">
    <cfRule type="cellIs" dxfId="263" priority="159" operator="equal">
      <formula>"OPORTUNIDADE"</formula>
    </cfRule>
  </conditionalFormatting>
  <conditionalFormatting sqref="Z50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50">
    <cfRule type="cellIs" dxfId="260" priority="156" operator="equal">
      <formula>"OPORTUNIDADE"</formula>
    </cfRule>
  </conditionalFormatting>
  <conditionalFormatting sqref="Z50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50">
    <cfRule type="cellIs" dxfId="257" priority="153" operator="equal">
      <formula>"OPORTUNIDADE"</formula>
    </cfRule>
  </conditionalFormatting>
  <conditionalFormatting sqref="Z50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50">
    <cfRule type="cellIs" dxfId="254" priority="150" operator="equal">
      <formula>"OPORTUNIDADE"</formula>
    </cfRule>
  </conditionalFormatting>
  <conditionalFormatting sqref="Z50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50">
    <cfRule type="cellIs" dxfId="251" priority="147" operator="equal">
      <formula>"OPORTUNIDADE"</formula>
    </cfRule>
  </conditionalFormatting>
  <conditionalFormatting sqref="Z50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Z50">
    <cfRule type="cellIs" dxfId="248" priority="144" operator="equal">
      <formula>"OPORTUNIDADE"</formula>
    </cfRule>
  </conditionalFormatting>
  <conditionalFormatting sqref="Z50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Z50">
    <cfRule type="cellIs" dxfId="245" priority="141" operator="equal">
      <formula>"OPORTUNIDADE"</formula>
    </cfRule>
  </conditionalFormatting>
  <conditionalFormatting sqref="Z50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Z50">
    <cfRule type="cellIs" dxfId="242" priority="138" operator="equal">
      <formula>"OPORTUNIDADE"</formula>
    </cfRule>
  </conditionalFormatting>
  <conditionalFormatting sqref="Z50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50">
    <cfRule type="cellIs" dxfId="239" priority="135" operator="equal">
      <formula>"OPORTUNIDADE"</formula>
    </cfRule>
  </conditionalFormatting>
  <conditionalFormatting sqref="Z50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50">
    <cfRule type="cellIs" dxfId="236" priority="132" operator="equal">
      <formula>"OPORTUNIDADE"</formula>
    </cfRule>
  </conditionalFormatting>
  <conditionalFormatting sqref="Z50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50">
    <cfRule type="cellIs" dxfId="233" priority="129" operator="equal">
      <formula>"OPORTUNIDADE"</formula>
    </cfRule>
  </conditionalFormatting>
  <conditionalFormatting sqref="Z50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50">
    <cfRule type="cellIs" dxfId="230" priority="126" operator="equal">
      <formula>"OPORTUNIDADE"</formula>
    </cfRule>
  </conditionalFormatting>
  <conditionalFormatting sqref="Z50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50">
    <cfRule type="cellIs" dxfId="227" priority="123" operator="equal">
      <formula>"OPORTUNIDADE"</formula>
    </cfRule>
  </conditionalFormatting>
  <conditionalFormatting sqref="Z50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50">
    <cfRule type="cellIs" dxfId="224" priority="120" operator="equal">
      <formula>"OPORTUNIDADE"</formula>
    </cfRule>
  </conditionalFormatting>
  <conditionalFormatting sqref="Z50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50">
    <cfRule type="cellIs" dxfId="221" priority="117" operator="equal">
      <formula>"OPORTUNIDADE"</formula>
    </cfRule>
  </conditionalFormatting>
  <conditionalFormatting sqref="Z50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50">
    <cfRule type="cellIs" dxfId="218" priority="114" operator="equal">
      <formula>"OPORTUNIDADE"</formula>
    </cfRule>
  </conditionalFormatting>
  <conditionalFormatting sqref="Z50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50">
    <cfRule type="cellIs" dxfId="215" priority="111" operator="equal">
      <formula>"OPORTUNIDADE"</formula>
    </cfRule>
  </conditionalFormatting>
  <conditionalFormatting sqref="Z50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50">
    <cfRule type="cellIs" dxfId="212" priority="108" operator="equal">
      <formula>"OPORTUNIDADE"</formula>
    </cfRule>
  </conditionalFormatting>
  <conditionalFormatting sqref="Z50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50">
    <cfRule type="cellIs" dxfId="209" priority="105" operator="equal">
      <formula>"OPORTUNIDADE"</formula>
    </cfRule>
  </conditionalFormatting>
  <conditionalFormatting sqref="Z50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50:Z51">
    <cfRule type="cellIs" dxfId="206" priority="102" operator="equal">
      <formula>"OPORTUNIDADE"</formula>
    </cfRule>
  </conditionalFormatting>
  <conditionalFormatting sqref="Z50:Z5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50:Z51">
    <cfRule type="cellIs" dxfId="203" priority="99" operator="equal">
      <formula>"OPORTUNIDADE"</formula>
    </cfRule>
  </conditionalFormatting>
  <conditionalFormatting sqref="Z50:Z51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50:Z51">
    <cfRule type="cellIs" dxfId="200" priority="96" operator="equal">
      <formula>"OPORTUNIDADE"</formula>
    </cfRule>
  </conditionalFormatting>
  <conditionalFormatting sqref="Z50:Z51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51">
    <cfRule type="cellIs" dxfId="197" priority="93" operator="equal">
      <formula>"OPORTUNIDADE"</formula>
    </cfRule>
  </conditionalFormatting>
  <conditionalFormatting sqref="Z51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50">
    <cfRule type="cellIs" dxfId="194" priority="90" operator="equal">
      <formula>"OPORTUNIDADE"</formula>
    </cfRule>
  </conditionalFormatting>
  <conditionalFormatting sqref="Y50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50">
    <cfRule type="cellIs" dxfId="191" priority="87" operator="equal">
      <formula>"OPORTUNIDADE"</formula>
    </cfRule>
  </conditionalFormatting>
  <conditionalFormatting sqref="Y50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50:Y51">
    <cfRule type="cellIs" dxfId="188" priority="84" operator="equal">
      <formula>"OPORTUNIDADE"</formula>
    </cfRule>
  </conditionalFormatting>
  <conditionalFormatting sqref="Y50:Y51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50:Y51">
    <cfRule type="cellIs" dxfId="185" priority="81" operator="equal">
      <formula>"OPORTUNIDADE"</formula>
    </cfRule>
  </conditionalFormatting>
  <conditionalFormatting sqref="Y50:Y51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51">
    <cfRule type="cellIs" dxfId="182" priority="78" operator="equal">
      <formula>"OPORTUNIDADE"</formula>
    </cfRule>
  </conditionalFormatting>
  <conditionalFormatting sqref="Y51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51">
    <cfRule type="cellIs" dxfId="179" priority="75" operator="equal">
      <formula>"OPORTUNIDADE"</formula>
    </cfRule>
  </conditionalFormatting>
  <conditionalFormatting sqref="Y51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55:Z55">
    <cfRule type="cellIs" dxfId="176" priority="72" operator="equal">
      <formula>"OPORTUNIDADE"</formula>
    </cfRule>
  </conditionalFormatting>
  <conditionalFormatting sqref="Y55:Z55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52 Z54">
    <cfRule type="cellIs" dxfId="173" priority="69" operator="equal">
      <formula>"OPORTUNIDADE"</formula>
    </cfRule>
  </conditionalFormatting>
  <conditionalFormatting sqref="Z52 Z54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54:Z55">
    <cfRule type="cellIs" dxfId="170" priority="66" operator="equal">
      <formula>"OPORTUNIDADE"</formula>
    </cfRule>
  </conditionalFormatting>
  <conditionalFormatting sqref="Z54:Z5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53:Z56">
    <cfRule type="cellIs" dxfId="167" priority="63" operator="equal">
      <formula>"OPORTUNIDADE"</formula>
    </cfRule>
  </conditionalFormatting>
  <conditionalFormatting sqref="Z53:Z56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53:Z56">
    <cfRule type="cellIs" dxfId="164" priority="60" operator="equal">
      <formula>"OPORTUNIDADE"</formula>
    </cfRule>
  </conditionalFormatting>
  <conditionalFormatting sqref="Z53:Z5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53:Z56">
    <cfRule type="cellIs" dxfId="161" priority="57" operator="equal">
      <formula>"OPORTUNIDADE"</formula>
    </cfRule>
  </conditionalFormatting>
  <conditionalFormatting sqref="Z53:Z5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52 Z54">
    <cfRule type="cellIs" dxfId="158" priority="54" operator="equal">
      <formula>"OPORTUNIDADE"</formula>
    </cfRule>
  </conditionalFormatting>
  <conditionalFormatting sqref="Z52 Z54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52 Z54:Z55">
    <cfRule type="cellIs" dxfId="155" priority="51" operator="equal">
      <formula>"OPORTUNIDADE"</formula>
    </cfRule>
  </conditionalFormatting>
  <conditionalFormatting sqref="Z52 Z54:Z55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52 Z54">
    <cfRule type="cellIs" dxfId="152" priority="48" operator="equal">
      <formula>"OPORTUNIDADE"</formula>
    </cfRule>
  </conditionalFormatting>
  <conditionalFormatting sqref="Z52 Z54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54:Z55">
    <cfRule type="cellIs" dxfId="149" priority="45" operator="equal">
      <formula>"OPORTUNIDADE"</formula>
    </cfRule>
  </conditionalFormatting>
  <conditionalFormatting sqref="Z54:Z55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52 Z54">
    <cfRule type="cellIs" dxfId="146" priority="42" operator="equal">
      <formula>"OPORTUNIDADE"</formula>
    </cfRule>
  </conditionalFormatting>
  <conditionalFormatting sqref="Z52 Z54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54:Z55">
    <cfRule type="cellIs" dxfId="143" priority="39" operator="equal">
      <formula>"OPORTUNIDADE"</formula>
    </cfRule>
  </conditionalFormatting>
  <conditionalFormatting sqref="Z54:Z55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52">
    <cfRule type="cellIs" dxfId="140" priority="36" operator="equal">
      <formula>"OPORTUNIDADE"</formula>
    </cfRule>
  </conditionalFormatting>
  <conditionalFormatting sqref="Z52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52">
    <cfRule type="cellIs" dxfId="137" priority="33" operator="equal">
      <formula>"OPORTUNIDADE"</formula>
    </cfRule>
  </conditionalFormatting>
  <conditionalFormatting sqref="Y52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52">
    <cfRule type="cellIs" dxfId="134" priority="30" operator="equal">
      <formula>"OPORTUNIDADE"</formula>
    </cfRule>
  </conditionalFormatting>
  <conditionalFormatting sqref="Y52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52 Y54">
    <cfRule type="cellIs" dxfId="131" priority="27" operator="equal">
      <formula>"OPORTUNIDADE"</formula>
    </cfRule>
  </conditionalFormatting>
  <conditionalFormatting sqref="Y52 Y5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52 Y54">
    <cfRule type="cellIs" dxfId="128" priority="24" operator="equal">
      <formula>"OPORTUNIDADE"</formula>
    </cfRule>
  </conditionalFormatting>
  <conditionalFormatting sqref="Y52 Y5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54:Y55">
    <cfRule type="cellIs" dxfId="125" priority="21" operator="equal">
      <formula>"OPORTUNIDADE"</formula>
    </cfRule>
  </conditionalFormatting>
  <conditionalFormatting sqref="Y54:Y5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54:Y55">
    <cfRule type="cellIs" dxfId="122" priority="18" operator="equal">
      <formula>"OPORTUNIDADE"</formula>
    </cfRule>
  </conditionalFormatting>
  <conditionalFormatting sqref="Y54:Y5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53:Y56">
    <cfRule type="cellIs" dxfId="119" priority="15" operator="equal">
      <formula>"OPORTUNIDADE"</formula>
    </cfRule>
  </conditionalFormatting>
  <conditionalFormatting sqref="Y53:Y56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53:Y56">
    <cfRule type="cellIs" dxfId="116" priority="12" operator="equal">
      <formula>"OPORTUNIDADE"</formula>
    </cfRule>
  </conditionalFormatting>
  <conditionalFormatting sqref="Y53:Y56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56:Z56">
    <cfRule type="cellIs" dxfId="113" priority="9" operator="equal">
      <formula>"OPORTUNIDADE"</formula>
    </cfRule>
  </conditionalFormatting>
  <conditionalFormatting sqref="Y56:Z5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53:Z53">
    <cfRule type="cellIs" dxfId="110" priority="6" operator="equal">
      <formula>"OPORTUNIDADE"</formula>
    </cfRule>
  </conditionalFormatting>
  <conditionalFormatting sqref="Y53:Z5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53:Z53">
    <cfRule type="cellIs" dxfId="107" priority="3" operator="equal">
      <formula>"OPORTUNIDADE"</formula>
    </cfRule>
  </conditionalFormatting>
  <conditionalFormatting sqref="Y53:Z5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24" workbookViewId="0">
      <selection activeCell="A24" sqref="A24:Q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1323</v>
      </c>
      <c r="D5" s="354"/>
      <c r="E5" s="354"/>
      <c r="F5" s="354"/>
      <c r="G5" s="354"/>
      <c r="H5" s="354"/>
      <c r="I5" s="354"/>
      <c r="J5" s="355"/>
      <c r="K5" s="356" t="s">
        <v>1324</v>
      </c>
      <c r="L5" s="357"/>
      <c r="M5" s="357"/>
      <c r="N5" s="357"/>
      <c r="O5" s="358" t="s">
        <v>1325</v>
      </c>
      <c r="P5" s="359"/>
      <c r="Q5" s="360"/>
    </row>
    <row r="6" spans="1:17" s="93" customFormat="1" ht="15.75" customHeight="1">
      <c r="A6" s="87" t="s">
        <v>1326</v>
      </c>
      <c r="B6" s="94" t="s">
        <v>1327</v>
      </c>
      <c r="C6" s="95" t="s">
        <v>1163</v>
      </c>
      <c r="D6" s="96" t="s">
        <v>1164</v>
      </c>
      <c r="E6" s="95" t="s">
        <v>1328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1329</v>
      </c>
      <c r="M6" s="139" t="s">
        <v>628</v>
      </c>
      <c r="N6" s="140" t="s">
        <v>1158</v>
      </c>
      <c r="O6" s="246" t="s">
        <v>1201</v>
      </c>
      <c r="P6" s="157"/>
      <c r="Q6" s="193" t="s">
        <v>1330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1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19.5" hidden="1" customHeight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1</v>
      </c>
      <c r="P27" s="90"/>
      <c r="Q27" s="145" t="str">
        <f>IF($A$2=1,IF(FN_MC!BJ25="","*",FN_MC!BJ25),IF(FN_MC!BK25="","*",FN_MC!BK25))</f>
        <v>Previsão solicitar MC1 às 09h00</v>
      </c>
    </row>
    <row r="28" spans="1:1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1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6.25" hidden="1" customHeight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1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t="34.5" hidden="1" customHeight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1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1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1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1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0.16666666666666666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1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1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Contrato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>BRUNO (TF-525)</v>
      </c>
      <c r="F42" s="99" t="str">
        <f>IF(FN_MC!H40="","*",FN_MC!H40)</f>
        <v>556TEP</v>
      </c>
      <c r="G42" s="99" t="str">
        <f>IF(FN_MC!M40="","*",FN_MC!M40)</f>
        <v>TRM-TEP</v>
      </c>
      <c r="H42" s="154">
        <f>IF(FN_MC!K40="","*",FN_MC!K40)</f>
        <v>562.5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556TEP</v>
      </c>
      <c r="L42" s="141" t="str">
        <f>IF(FN_MC!AM40="","*",FN_MC!AM40)</f>
        <v>TRM-TEP</v>
      </c>
      <c r="M42" s="141">
        <f>IF(FN_MC!AP40="","*",FN_MC!AP40)</f>
        <v>562.5</v>
      </c>
      <c r="N42" s="141" t="str">
        <f>IF(FN_MC!AM40="","*",FN_MC!AM40)</f>
        <v>TRM-TEP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W48</v>
      </c>
      <c r="F43" s="99" t="str">
        <f>IF(FN_MC!H41="","*",FN_MC!H41)</f>
        <v>TOM2</v>
      </c>
      <c r="G43" s="99" t="str">
        <f>IF(FN_MC!M41="","*",FN_MC!M41)</f>
        <v>TBA-TIP</v>
      </c>
      <c r="H43" s="154">
        <f>IF(FN_MC!K41="","*",FN_MC!K41)</f>
        <v>383.9</v>
      </c>
      <c r="I43" s="132">
        <f>IF(FN_MC!O41="","*",FN_MC!O41)</f>
        <v>0.39583333333333331</v>
      </c>
      <c r="J43" s="132">
        <f>IF(FN_MC!P41="","*",FN_MC!P41)</f>
        <v>0.16666666666666666</v>
      </c>
      <c r="K43" s="141" t="str">
        <f>IF(FN_MC!AK41="","*",FN_MC!AK41)</f>
        <v>TOM2</v>
      </c>
      <c r="L43" s="141" t="str">
        <f>IF(FN_MC!AM41="","*",FN_MC!AM41)</f>
        <v>TBA-TIP</v>
      </c>
      <c r="M43" s="141">
        <f>IF(FN_MC!AP41="","*",FN_MC!AP41)</f>
        <v>383.9</v>
      </c>
      <c r="N43" s="141" t="str">
        <f>IF(FN_MC!AM41="","*",FN_MC!AM41)</f>
        <v>TBA-TIP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W70</v>
      </c>
      <c r="F44" s="99" t="str">
        <f>IF(FN_MC!H42="","*",FN_MC!H42)</f>
        <v>TOM2</v>
      </c>
      <c r="G44" s="99" t="str">
        <f>IF(FN_MC!M42="","*",FN_MC!M42)</f>
        <v>TSE</v>
      </c>
      <c r="H44" s="154">
        <f>IF(FN_MC!K42="","*",FN_MC!K42)</f>
        <v>364</v>
      </c>
      <c r="I44" s="132">
        <f>IF(FN_MC!O42="","*",FN_MC!O42)</f>
        <v>0.375</v>
      </c>
      <c r="J44" s="132">
        <f>IF(FN_MC!P42="","*",FN_MC!P42)</f>
        <v>8.3333333333333329E-2</v>
      </c>
      <c r="K44" s="141" t="str">
        <f>IF(FN_MC!AK42="","*",FN_MC!AK42)</f>
        <v>TOM2</v>
      </c>
      <c r="L44" s="141" t="str">
        <f>IF(FN_MC!AM42="","*",FN_MC!AM42)</f>
        <v>TSE</v>
      </c>
      <c r="M44" s="141">
        <f>IF(FN_MC!AP42="","*",FN_MC!AP42)</f>
        <v>364</v>
      </c>
      <c r="N44" s="141" t="str">
        <f>IF(FN_MC!AM42="","*",FN_MC!AM42)</f>
        <v>TSE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TLA-TSE</v>
      </c>
      <c r="H45" s="154">
        <f>IF(FN_MC!K43="","*",FN_MC!K43)</f>
        <v>343</v>
      </c>
      <c r="I45" s="132" t="str">
        <f>IF(FN_MC!O43="","*",FN_MC!O43)</f>
        <v>-</v>
      </c>
      <c r="J45" s="132">
        <f>IF(FN_MC!P43="","*",FN_MC!P43)</f>
        <v>6.25E-2</v>
      </c>
      <c r="K45" s="141" t="str">
        <f>IF(FN_MC!AK43="","*",FN_MC!AK43)</f>
        <v>TOM2</v>
      </c>
      <c r="L45" s="141" t="str">
        <f>IF(FN_MC!AM43="","*",FN_MC!AM43)</f>
        <v>TLA-TSE</v>
      </c>
      <c r="M45" s="141">
        <f>IF(FN_MC!AP43="","*",FN_MC!AP43)</f>
        <v>343</v>
      </c>
      <c r="N45" s="141" t="str">
        <f>IF(FN_MC!AM43="","*",FN_MC!AM43)</f>
        <v>TLA-TSE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Contrato</v>
      </c>
      <c r="C46" s="99" t="str">
        <f>IF(FN_MC!S44="","*",FN_MC!S44)</f>
        <v>FERRONORTE</v>
      </c>
      <c r="D46" s="99" t="str">
        <f>IF(FN_MC!T44="","*",FN_MC!T44)</f>
        <v>TMI-TCS</v>
      </c>
      <c r="E46" s="99" t="str">
        <f>IF(FN_MC!D44="","*",FN_MC!D44)</f>
        <v>W50</v>
      </c>
      <c r="F46" s="99" t="str">
        <f>IF(FN_MC!H44="","*",FN_MC!H44)</f>
        <v>TCS2</v>
      </c>
      <c r="G46" s="99" t="str">
        <f>IF(FN_MC!M44="","*",FN_MC!M44)</f>
        <v>TVI-TJA</v>
      </c>
      <c r="H46" s="154">
        <f>IF(FN_MC!K44="","*",FN_MC!K44)</f>
        <v>247.6</v>
      </c>
      <c r="I46" s="132">
        <f>IF(FN_MC!O44="","*",FN_MC!O44)</f>
        <v>0.33333333333333331</v>
      </c>
      <c r="J46" s="132">
        <f>IF(FN_MC!P44="","*",FN_MC!P44)</f>
        <v>0.16666666666666666</v>
      </c>
      <c r="K46" s="141" t="str">
        <f>IF(FN_MC!AK44="","*",FN_MC!AK44)</f>
        <v>TCS2</v>
      </c>
      <c r="L46" s="141" t="str">
        <f>IF(FN_MC!AM44="","*",FN_MC!AM44)</f>
        <v>TVI-TJA</v>
      </c>
      <c r="M46" s="141">
        <f>IF(FN_MC!AP44="","*",FN_MC!AP44)</f>
        <v>247.6</v>
      </c>
      <c r="N46" s="141" t="str">
        <f>IF(FN_MC!AM44="","*",FN_MC!AM44)</f>
        <v>TVI-TJA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Oportunidade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E14</v>
      </c>
      <c r="F47" s="99" t="str">
        <f>IF(FN_MC!H45="","*",FN_MC!H45)</f>
        <v>TVI2</v>
      </c>
      <c r="G47" s="99" t="str">
        <f>IF(FN_MC!M45="","*",FN_MC!M45)</f>
        <v>TVI-TCE</v>
      </c>
      <c r="H47" s="154">
        <f>IF(FN_MC!K45="","*",FN_MC!K45)</f>
        <v>211</v>
      </c>
      <c r="I47" s="132">
        <f>IF(FN_MC!O45="","*",FN_MC!O45)</f>
        <v>0.99930555555555556</v>
      </c>
      <c r="J47" s="132">
        <f>IF(FN_MC!P45="","*",FN_MC!P45)</f>
        <v>4.1666666666666664E-2</v>
      </c>
      <c r="K47" s="141" t="str">
        <f>IF(FN_MC!AK45="","*",FN_MC!AK45)</f>
        <v>TVI2</v>
      </c>
      <c r="L47" s="141" t="str">
        <f>IF(FN_MC!AM45="","*",FN_MC!AM45)</f>
        <v>TVI-TCE</v>
      </c>
      <c r="M47" s="141">
        <f>IF(FN_MC!AP45="","*",FN_MC!AP45)</f>
        <v>211</v>
      </c>
      <c r="N47" s="141" t="str">
        <f>IF(FN_MC!AM45="","*",FN_MC!AM45)</f>
        <v>TVI-TCE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V87</v>
      </c>
      <c r="F48" s="99" t="str">
        <f>IF(FN_MC!H46="","*",FN_MC!H46)</f>
        <v>TVI2</v>
      </c>
      <c r="G48" s="99" t="str">
        <f>IF(FN_MC!M46="","*",FN_MC!M46)</f>
        <v>TID-TVI</v>
      </c>
      <c r="H48" s="154">
        <f>IF(FN_MC!K46="","*",FN_MC!K46)</f>
        <v>200</v>
      </c>
      <c r="I48" s="132">
        <f>IF(FN_MC!O46="","*",FN_MC!O46)</f>
        <v>0.33333333333333331</v>
      </c>
      <c r="J48" s="132">
        <f>IF(FN_MC!P46="","*",FN_MC!P46)</f>
        <v>8.3333333333333329E-2</v>
      </c>
      <c r="K48" s="141" t="str">
        <f>IF(FN_MC!AK46="","*",FN_MC!AK46)</f>
        <v>TVI2</v>
      </c>
      <c r="L48" s="141" t="str">
        <f>IF(FN_MC!AM46="","*",FN_MC!AM46)</f>
        <v>TID-TVI</v>
      </c>
      <c r="M48" s="141">
        <f>IF(FN_MC!AP46="","*",FN_MC!AP46)</f>
        <v>200</v>
      </c>
      <c r="N48" s="141" t="str">
        <f>IF(FN_MC!AM46="","*",FN_MC!AM46)</f>
        <v>TID-TVI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V80</v>
      </c>
      <c r="F49" s="99" t="str">
        <f>IF(FN_MC!H47="","*",FN_MC!H47)</f>
        <v>TIN1</v>
      </c>
      <c r="G49" s="99" t="str">
        <f>IF(FN_MC!M47="","*",FN_MC!M47)</f>
        <v>TIN-TRP</v>
      </c>
      <c r="H49" s="154">
        <f>IF(FN_MC!K47="","*",FN_MC!K47)</f>
        <v>111.2</v>
      </c>
      <c r="I49" s="132">
        <f>IF(FN_MC!O47="","*",FN_MC!O47)</f>
        <v>0.45833333333333331</v>
      </c>
      <c r="J49" s="132">
        <f>IF(FN_MC!P47="","*",FN_MC!P47)</f>
        <v>4.1666666666666664E-2</v>
      </c>
      <c r="K49" s="141" t="str">
        <f>IF(FN_MC!AK47="","*",FN_MC!AK47)</f>
        <v>TIN1</v>
      </c>
      <c r="L49" s="141" t="str">
        <f>IF(FN_MC!AM47="","*",FN_MC!AM47)</f>
        <v>TIN-TRP</v>
      </c>
      <c r="M49" s="141">
        <f>IF(FN_MC!AP47="","*",FN_MC!AP47)</f>
        <v>111.2</v>
      </c>
      <c r="N49" s="141" t="str">
        <f>IF(FN_MC!AM47="","*",FN_MC!AM47)</f>
        <v>TIN-TRP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FRANCISCO (TF-670)</v>
      </c>
      <c r="F50" s="99" t="str">
        <f>IF(FN_MC!H48="","*",FN_MC!H48)</f>
        <v>K97TIN</v>
      </c>
      <c r="G50" s="99" t="str">
        <f>IF(FN_MC!M48="","*",FN_MC!M48)</f>
        <v>TSP-TIN</v>
      </c>
      <c r="H50" s="154">
        <f>IF(FN_MC!K48="","*",FN_MC!K48)</f>
        <v>97.614999999999995</v>
      </c>
      <c r="I50" s="132">
        <f>IF(FN_MC!O48="","*",FN_MC!O48)</f>
        <v>0.375</v>
      </c>
      <c r="J50" s="132">
        <f>IF(FN_MC!P48="","*",FN_MC!P48)</f>
        <v>8.3333333333333329E-2</v>
      </c>
      <c r="K50" s="141" t="str">
        <f>IF(FN_MC!AK48="","*",FN_MC!AK48)</f>
        <v>K97TIN</v>
      </c>
      <c r="L50" s="141" t="str">
        <f>IF(FN_MC!AM48="","*",FN_MC!AM48)</f>
        <v>TSP-TIN</v>
      </c>
      <c r="M50" s="141">
        <f>IF(FN_MC!AP48="","*",FN_MC!AP48)</f>
        <v>97.614999999999995</v>
      </c>
      <c r="N50" s="141" t="str">
        <f>IF(FN_MC!AM48="","*",FN_MC!AM48)</f>
        <v>TSP-TIN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MALHA CENTRAL</v>
      </c>
      <c r="D51" s="99" t="str">
        <f>IF(FN_MC!T49="","*",FN_MC!T49)</f>
        <v>RAMAL</v>
      </c>
      <c r="E51" s="99" t="str">
        <f>IF(FN_MC!D49="","*",FN_MC!D49)</f>
        <v>E17</v>
      </c>
      <c r="F51" s="99" t="str">
        <f>IF(FN_MC!H49="","*",FN_MC!H49)</f>
        <v>ZVT1</v>
      </c>
      <c r="G51" s="99" t="str">
        <f>IF(FN_MC!M49="","*",FN_MC!M49)</f>
        <v>ZVT-ZDK</v>
      </c>
      <c r="H51" s="154">
        <f>IF(FN_MC!K49="","*",FN_MC!K49)</f>
        <v>248</v>
      </c>
      <c r="I51" s="132">
        <f>IF(FN_MC!O49="","*",FN_MC!O49)</f>
        <v>0.39583333333333331</v>
      </c>
      <c r="J51" s="132">
        <f>IF(FN_MC!P49="","*",FN_MC!P49)</f>
        <v>0.125</v>
      </c>
      <c r="K51" s="141" t="str">
        <f>IF(FN_MC!AK49="","*",FN_MC!AK49)</f>
        <v>ZVT1</v>
      </c>
      <c r="L51" s="141" t="str">
        <f>IF(FN_MC!AM49="","*",FN_MC!AM49)</f>
        <v>ZVT-ZDK</v>
      </c>
      <c r="M51" s="141">
        <f>IF(FN_MC!AP49="","*",FN_MC!AP49)</f>
        <v>248</v>
      </c>
      <c r="N51" s="141" t="str">
        <f>IF(FN_MC!AM49="","*",FN_MC!AM49)</f>
        <v>ZVT-ZDK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E46</v>
      </c>
      <c r="F52" s="99" t="str">
        <f>IF(FN_MC!H50="","*",FN_MC!H50)</f>
        <v>ZFH2</v>
      </c>
      <c r="G52" s="99" t="str">
        <f>IF(FN_MC!M50="","*",FN_MC!M50)</f>
        <v>ZFH-ZRU</v>
      </c>
      <c r="H52" s="154">
        <f>IF(FN_MC!K50="","*",FN_MC!K50)</f>
        <v>190</v>
      </c>
      <c r="I52" s="132">
        <f>IF(FN_MC!O50="","*",FN_MC!O50)</f>
        <v>0.5</v>
      </c>
      <c r="J52" s="132">
        <f>IF(FN_MC!P50="","*",FN_MC!P50)</f>
        <v>4.1666666666666664E-2</v>
      </c>
      <c r="K52" s="141" t="str">
        <f>IF(FN_MC!AK50="","*",FN_MC!AK50)</f>
        <v>ZFH2</v>
      </c>
      <c r="L52" s="141" t="str">
        <f>IF(FN_MC!AM50="","*",FN_MC!AM50)</f>
        <v>ZFH-ZRU</v>
      </c>
      <c r="M52" s="141">
        <f>IF(FN_MC!AP50="","*",FN_MC!AP50)</f>
        <v>190</v>
      </c>
      <c r="N52" s="141" t="str">
        <f>IF(FN_MC!AM50="","*",FN_MC!AM50)</f>
        <v>ZFH-ZRU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V42</v>
      </c>
      <c r="F53" s="99" t="str">
        <f>IF(FN_MC!H51="","*",FN_MC!H51)</f>
        <v>ZGT1</v>
      </c>
      <c r="G53" s="99" t="str">
        <f>IF(FN_MC!M51="","*",FN_MC!M51)</f>
        <v>ZGT-ZXE</v>
      </c>
      <c r="H53" s="154">
        <f>IF(FN_MC!K51="","*",FN_MC!K51)</f>
        <v>303</v>
      </c>
      <c r="I53" s="132">
        <f>IF(FN_MC!O51="","*",FN_MC!O51)</f>
        <v>0.27083333333333331</v>
      </c>
      <c r="J53" s="132">
        <f>IF(FN_MC!P51="","*",FN_MC!P51)</f>
        <v>0.16666666666666666</v>
      </c>
      <c r="K53" s="141" t="str">
        <f>IF(FN_MC!AK51="","*",FN_MC!AK51)</f>
        <v>ZGT1</v>
      </c>
      <c r="L53" s="141" t="str">
        <f>IF(FN_MC!AM51="","*",FN_MC!AM51)</f>
        <v>ZGT-ZXE</v>
      </c>
      <c r="M53" s="141">
        <f>IF(FN_MC!AP51="","*",FN_MC!AP51)</f>
        <v>303</v>
      </c>
      <c r="N53" s="141" t="str">
        <f>IF(FN_MC!AM51="","*",FN_MC!AM51)</f>
        <v>ZGT-ZXE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PPN-POV</v>
      </c>
      <c r="E54" s="99" t="str">
        <f>IF(FN_MC!D52="","*",FN_MC!D52)</f>
        <v>A17</v>
      </c>
      <c r="F54" s="99" t="str">
        <f>IF(FN_MC!H52="","*",FN_MC!H52)</f>
        <v>PNV</v>
      </c>
      <c r="G54" s="99" t="str">
        <f>IF(FN_MC!M52="","*",FN_MC!M52)</f>
        <v>POV-PJA</v>
      </c>
      <c r="H54" s="154">
        <f>IF(FN_MC!K52="","*",FN_MC!K52)</f>
        <v>1524</v>
      </c>
      <c r="I54" s="132">
        <f>IF(FN_MC!O52="","*",FN_MC!O52)</f>
        <v>0.375</v>
      </c>
      <c r="J54" s="132">
        <f>IF(FN_MC!P52="","*",FN_MC!P52)</f>
        <v>4.1666666666666664E-2</v>
      </c>
      <c r="K54" s="141" t="str">
        <f>IF(FN_MC!AK52="","*",FN_MC!AK52)</f>
        <v>PNV</v>
      </c>
      <c r="L54" s="141" t="str">
        <f>IF(FN_MC!AM52="","*",FN_MC!AM52)</f>
        <v>POV-PJA</v>
      </c>
      <c r="M54" s="141">
        <f>IF(FN_MC!AP52="","*",FN_MC!AP52)</f>
        <v>1524</v>
      </c>
      <c r="N54" s="141" t="str">
        <f>IF(FN_MC!AM52="","*",FN_MC!AM52)</f>
        <v>POV-PJA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POV-PRV</v>
      </c>
      <c r="E55" s="99" t="str">
        <f>IF(FN_MC!D53="","*",FN_MC!D53)</f>
        <v>W53</v>
      </c>
      <c r="F55" s="99" t="str">
        <f>IF(FN_MC!H53="","*",FN_MC!H53)</f>
        <v>POV</v>
      </c>
      <c r="G55" s="99" t="str">
        <f>IF(FN_MC!M53="","*",FN_MC!M53)</f>
        <v>POV-PJA</v>
      </c>
      <c r="H55" s="154">
        <f>IF(FN_MC!K53="","*",FN_MC!K53)</f>
        <v>1.8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POV</v>
      </c>
      <c r="L55" s="141" t="str">
        <f>IF(FN_MC!AM53="","*",FN_MC!AM53)</f>
        <v>POV-PJA</v>
      </c>
      <c r="M55" s="141">
        <f>IF(FN_MC!AP53="","*",FN_MC!AP53)</f>
        <v>1.8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A20</v>
      </c>
      <c r="F56" s="99" t="str">
        <f>IF(FN_MC!H54="","*",FN_MC!H54)</f>
        <v>PSG</v>
      </c>
      <c r="G56" s="99" t="str">
        <f>IF(FN_MC!M54="","*",FN_MC!M54)</f>
        <v>PSG-PSS</v>
      </c>
      <c r="H56" s="154">
        <f>IF(FN_MC!K54="","*",FN_MC!K54)</f>
        <v>1803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PSG</v>
      </c>
      <c r="L56" s="141" t="str">
        <f>IF(FN_MC!AM54="","*",FN_MC!AM54)</f>
        <v>PSG-PSS</v>
      </c>
      <c r="M56" s="141">
        <f>IF(FN_MC!AP54="","*",FN_MC!AP54)</f>
        <v>1803</v>
      </c>
      <c r="N56" s="141" t="str">
        <f>IF(FN_MC!AM54="","*",FN_MC!AM54)</f>
        <v>PSG-PSS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PSS1</v>
      </c>
      <c r="G57" s="99" t="str">
        <f>IF(FN_MC!M55="","*",FN_MC!M55)</f>
        <v>PSS-ZRL</v>
      </c>
      <c r="H57" s="154">
        <f>IF(FN_MC!K55="","*",FN_MC!K55)</f>
        <v>2031</v>
      </c>
      <c r="I57" s="132">
        <f>IF(FN_MC!O55="","*",FN_MC!O55)</f>
        <v>0.39583333333333331</v>
      </c>
      <c r="J57" s="132">
        <f>IF(FN_MC!P55="","*",FN_MC!P55)</f>
        <v>0.16666666666666666</v>
      </c>
      <c r="K57" s="141" t="str">
        <f>IF(FN_MC!AK55="","*",FN_MC!AK55)</f>
        <v>PSS1</v>
      </c>
      <c r="L57" s="141" t="str">
        <f>IF(FN_MC!AM55="","*",FN_MC!AM55)</f>
        <v>PSS-ZRL</v>
      </c>
      <c r="M57" s="141">
        <f>IF(FN_MC!AP55="","*",FN_MC!AP55)</f>
        <v>2031</v>
      </c>
      <c r="N57" s="141" t="str">
        <f>IF(FN_MC!AM55="","*",FN_MC!AM55)</f>
        <v>PSS-ZRL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A20" workbookViewId="0">
      <selection activeCell="A20" sqref="A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1331</v>
      </c>
      <c r="W1" s="366"/>
      <c r="X1" s="366"/>
      <c r="Y1" s="104"/>
    </row>
    <row r="2" spans="1:25" s="100" customFormat="1" ht="11.25" customHeight="1">
      <c r="A2" s="105" t="s">
        <v>1332</v>
      </c>
      <c r="B2" s="105" t="s">
        <v>1327</v>
      </c>
      <c r="C2" s="105" t="s">
        <v>605</v>
      </c>
      <c r="D2" s="106" t="s">
        <v>1163</v>
      </c>
      <c r="E2" s="106" t="s">
        <v>1164</v>
      </c>
      <c r="F2" s="106" t="s">
        <v>1326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1333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310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0.16666666666666666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RECOLHIMENTO DE DORMENTE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200 Nº DE PEÇAS</v>
      </c>
      <c r="T33" s="110" t="str">
        <f>IF(FN_MC!V35="","*",FN_MC!V35)</f>
        <v>Fran</v>
      </c>
      <c r="U33" s="110" t="str">
        <f>IF(FN_MC!W35="","*",FN_MC!W35)</f>
        <v>Recolhimento de dormentes entre POVPJA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Contrato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>BRUNO (TF-525)</v>
      </c>
      <c r="H38" s="110" t="str">
        <f>IF(FN_MC!F40="","*",FN_MC!F40)</f>
        <v>PDM - SOLDA</v>
      </c>
      <c r="I38" s="110" t="str">
        <f>IF(FN_MC!H40="","*",FN_MC!H40)</f>
        <v>556TEP</v>
      </c>
      <c r="J38" s="110" t="str">
        <f>IF(FN_MC!I40="","*",FN_MC!I40)</f>
        <v>-</v>
      </c>
      <c r="K38" s="110" t="str">
        <f>IF(FN_MC!M40="","*",FN_MC!M40)</f>
        <v>TRM-TEP</v>
      </c>
      <c r="L38" s="110" t="str">
        <f>IF(FN_MC!N40="","*",FN_MC!N40)</f>
        <v>556TEP</v>
      </c>
      <c r="M38" s="111">
        <f>IF(FN_MC!J40="","*",FN_MC!J40)</f>
        <v>98</v>
      </c>
      <c r="N38" s="296">
        <f>IF(FN_MC!K40="","*",FN_MC!K40)</f>
        <v>562.5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Bruno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Contrato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45965</v>
      </c>
      <c r="G39" s="110" t="str">
        <f>IF(FN_MC!D41="","*",FN_MC!D41)</f>
        <v>W48</v>
      </c>
      <c r="H39" s="110" t="str">
        <f>IF(FN_MC!F41="","*",FN_MC!F41)</f>
        <v>MECANIZAÇÃO - DOL</v>
      </c>
      <c r="I39" s="110" t="str">
        <f>IF(FN_MC!H41="","*",FN_MC!H41)</f>
        <v>TOM2</v>
      </c>
      <c r="J39" s="110" t="str">
        <f>IF(FN_MC!I41="","*",FN_MC!I41)</f>
        <v>TOM2</v>
      </c>
      <c r="K39" s="110" t="str">
        <f>IF(FN_MC!M41="","*",FN_MC!M41)</f>
        <v>TBA-TIP</v>
      </c>
      <c r="L39" s="110" t="str">
        <f>IF(FN_MC!N41="","*",FN_MC!N41)</f>
        <v>TBA389</v>
      </c>
      <c r="M39" s="111">
        <f>IF(FN_MC!J41="","*",FN_MC!J41)</f>
        <v>74</v>
      </c>
      <c r="N39" s="296">
        <f>IF(FN_MC!K41="","*",FN_MC!K41)</f>
        <v>383.9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0.16666666666666666</v>
      </c>
      <c r="S39" s="110" t="str">
        <f>IF(FN_MC!Q41="","*",CONCATENATE(FN_MC!Q41," ",FN_MC!R41))</f>
        <v>4000 M</v>
      </c>
      <c r="T39" s="110" t="str">
        <f>IF(FN_MC!V41="","*",FN_MC!V41)</f>
        <v>Rodrigo</v>
      </c>
      <c r="U39" s="110" t="str">
        <f>IF(FN_MC!W41="","*",FN_MC!W41)</f>
        <v>Desguarnecimento ombro de lastro (DOL) - Sentido decrescente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P1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W70</v>
      </c>
      <c r="H40" s="110" t="str">
        <f>IF(FN_MC!F42="","*",FN_MC!F42)</f>
        <v>OUTRAS ATIVIDADES</v>
      </c>
      <c r="I40" s="110" t="str">
        <f>IF(FN_MC!H42="","*",FN_MC!H42)</f>
        <v>TOM2</v>
      </c>
      <c r="J40" s="110" t="str">
        <f>IF(FN_MC!I42="","*",FN_MC!I42)</f>
        <v>TCS2</v>
      </c>
      <c r="K40" s="110" t="str">
        <f>IF(FN_MC!M42="","*",FN_MC!M42)</f>
        <v>TSE</v>
      </c>
      <c r="L40" s="110" t="str">
        <f>IF(FN_MC!N42="","*",FN_MC!N42)</f>
        <v>TSE1</v>
      </c>
      <c r="M40" s="111">
        <f>IF(FN_MC!J42="","*",FN_MC!J42)</f>
        <v>74</v>
      </c>
      <c r="N40" s="296">
        <f>IF(FN_MC!K42="","*",FN_MC!K42)</f>
        <v>364</v>
      </c>
      <c r="O40" s="296" t="str">
        <f>IF(FN_MC!L42="","*",FN_MC!L42)</f>
        <v>-</v>
      </c>
      <c r="P40" s="111"/>
      <c r="Q40" s="128">
        <f>IF(FN_MC!O42="","*",FN_MC!O42)</f>
        <v>0.375</v>
      </c>
      <c r="R40" s="128">
        <f>IF(FN_MC!P42="","*",FN_MC!P42)</f>
        <v>8.3333333333333329E-2</v>
      </c>
      <c r="S40" s="110" t="str">
        <f>IF(FN_MC!Q42="","*",CONCATENATE(FN_MC!Q42," ",FN_MC!R42))</f>
        <v>1 BINÁRIO</v>
      </c>
      <c r="T40" s="110" t="str">
        <f>IF(FN_MC!V42="","*",FN_MC!V42)</f>
        <v>Elton</v>
      </c>
      <c r="U40" s="110" t="str">
        <f>IF(FN_MC!W42="","*",FN_MC!W42)</f>
        <v>Recolhimento de trilhos em TSE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DESCARGA DE MATERIAL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TLA-TSE</v>
      </c>
      <c r="L41" s="110" t="str">
        <f>IF(FN_MC!N43="","*",FN_MC!N43)</f>
        <v>TLA350</v>
      </c>
      <c r="M41" s="111">
        <f>IF(FN_MC!J43="","*",FN_MC!J43)</f>
        <v>74</v>
      </c>
      <c r="N41" s="296">
        <f>IF(FN_MC!K43="","*",FN_MC!K43)</f>
        <v>343</v>
      </c>
      <c r="O41" s="296" t="str">
        <f>IF(FN_MC!L43="","*",FN_MC!L43)</f>
        <v>-</v>
      </c>
      <c r="P41" s="111"/>
      <c r="Q41" s="128" t="str">
        <f>IF(FN_MC!O43="","*",FN_MC!O43)</f>
        <v>-</v>
      </c>
      <c r="R41" s="128">
        <f>IF(FN_MC!P43="","*",FN_MC!P43)</f>
        <v>6.25E-2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 xml:space="preserve">Descarga de trilho na ponte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Contrato</v>
      </c>
      <c r="C42" s="109" t="str">
        <f>IF(FN_MC!Z44="","*",FN_MC!Z44)</f>
        <v>P0</v>
      </c>
      <c r="D42" s="110" t="str">
        <f>IF(FN_MC!S44="","*",FN_MC!S44)</f>
        <v>FERRONORTE</v>
      </c>
      <c r="E42" s="110" t="str">
        <f>IF(FN_MC!T44="","*",FN_MC!T44)</f>
        <v>TMI-TCS</v>
      </c>
      <c r="F42" s="110">
        <f>IF(FN_MC!B44="","*",FN_MC!B44)</f>
        <v>45965</v>
      </c>
      <c r="G42" s="110" t="str">
        <f>IF(FN_MC!D44="","*",FN_MC!D44)</f>
        <v>W50</v>
      </c>
      <c r="H42" s="110" t="str">
        <f>IF(FN_MC!F44="","*",FN_MC!F44)</f>
        <v>MODERNIZAÇÃO - DORMENTE - DESCARGA</v>
      </c>
      <c r="I42" s="110" t="str">
        <f>IF(FN_MC!H44="","*",FN_MC!H44)</f>
        <v>TCS2</v>
      </c>
      <c r="J42" s="110" t="str">
        <f>IF(FN_MC!I44="","*",FN_MC!I44)</f>
        <v>TCS2</v>
      </c>
      <c r="K42" s="110" t="str">
        <f>IF(FN_MC!M44="","*",FN_MC!M44)</f>
        <v>TVI-TJA</v>
      </c>
      <c r="L42" s="110">
        <f>IF(FN_MC!N44="","*",FN_MC!N44)</f>
        <v>239251</v>
      </c>
      <c r="M42" s="111">
        <f>IF(FN_MC!J44="","*",FN_MC!J44)</f>
        <v>74</v>
      </c>
      <c r="N42" s="296">
        <f>IF(FN_MC!K44="","*",FN_MC!K44)</f>
        <v>247.6</v>
      </c>
      <c r="O42" s="296">
        <f>IF(FN_MC!L44="","*",FN_MC!L44)</f>
        <v>244</v>
      </c>
      <c r="P42" s="111"/>
      <c r="Q42" s="128">
        <f>IF(FN_MC!O44="","*",FN_MC!O44)</f>
        <v>0.33333333333333331</v>
      </c>
      <c r="R42" s="128">
        <f>IF(FN_MC!P44="","*",FN_MC!P44)</f>
        <v>0.16666666666666666</v>
      </c>
      <c r="S42" s="110" t="str">
        <f>IF(FN_MC!Q44="","*",CONCATENATE(FN_MC!Q44," ",FN_MC!R44))</f>
        <v>1000 Nº DE DORMENTES</v>
      </c>
      <c r="T42" s="110" t="str">
        <f>IF(FN_MC!V44="","*",FN_MC!V44)</f>
        <v>Guilherme</v>
      </c>
      <c r="U42" s="110" t="str">
        <f>IF(FN_MC!W44="","*",FN_MC!W44)</f>
        <v>Descarga de dormentes (Modernização)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Oportunidade</v>
      </c>
      <c r="C43" s="109" t="str">
        <f>IF(FN_MC!Z45="","*",FN_MC!Z45)</f>
        <v>P4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E14</v>
      </c>
      <c r="H43" s="110" t="str">
        <f>IF(FN_MC!F45="","*",FN_MC!F45)</f>
        <v>MECANIZAÇÃO - ESMERILHADORA</v>
      </c>
      <c r="I43" s="110" t="str">
        <f>IF(FN_MC!H45="","*",FN_MC!H45)</f>
        <v>TVI2</v>
      </c>
      <c r="J43" s="110" t="str">
        <f>IF(FN_MC!I45="","*",FN_MC!I45)</f>
        <v>TVI2</v>
      </c>
      <c r="K43" s="110" t="str">
        <f>IF(FN_MC!M45="","*",FN_MC!M45)</f>
        <v>TVI-TCE</v>
      </c>
      <c r="L43" s="110" t="str">
        <f>IF(FN_MC!N45="","*",FN_MC!N45)</f>
        <v>TVITCE</v>
      </c>
      <c r="M43" s="111">
        <f>IF(FN_MC!J45="","*",FN_MC!J45)</f>
        <v>74</v>
      </c>
      <c r="N43" s="296">
        <f>IF(FN_MC!K45="","*",FN_MC!K45)</f>
        <v>211</v>
      </c>
      <c r="O43" s="296" t="str">
        <f>IF(FN_MC!L45="","*",FN_MC!L45)</f>
        <v>-</v>
      </c>
      <c r="P43" s="111"/>
      <c r="Q43" s="128">
        <f>IF(FN_MC!O45="","*",FN_MC!O45)</f>
        <v>0.99930555555555556</v>
      </c>
      <c r="R43" s="128">
        <f>IF(FN_MC!P45="","*",FN_MC!P45)</f>
        <v>4.1666666666666664E-2</v>
      </c>
      <c r="S43" s="110" t="str">
        <f>IF(FN_MC!Q45="","*",CONCATENATE(FN_MC!Q45," ",FN_MC!R45))</f>
        <v>40000 M</v>
      </c>
      <c r="T43" s="110" t="str">
        <f>IF(FN_MC!V45="","*",FN_MC!V45)</f>
        <v xml:space="preserve">Fernanda </v>
      </c>
      <c r="U43" s="110" t="str">
        <f>IF(FN_MC!W45="","*",FN_MC!W45)</f>
        <v>Serviços de esmerilhamento à 16 km/h entre TVI-TCE</v>
      </c>
      <c r="V43" s="112">
        <f ca="1">_xlfn.XLOOKUP(G43&amp;$V$2,BS_CONTROLE[CHAVE],BS_CONTROLE[Quantidade_11],"-")</f>
        <v>53870</v>
      </c>
      <c r="W43" s="112">
        <f ca="1">_xlfn.XLOOKUP(G43&amp;$W$2,BS_CONTROLE[CHAVE],BS_CONTROLE[Quantidade_11],"-")</f>
        <v>42800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V87</v>
      </c>
      <c r="H44" s="110" t="str">
        <f>IF(FN_MC!F46="","*",FN_MC!F46)</f>
        <v>MECANIZAÇÃO - SOCADORA</v>
      </c>
      <c r="I44" s="110" t="str">
        <f>IF(FN_MC!H46="","*",FN_MC!H46)</f>
        <v>TVI2</v>
      </c>
      <c r="J44" s="110" t="str">
        <f>IF(FN_MC!I46="","*",FN_MC!I46)</f>
        <v>TVI2</v>
      </c>
      <c r="K44" s="110" t="str">
        <f>IF(FN_MC!M46="","*",FN_MC!M46)</f>
        <v>TID-TVI</v>
      </c>
      <c r="L44" s="110" t="str">
        <f>IF(FN_MC!N46="","*",FN_MC!N46)</f>
        <v>TID201</v>
      </c>
      <c r="M44" s="111">
        <f>IF(FN_MC!J46="","*",FN_MC!J46)</f>
        <v>74</v>
      </c>
      <c r="N44" s="296">
        <f>IF(FN_MC!K46="","*",FN_MC!K46)</f>
        <v>200</v>
      </c>
      <c r="O44" s="296">
        <f>IF(FN_MC!L46="","*",FN_MC!L46)</f>
        <v>190</v>
      </c>
      <c r="P44" s="111"/>
      <c r="Q44" s="128">
        <f>IF(FN_MC!O46="","*",FN_MC!O46)</f>
        <v>0.33333333333333331</v>
      </c>
      <c r="R44" s="128">
        <f>IF(FN_MC!P46="","*",FN_MC!P46)</f>
        <v>8.3333333333333329E-2</v>
      </c>
      <c r="S44" s="110" t="str">
        <f>IF(FN_MC!Q46="","*",CONCATENATE(FN_MC!Q46," ",FN_MC!R46))</f>
        <v>1020 M</v>
      </c>
      <c r="T44" s="110" t="str">
        <f>IF(FN_MC!V46="","*",FN_MC!V46)</f>
        <v>Antonioni</v>
      </c>
      <c r="U44" s="110" t="str">
        <f>IF(FN_MC!W46="","*",FN_MC!W46)</f>
        <v xml:space="preserve">Serviços de socaria mecanizada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P3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V80</v>
      </c>
      <c r="H45" s="110" t="str">
        <f>IF(FN_MC!F47="","*",FN_MC!F47)</f>
        <v>INSPEÇÃO RIV</v>
      </c>
      <c r="I45" s="110" t="str">
        <f>IF(FN_MC!H47="","*",FN_MC!H47)</f>
        <v>TIN1</v>
      </c>
      <c r="J45" s="110" t="str">
        <f>IF(FN_MC!I47="","*",FN_MC!I47)</f>
        <v>TRP</v>
      </c>
      <c r="K45" s="110" t="str">
        <f>IF(FN_MC!M47="","*",FN_MC!M47)</f>
        <v>TIN-TRP</v>
      </c>
      <c r="L45" s="110" t="str">
        <f>IF(FN_MC!N47="","*",FN_MC!N47)</f>
        <v>TINTRP</v>
      </c>
      <c r="M45" s="111">
        <f>IF(FN_MC!J47="","*",FN_MC!J47)</f>
        <v>74</v>
      </c>
      <c r="N45" s="296">
        <f>IF(FN_MC!K47="","*",FN_MC!K47)</f>
        <v>111.2</v>
      </c>
      <c r="O45" s="296" t="str">
        <f>IF(FN_MC!L47="","*",FN_MC!L47)</f>
        <v>-</v>
      </c>
      <c r="P45" s="111"/>
      <c r="Q45" s="128">
        <f>IF(FN_MC!O47="","*",FN_MC!O47)</f>
        <v>0.45833333333333331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Fernanda </v>
      </c>
      <c r="U45" s="110" t="str">
        <f>IF(FN_MC!W47="","*",FN_MC!W47)</f>
        <v>Inspeção RIV - VMA 35km/h e 15km/h em PN</v>
      </c>
      <c r="V45" s="112">
        <f ca="1">_xlfn.XLOOKUP(G45&amp;$V$2,BS_CONTROLE[CHAVE],BS_CONTROLE[Quantidade_11],"-")</f>
        <v>0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P2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FRANCISCO (TF-670)</v>
      </c>
      <c r="H46" s="110" t="str">
        <f>IF(FN_MC!F48="","*",FN_MC!F48)</f>
        <v>PDM - SOLDA</v>
      </c>
      <c r="I46" s="110" t="str">
        <f>IF(FN_MC!H48="","*",FN_MC!H48)</f>
        <v>K97TIN</v>
      </c>
      <c r="J46" s="110" t="str">
        <f>IF(FN_MC!I48="","*",FN_MC!I48)</f>
        <v>-</v>
      </c>
      <c r="K46" s="110" t="str">
        <f>IF(FN_MC!M48="","*",FN_MC!M48)</f>
        <v>TSP-TIN</v>
      </c>
      <c r="L46" s="110" t="str">
        <f>IF(FN_MC!N48="","*",FN_MC!N48)</f>
        <v>K97TIN</v>
      </c>
      <c r="M46" s="111">
        <f>IF(FN_MC!J48="","*",FN_MC!J48)</f>
        <v>74</v>
      </c>
      <c r="N46" s="296">
        <f>IF(FN_MC!K48="","*",FN_MC!K48)</f>
        <v>97.614999999999995</v>
      </c>
      <c r="O46" s="296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8.3333333333333329E-2</v>
      </c>
      <c r="S46" s="110" t="str">
        <f>IF(FN_MC!Q48="","*",CONCATENATE(FN_MC!Q48," ",FN_MC!R48))</f>
        <v>1 Nº DE SOLDA</v>
      </c>
      <c r="T46" s="110" t="str">
        <f>IF(FN_MC!V48="","*",FN_MC!V48)</f>
        <v>Heleno</v>
      </c>
      <c r="U46" s="110" t="str">
        <f>IF(FN_MC!W48="","*",FN_MC!W48)</f>
        <v>Execução de solda - Condicionado a temperatura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MALHA CENTRAL</v>
      </c>
      <c r="E47" s="110" t="str">
        <f>IF(FN_MC!T49="","*",FN_MC!T49)</f>
        <v>RAMAL</v>
      </c>
      <c r="F47" s="110">
        <f>IF(FN_MC!B49="","*",FN_MC!B49)</f>
        <v>45965</v>
      </c>
      <c r="G47" s="110" t="str">
        <f>IF(FN_MC!D49="","*",FN_MC!D49)</f>
        <v>E17</v>
      </c>
      <c r="H47" s="110" t="str">
        <f>IF(FN_MC!F49="","*",FN_MC!F49)</f>
        <v>CAMINHÃO DE SOLDA</v>
      </c>
      <c r="I47" s="110" t="str">
        <f>IF(FN_MC!H49="","*",FN_MC!H49)</f>
        <v>ZVT1</v>
      </c>
      <c r="J47" s="110" t="str">
        <f>IF(FN_MC!I49="","*",FN_MC!I49)</f>
        <v>ZVT1</v>
      </c>
      <c r="K47" s="110" t="str">
        <f>IF(FN_MC!M49="","*",FN_MC!M49)</f>
        <v>ZVT-ZDK</v>
      </c>
      <c r="L47" s="110" t="str">
        <f>IF(FN_MC!N49="","*",FN_MC!N49)</f>
        <v>ZVTZDK</v>
      </c>
      <c r="M47" s="111">
        <f>IF(FN_MC!J49="","*",FN_MC!J49)</f>
        <v>78</v>
      </c>
      <c r="N47" s="296">
        <f>IF(FN_MC!K49="","*",FN_MC!K49)</f>
        <v>248</v>
      </c>
      <c r="O47" s="296">
        <f>IF(FN_MC!L49="","*",FN_MC!L49)</f>
        <v>244</v>
      </c>
      <c r="P47" s="111"/>
      <c r="Q47" s="128">
        <f>IF(FN_MC!O49="","*",FN_MC!O49)</f>
        <v>0.39583333333333331</v>
      </c>
      <c r="R47" s="128">
        <f>IF(FN_MC!P49="","*",FN_MC!P49)</f>
        <v>0.125</v>
      </c>
      <c r="S47" s="110" t="str">
        <f>IF(FN_MC!Q49="","*",CONCATENATE(FN_MC!Q49," ",FN_MC!R49))</f>
        <v>2 Nº DE SOLDA</v>
      </c>
      <c r="T47" s="110" t="str">
        <f>IF(FN_MC!V49="","*",FN_MC!V49)</f>
        <v>Higor</v>
      </c>
      <c r="U47" s="110" t="str">
        <f>IF(FN_MC!W49="","*",FN_MC!W49)</f>
        <v>Execução de soldas (Caminhão)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P1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E46</v>
      </c>
      <c r="H48" s="110" t="str">
        <f>IF(FN_MC!F50="","*",FN_MC!F50)</f>
        <v>DESLOCAMENTO</v>
      </c>
      <c r="I48" s="110" t="str">
        <f>IF(FN_MC!H50="","*",FN_MC!H50)</f>
        <v>ZFH2</v>
      </c>
      <c r="J48" s="110" t="str">
        <f>IF(FN_MC!I50="","*",FN_MC!I50)</f>
        <v>ZRU2</v>
      </c>
      <c r="K48" s="110" t="str">
        <f>IF(FN_MC!M50="","*",FN_MC!M50)</f>
        <v>ZFH-ZRU</v>
      </c>
      <c r="L48" s="110" t="str">
        <f>IF(FN_MC!N50="","*",FN_MC!N50)</f>
        <v>ZFHZRU</v>
      </c>
      <c r="M48" s="111">
        <f>IF(FN_MC!J50="","*",FN_MC!J50)</f>
        <v>78</v>
      </c>
      <c r="N48" s="296">
        <f>IF(FN_MC!K50="","*",FN_MC!K50)</f>
        <v>190</v>
      </c>
      <c r="O48" s="296" t="str">
        <f>IF(FN_MC!L50="","*",FN_MC!L50)</f>
        <v>-</v>
      </c>
      <c r="P48" s="111"/>
      <c r="Q48" s="128">
        <f>IF(FN_MC!O50="","*",FN_MC!O50)</f>
        <v>0.5</v>
      </c>
      <c r="R48" s="128">
        <f>IF(FN_MC!P50="","*",FN_MC!P50)</f>
        <v>4.1666666666666664E-2</v>
      </c>
      <c r="S48" s="110" t="str">
        <f>IF(FN_MC!Q50="","*",CONCATENATE(FN_MC!Q50," ",FN_MC!R50))</f>
        <v>1 BINÁRIO</v>
      </c>
      <c r="T48" s="110" t="str">
        <f>IF(FN_MC!V50="","*",FN_MC!V50)</f>
        <v>PCM Via</v>
      </c>
      <c r="U48" s="110" t="str">
        <f>IF(FN_MC!W50="","*",FN_MC!W50)</f>
        <v>Deslocamento direto ZFH-ZRU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P0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V42</v>
      </c>
      <c r="H49" s="110" t="str">
        <f>IF(FN_MC!F51="","*",FN_MC!F51)</f>
        <v>MODERNIZAÇÃO - SOCADORA</v>
      </c>
      <c r="I49" s="110" t="str">
        <f>IF(FN_MC!H51="","*",FN_MC!H51)</f>
        <v>ZGT1</v>
      </c>
      <c r="J49" s="110" t="str">
        <f>IF(FN_MC!I51="","*",FN_MC!I51)</f>
        <v>ZGT1</v>
      </c>
      <c r="K49" s="110" t="str">
        <f>IF(FN_MC!M51="","*",FN_MC!M51)</f>
        <v>ZGT-ZXE</v>
      </c>
      <c r="L49" s="110" t="str">
        <f>IF(FN_MC!N51="","*",FN_MC!N51)</f>
        <v>ZGTZXE</v>
      </c>
      <c r="M49" s="111">
        <f>IF(FN_MC!J51="","*",FN_MC!J51)</f>
        <v>72</v>
      </c>
      <c r="N49" s="296">
        <f>IF(FN_MC!K51="","*",FN_MC!K51)</f>
        <v>303</v>
      </c>
      <c r="O49" s="296">
        <f>IF(FN_MC!L51="","*",FN_MC!L51)</f>
        <v>301</v>
      </c>
      <c r="P49" s="111"/>
      <c r="Q49" s="128">
        <f>IF(FN_MC!O51="","*",FN_MC!O51)</f>
        <v>0.27083333333333331</v>
      </c>
      <c r="R49" s="128">
        <f>IF(FN_MC!P51="","*",FN_MC!P51)</f>
        <v>0.16666666666666666</v>
      </c>
      <c r="S49" s="110" t="str">
        <f>IF(FN_MC!Q51="","*",CONCATENATE(FN_MC!Q51," ",FN_MC!R51))</f>
        <v>400 M</v>
      </c>
      <c r="T49" s="110" t="str">
        <f>IF(FN_MC!V51="","*",FN_MC!V51)</f>
        <v>Augusto</v>
      </c>
      <c r="U49" s="110" t="str">
        <f>IF(FN_MC!W51="","*",FN_MC!W51)</f>
        <v xml:space="preserve">Serviços de socaria mecanizada </v>
      </c>
      <c r="V49" s="112">
        <f ca="1">_xlfn.XLOOKUP(G49&amp;$V$2,BS_CONTROLE[CHAVE],BS_CONTROLE[Quantidade_11],"-")</f>
        <v>1010</v>
      </c>
      <c r="W49" s="112">
        <f ca="1">_xlfn.XLOOKUP(G49&amp;$W$2,BS_CONTROLE[CHAVE],BS_CONTROLE[Quantidade_11],"-")</f>
        <v>1170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PPN-POV</v>
      </c>
      <c r="F50" s="110">
        <f>IF(FN_MC!B52="","*",FN_MC!B52)</f>
        <v>45965</v>
      </c>
      <c r="G50" s="110" t="str">
        <f>IF(FN_MC!D52="","*",FN_MC!D52)</f>
        <v>A17</v>
      </c>
      <c r="H50" s="110" t="str">
        <f>IF(FN_MC!F52="","*",FN_MC!F52)</f>
        <v>INSPEÇÃO AUTO DE LINHA</v>
      </c>
      <c r="I50" s="110" t="str">
        <f>IF(FN_MC!H52="","*",FN_MC!H52)</f>
        <v>PNV</v>
      </c>
      <c r="J50" s="110" t="str">
        <f>IF(FN_MC!I52="","*",FN_MC!I52)</f>
        <v>PAS</v>
      </c>
      <c r="K50" s="110" t="str">
        <f>IF(FN_MC!M52="","*",FN_MC!M52)</f>
        <v>POV-PJA</v>
      </c>
      <c r="L50" s="110" t="str">
        <f>IF(FN_MC!N52="","*",FN_MC!N52)</f>
        <v>POVPJA</v>
      </c>
      <c r="M50" s="111">
        <f>IF(FN_MC!J52="","*",FN_MC!J52)</f>
        <v>101</v>
      </c>
      <c r="N50" s="296">
        <f>IF(FN_MC!K52="","*",FN_MC!K52)</f>
        <v>1524</v>
      </c>
      <c r="O50" s="296" t="str">
        <f>IF(FN_MC!L52="","*",FN_MC!L52)</f>
        <v>-</v>
      </c>
      <c r="P50" s="111"/>
      <c r="Q50" s="128">
        <f>IF(FN_MC!O52="","*",FN_MC!O52)</f>
        <v>0.375</v>
      </c>
      <c r="R50" s="128">
        <f>IF(FN_MC!P52="","*",FN_MC!P52)</f>
        <v>4.1666666666666664E-2</v>
      </c>
      <c r="S50" s="110" t="str">
        <f>IF(FN_MC!Q52="","*",CONCATENATE(FN_MC!Q52," ",FN_MC!R52))</f>
        <v>1 BINÁRIO</v>
      </c>
      <c r="T50" s="110" t="str">
        <f>IF(FN_MC!V52="","*",FN_MC!V52)</f>
        <v>Lorena</v>
      </c>
      <c r="U50" s="110" t="str">
        <f>IF(FN_MC!W52="","*",FN_MC!W52)</f>
        <v>Inspeção auto de linha (Rodoferroviário)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MALHA CENTRAL</v>
      </c>
      <c r="E51" s="110" t="str">
        <f>IF(FN_MC!T53="","*",FN_MC!T53)</f>
        <v>POV-PRV</v>
      </c>
      <c r="F51" s="110">
        <f>IF(FN_MC!B53="","*",FN_MC!B53)</f>
        <v>45965</v>
      </c>
      <c r="G51" s="110" t="str">
        <f>IF(FN_MC!D53="","*",FN_MC!D53)</f>
        <v>W53</v>
      </c>
      <c r="H51" s="110" t="str">
        <f>IF(FN_MC!F53="","*",FN_MC!F53)</f>
        <v>DESLOCAMENTO</v>
      </c>
      <c r="I51" s="110" t="str">
        <f>IF(FN_MC!H53="","*",FN_MC!H53)</f>
        <v>POV</v>
      </c>
      <c r="J51" s="110" t="str">
        <f>IF(FN_MC!I53="","*",FN_MC!I53)</f>
        <v>PJA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102</v>
      </c>
      <c r="N51" s="296">
        <f>IF(FN_MC!K53="","*",FN_MC!K53)</f>
        <v>1.8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200 BINÁRIO</v>
      </c>
      <c r="T51" s="110" t="str">
        <f>IF(FN_MC!V53="","*",FN_MC!V53)</f>
        <v>Fran</v>
      </c>
      <c r="U51" s="110" t="str">
        <f>IF(FN_MC!W53="","*",FN_MC!W53)</f>
        <v>Deslocamento lastro entre POV-PJA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P1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A20</v>
      </c>
      <c r="H52" s="110" t="str">
        <f>IF(FN_MC!F54="","*",FN_MC!F54)</f>
        <v>INSPEÇÃO AUTO DE LINHA</v>
      </c>
      <c r="I52" s="110" t="str">
        <f>IF(FN_MC!H54="","*",FN_MC!H54)</f>
        <v>PSG</v>
      </c>
      <c r="J52" s="110" t="str">
        <f>IF(FN_MC!I54="","*",FN_MC!I54)</f>
        <v>PSS</v>
      </c>
      <c r="K52" s="110" t="str">
        <f>IF(FN_MC!M54="","*",FN_MC!M54)</f>
        <v>PSG-PSS</v>
      </c>
      <c r="L52" s="110" t="str">
        <f>IF(FN_MC!N54="","*",FN_MC!N54)</f>
        <v>PSGPSS</v>
      </c>
      <c r="M52" s="111">
        <f>IF(FN_MC!J54="","*",FN_MC!J54)</f>
        <v>103</v>
      </c>
      <c r="N52" s="296">
        <f>IF(FN_MC!K54="","*",FN_MC!K54)</f>
        <v>1803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Lucas</v>
      </c>
      <c r="U52" s="110" t="str">
        <f>IF(FN_MC!W54="","*",FN_MC!W54)</f>
        <v xml:space="preserve">Inspeção de via 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PSS1</v>
      </c>
      <c r="J53" s="110" t="str">
        <f>IF(FN_MC!I55="","*",FN_MC!I55)</f>
        <v>-</v>
      </c>
      <c r="K53" s="110" t="str">
        <f>IF(FN_MC!M55="","*",FN_MC!M55)</f>
        <v>PSS-ZRL</v>
      </c>
      <c r="L53" s="110" t="str">
        <f>IF(FN_MC!N55="","*",FN_MC!N55)</f>
        <v>PSSZRL</v>
      </c>
      <c r="M53" s="111">
        <f>IF(FN_MC!J55="","*",FN_MC!J55)</f>
        <v>103</v>
      </c>
      <c r="N53" s="296">
        <f>IF(FN_MC!K55="","*",FN_MC!K55)</f>
        <v>2031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0.16666666666666666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1334</v>
      </c>
      <c r="C2" s="95" t="s">
        <v>1148</v>
      </c>
      <c r="D2" s="95" t="s">
        <v>1150</v>
      </c>
      <c r="E2" s="95" t="s">
        <v>1335</v>
      </c>
      <c r="F2" s="95" t="s">
        <v>1336</v>
      </c>
      <c r="G2" s="95" t="s">
        <v>1337</v>
      </c>
      <c r="H2" s="95" t="s">
        <v>1338</v>
      </c>
      <c r="I2" s="95" t="s">
        <v>1339</v>
      </c>
      <c r="J2" s="95" t="s">
        <v>1340</v>
      </c>
      <c r="K2" s="131" t="s">
        <v>1341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45965</v>
      </c>
      <c r="D38" s="121" t="str">
        <f>IF(FN_MC!D40="","*",FN_MC!D40)</f>
        <v>BRUNO (TF-525)</v>
      </c>
      <c r="E38" s="121" t="str">
        <f>IF(FN_MC!H40="","*",FN_MC!H40)</f>
        <v>556TEP</v>
      </c>
      <c r="F38" s="137" t="str">
        <f>IF(FN_MC!M40="","*",FN_MC!M40)</f>
        <v>TRM-TEP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45965</v>
      </c>
      <c r="D39" s="121" t="str">
        <f>IF(FN_MC!D41="","*",FN_MC!D41)</f>
        <v>W48</v>
      </c>
      <c r="E39" s="121" t="str">
        <f>IF(FN_MC!H41="","*",FN_MC!H41)</f>
        <v>TOM2</v>
      </c>
      <c r="F39" s="137" t="str">
        <f>IF(FN_MC!M41="","*",FN_MC!M41)</f>
        <v>TBA-TIP</v>
      </c>
      <c r="G39" s="121" t="str">
        <f>IF(FN_MC!I41="","*",FN_MC!I41)</f>
        <v>TOM2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0.35416666666666669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45965</v>
      </c>
      <c r="D40" s="121" t="str">
        <f>IF(FN_MC!D42="","*",FN_MC!D42)</f>
        <v>W70</v>
      </c>
      <c r="E40" s="121" t="str">
        <f>IF(FN_MC!H42="","*",FN_MC!H42)</f>
        <v>TOM2</v>
      </c>
      <c r="F40" s="137" t="str">
        <f>IF(FN_MC!M42="","*",FN_MC!M42)</f>
        <v>TSE</v>
      </c>
      <c r="G40" s="121" t="str">
        <f>IF(FN_MC!I42="","*",FN_MC!I42)</f>
        <v>TCS2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2</v>
      </c>
      <c r="K40" s="134">
        <f>IF(FN_MC!AD42="","*",FN_MC!AD42)</f>
        <v>0.33333333333333331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TLA-TSE</v>
      </c>
      <c r="G41" s="121" t="str">
        <f>IF(FN_MC!I43="","*",FN_MC!I43)</f>
        <v>TCS2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45965</v>
      </c>
      <c r="D42" s="121" t="str">
        <f>IF(FN_MC!D44="","*",FN_MC!D44)</f>
        <v>W50</v>
      </c>
      <c r="E42" s="121" t="str">
        <f>IF(FN_MC!H44="","*",FN_MC!H44)</f>
        <v>TCS2</v>
      </c>
      <c r="F42" s="137" t="str">
        <f>IF(FN_MC!M44="","*",FN_MC!M44)</f>
        <v>TVI-TJA</v>
      </c>
      <c r="G42" s="121" t="str">
        <f>IF(FN_MC!I44="","*",FN_MC!I44)</f>
        <v>TCS2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2</v>
      </c>
      <c r="K42" s="134">
        <f>IF(FN_MC!AD44="","*",FN_MC!AD44)</f>
        <v>0.3125</v>
      </c>
    </row>
    <row r="43" spans="2:11" s="123" customFormat="1" hidden="1">
      <c r="B43" s="120" t="str">
        <f>IF(FN_MC!Y45="","*",FN_MC!Y45)</f>
        <v>*</v>
      </c>
      <c r="C43" s="121">
        <f>IF(FN_MC!B45="","*",FN_MC!B45)</f>
        <v>45965</v>
      </c>
      <c r="D43" s="121" t="str">
        <f>IF(FN_MC!D45="","*",FN_MC!D45)</f>
        <v>E14</v>
      </c>
      <c r="E43" s="121" t="str">
        <f>IF(FN_MC!H45="","*",FN_MC!H45)</f>
        <v>TVI2</v>
      </c>
      <c r="F43" s="137" t="str">
        <f>IF(FN_MC!M45="","*",FN_MC!M45)</f>
        <v>TVI-TCE</v>
      </c>
      <c r="G43" s="121" t="str">
        <f>IF(FN_MC!I45="","*",FN_MC!I45)</f>
        <v>TVI2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1</v>
      </c>
      <c r="K43" s="134">
        <f>IF(FN_MC!AD45="","*",FN_MC!AD45)</f>
        <v>0.95138888888888884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45965</v>
      </c>
      <c r="D44" s="121" t="str">
        <f>IF(FN_MC!D46="","*",FN_MC!D46)</f>
        <v>V87</v>
      </c>
      <c r="E44" s="121" t="str">
        <f>IF(FN_MC!H46="","*",FN_MC!H46)</f>
        <v>TVI2</v>
      </c>
      <c r="F44" s="137" t="str">
        <f>IF(FN_MC!M46="","*",FN_MC!M46)</f>
        <v>TID-TVI</v>
      </c>
      <c r="G44" s="121" t="str">
        <f>IF(FN_MC!I46="","*",FN_MC!I46)</f>
        <v>TVI2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0.29166666666666669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45965</v>
      </c>
      <c r="D45" s="121" t="str">
        <f>IF(FN_MC!D47="","*",FN_MC!D47)</f>
        <v>V80</v>
      </c>
      <c r="E45" s="121" t="str">
        <f>IF(FN_MC!H47="","*",FN_MC!H47)</f>
        <v>TIN1</v>
      </c>
      <c r="F45" s="137" t="str">
        <f>IF(FN_MC!M47="","*",FN_MC!M47)</f>
        <v>TIN-TRP</v>
      </c>
      <c r="G45" s="121" t="str">
        <f>IF(FN_MC!I47="","*",FN_MC!I47)</f>
        <v>TRP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0.41666666666666669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45965</v>
      </c>
      <c r="D46" s="121" t="str">
        <f>IF(FN_MC!D48="","*",FN_MC!D48)</f>
        <v>FRANCISCO (TF-670)</v>
      </c>
      <c r="E46" s="121" t="str">
        <f>IF(FN_MC!H48="","*",FN_MC!H48)</f>
        <v>K97TIN</v>
      </c>
      <c r="F46" s="137" t="str">
        <f>IF(FN_MC!M48="","*",FN_MC!M48)</f>
        <v>TSP-TIN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45965</v>
      </c>
      <c r="D47" s="121" t="str">
        <f>IF(FN_MC!D49="","*",FN_MC!D49)</f>
        <v>E17</v>
      </c>
      <c r="E47" s="121" t="str">
        <f>IF(FN_MC!H49="","*",FN_MC!H49)</f>
        <v>ZVT1</v>
      </c>
      <c r="F47" s="137" t="str">
        <f>IF(FN_MC!M49="","*",FN_MC!M49)</f>
        <v>ZVT-ZDK</v>
      </c>
      <c r="G47" s="121" t="str">
        <f>IF(FN_MC!I49="","*",FN_MC!I49)</f>
        <v>ZVT1</v>
      </c>
      <c r="H47" s="121" t="str">
        <f>IF(FN_MC!AB49="","*",FN_MC!AB49)</f>
        <v>FIXO</v>
      </c>
      <c r="I47" s="121" t="str">
        <f>IF(FN_MC!AC49="","*",FN_MC!AC49)</f>
        <v>ACIONAMENTO</v>
      </c>
      <c r="J47" s="122">
        <f>IF(FN_MC!AA49="","*",FN_MC!AA49)</f>
        <v>1</v>
      </c>
      <c r="K47" s="134">
        <f>IF(FN_MC!AD49="","*",FN_MC!AD49)</f>
        <v>0.35416666666666669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45965</v>
      </c>
      <c r="D48" s="121" t="str">
        <f>IF(FN_MC!D50="","*",FN_MC!D50)</f>
        <v>E46</v>
      </c>
      <c r="E48" s="121" t="str">
        <f>IF(FN_MC!H50="","*",FN_MC!H50)</f>
        <v>ZFH2</v>
      </c>
      <c r="F48" s="137" t="str">
        <f>IF(FN_MC!M50="","*",FN_MC!M50)</f>
        <v>ZFH-ZRU</v>
      </c>
      <c r="G48" s="121" t="str">
        <f>IF(FN_MC!I50="","*",FN_MC!I50)</f>
        <v>ZRU2</v>
      </c>
      <c r="H48" s="121" t="str">
        <f>IF(FN_MC!AB50="","*",FN_MC!AB50)</f>
        <v>FIXO + ESCALA</v>
      </c>
      <c r="I48" s="121" t="str">
        <f>IF(FN_MC!AC50="","*",FN_MC!AC50)</f>
        <v>AGD ACIONAMENTO PCM</v>
      </c>
      <c r="J48" s="122" t="str">
        <f>IF(FN_MC!AA50="","*",FN_MC!AA50)</f>
        <v>2 (Edson e Ricardo FIXOS + 1 ESCALA em ZIQ)</v>
      </c>
      <c r="K48" s="134">
        <f>IF(FN_MC!AD50="","*",FN_MC!AD50)</f>
        <v>0.41666666666666669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45965</v>
      </c>
      <c r="D49" s="121" t="str">
        <f>IF(FN_MC!D51="","*",FN_MC!D51)</f>
        <v>V42</v>
      </c>
      <c r="E49" s="121" t="str">
        <f>IF(FN_MC!H51="","*",FN_MC!H51)</f>
        <v>ZGT1</v>
      </c>
      <c r="F49" s="137" t="str">
        <f>IF(FN_MC!M51="","*",FN_MC!M51)</f>
        <v>ZGT-ZXE</v>
      </c>
      <c r="G49" s="121" t="str">
        <f>IF(FN_MC!I51="","*",FN_MC!I51)</f>
        <v>ZGT1</v>
      </c>
      <c r="H49" s="121" t="str">
        <f>IF(FN_MC!AB51="","*",FN_MC!AB51)</f>
        <v>FIXO</v>
      </c>
      <c r="I49" s="121" t="str">
        <f>IF(FN_MC!AC51="","*",FN_MC!AC51)</f>
        <v>ACIONAMENTO</v>
      </c>
      <c r="J49" s="122">
        <f>IF(FN_MC!AA51="","*",FN_MC!AA51)</f>
        <v>1</v>
      </c>
      <c r="K49" s="134">
        <f>IF(FN_MC!AD51="","*",FN_MC!AD51)</f>
        <v>0.22916666666666666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45965</v>
      </c>
      <c r="D50" s="121" t="str">
        <f>IF(FN_MC!D52="","*",FN_MC!D52)</f>
        <v>A17</v>
      </c>
      <c r="E50" s="121" t="str">
        <f>IF(FN_MC!H52="","*",FN_MC!H52)</f>
        <v>PNV</v>
      </c>
      <c r="F50" s="137" t="str">
        <f>IF(FN_MC!M52="","*",FN_MC!M52)</f>
        <v>POV-PJA</v>
      </c>
      <c r="G50" s="121" t="str">
        <f>IF(FN_MC!I52="","*",FN_MC!I52)</f>
        <v>PAS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45965</v>
      </c>
      <c r="D51" s="121" t="str">
        <f>IF(FN_MC!D53="","*",FN_MC!D53)</f>
        <v>W53</v>
      </c>
      <c r="E51" s="121" t="str">
        <f>IF(FN_MC!H53="","*",FN_MC!H53)</f>
        <v>POV</v>
      </c>
      <c r="F51" s="137" t="str">
        <f>IF(FN_MC!M53="","*",FN_MC!M53)</f>
        <v>POV-PJA</v>
      </c>
      <c r="G51" s="121" t="str">
        <f>IF(FN_MC!I53="","*",FN_MC!I53)</f>
        <v>PJA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 t="str">
        <f>IF(FN_MC!AD53="","*",FN_MC!AD53)</f>
        <v>-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45965</v>
      </c>
      <c r="D52" s="121" t="str">
        <f>IF(FN_MC!D54="","*",FN_MC!D54)</f>
        <v>A20</v>
      </c>
      <c r="E52" s="121" t="str">
        <f>IF(FN_MC!H54="","*",FN_MC!H54)</f>
        <v>PSG</v>
      </c>
      <c r="F52" s="137" t="str">
        <f>IF(FN_MC!M54="","*",FN_MC!M54)</f>
        <v>PSG-PSS</v>
      </c>
      <c r="G52" s="121" t="str">
        <f>IF(FN_MC!I54="","*",FN_MC!I54)</f>
        <v>PSS</v>
      </c>
      <c r="H52" s="121" t="str">
        <f>IF(FN_MC!AB54="","*",FN_MC!AB54)</f>
        <v>-</v>
      </c>
      <c r="I52" s="121" t="str">
        <f>IF(FN_MC!AC54="","*",FN_MC!AC54)</f>
        <v>-</v>
      </c>
      <c r="J52" s="122" t="str">
        <f>IF(FN_MC!AA54="","*",FN_MC!AA54)</f>
        <v>-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PSS1</v>
      </c>
      <c r="F53" s="137" t="str">
        <f>IF(FN_MC!M55="","*",FN_MC!M55)</f>
        <v>PSS-ZRL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2025-11-03T17:30:56Z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