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52" documentId="120_S{118792C3-22EF-5104-A093-F22BFE3913F3}" xr6:coauthVersionLast="47" xr6:coauthVersionMax="47" xr10:uidLastSave="{20193B69-D4A8-4B57-8B32-7C04BDFFE8D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<sst xmlns="http://schemas.openxmlformats.org/spreadsheetml/2006/main" count="3784" uniqueCount="1211">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</sst>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AR1" activePane="topRight" state="frozen"/>
      <selection pane="topRight" activeCell="AU81" sqref="AU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0" t="s">
        <v>728</v>
      </c>
      <c r="C1" s="241"/>
      <c r="D1" s="241"/>
      <c r="E1" s="3"/>
      <c r="F1" s="240" t="s">
        <v>729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5"/>
      <c r="AI1" s="217" t="s">
        <v>730</v>
      </c>
      <c r="AJ1" s="218"/>
      <c r="AK1" s="218"/>
      <c r="AL1" s="218"/>
      <c r="AM1" s="219"/>
      <c r="AN1" s="220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21"/>
      <c r="BG1" s="5"/>
      <c r="BH1" s="222" t="s">
        <v>731</v>
      </c>
      <c r="BI1" s="223"/>
      <c r="BJ1" s="223"/>
      <c r="BK1" s="224"/>
      <c r="BL1" s="5"/>
      <c r="BM1" s="214" t="s">
        <v>732</v>
      </c>
      <c r="BN1" s="215"/>
      <c r="BO1" s="215"/>
      <c r="BP1" s="215"/>
      <c r="BQ1" s="215"/>
      <c r="BR1" s="215"/>
      <c r="BS1" s="21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7" t="s">
        <v>733</v>
      </c>
      <c r="AJ2" s="218"/>
      <c r="AK2" s="218"/>
      <c r="AL2" s="218"/>
      <c r="AM2" s="219"/>
      <c r="AN2" s="220"/>
      <c r="AO2" s="218"/>
      <c r="AP2" s="218"/>
      <c r="AQ2" s="221"/>
      <c r="AR2" s="6"/>
      <c r="AS2" s="217" t="s">
        <v>736</v>
      </c>
      <c r="AT2" s="218"/>
      <c r="AU2" s="218"/>
      <c r="AV2" s="218"/>
      <c r="AW2" s="218"/>
      <c r="AX2" s="218"/>
      <c r="AY2" s="221"/>
      <c r="AZ2" s="6"/>
      <c r="BA2" s="231" t="s">
        <v>737</v>
      </c>
      <c r="BB2" s="232"/>
      <c r="BC2" s="217" t="s">
        <v>734</v>
      </c>
      <c r="BD2" s="218"/>
      <c r="BE2" s="218"/>
      <c r="BF2" s="221"/>
      <c r="BG2" s="5"/>
      <c r="BH2" s="225"/>
      <c r="BI2" s="226"/>
      <c r="BJ2" s="226"/>
      <c r="BK2" s="227"/>
      <c r="BL2" s="5"/>
      <c r="BM2" s="228"/>
      <c r="BN2" s="229"/>
      <c r="BO2" s="229"/>
      <c r="BP2" s="229"/>
      <c r="BQ2" s="229"/>
      <c r="BR2" s="229"/>
      <c r="BS2" s="23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31" t="s">
        <v>738</v>
      </c>
      <c r="AJ3" s="232"/>
      <c r="AK3" s="231" t="s">
        <v>739</v>
      </c>
      <c r="AL3" s="237"/>
      <c r="AM3" s="238"/>
      <c r="AN3" s="239"/>
      <c r="AO3" s="237"/>
      <c r="AP3" s="237"/>
      <c r="AQ3" s="232"/>
      <c r="AR3" s="63"/>
      <c r="AS3" s="235" t="s">
        <v>745</v>
      </c>
      <c r="AT3" s="236"/>
      <c r="AU3" s="235" t="s">
        <v>746</v>
      </c>
      <c r="AV3" s="236"/>
      <c r="AW3" s="235" t="s">
        <v>747</v>
      </c>
      <c r="AX3" s="236"/>
      <c r="AY3" s="63" t="s">
        <v>748</v>
      </c>
      <c r="AZ3" s="63"/>
      <c r="BA3" s="233"/>
      <c r="BB3" s="234"/>
      <c r="BC3" s="231" t="s">
        <v>741</v>
      </c>
      <c r="BD3" s="237"/>
      <c r="BE3" s="237"/>
      <c r="BF3" s="232"/>
      <c r="BG3" s="62"/>
      <c r="BH3" s="225"/>
      <c r="BI3" s="226"/>
      <c r="BJ3" s="226"/>
      <c r="BK3" s="227"/>
      <c r="BL3" s="62"/>
      <c r="BM3" s="214" t="s">
        <v>749</v>
      </c>
      <c r="BN3" s="215"/>
      <c r="BO3" s="215"/>
      <c r="BP3" s="216"/>
      <c r="BQ3" s="214" t="s">
        <v>533</v>
      </c>
      <c r="BR3" s="215"/>
      <c r="BS3" s="21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/>
      <c r="BN67" s="133"/>
      <c r="BO67" s="133"/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8.333333333333337E-2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1.3333333333333339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108">
        <f>IF(BS_CONTROLE[[#This Row],[SUB]]=0, "-", BS_CONTROLE[[#This Row],[SUB]])</f>
        <v>73</v>
      </c>
      <c r="AP89" s="108">
        <f>BS_CONTROLE[[#This Row],[KM - Inicio]]</f>
        <v>282</v>
      </c>
      <c r="AQ89" s="108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108">
        <f>IF(BS_CONTROLE[[#This Row],[SUB]]=0, "-", BS_CONTROLE[[#This Row],[SUB]])</f>
        <v>73</v>
      </c>
      <c r="AP90" s="108">
        <f>BS_CONTROLE[[#This Row],[KM - Inicio]]</f>
        <v>263.7</v>
      </c>
      <c r="AQ90" s="108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01"/>
      <c r="F92" s="20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130">
        <v>73</v>
      </c>
      <c r="K92" s="130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/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108">
        <f>IF(BS_CONTROLE[[#This Row],[SUB]]=0, "-", BS_CONTROLE[[#This Row],[SUB]])</f>
        <v>73</v>
      </c>
      <c r="AP92" s="108">
        <f>BS_CONTROLE[[#This Row],[KM - Inicio]]</f>
        <v>128.80000000000001</v>
      </c>
      <c r="AQ92" s="108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/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/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130">
        <v>73</v>
      </c>
      <c r="K99" s="130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/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108">
        <f>IF(BS_CONTROLE[[#This Row],[SUB]]=0, "-", BS_CONTROLE[[#This Row],[SUB]])</f>
        <v>73</v>
      </c>
      <c r="AP99" s="108">
        <f>BS_CONTROLE[[#This Row],[KM - Inicio]]</f>
        <v>7</v>
      </c>
      <c r="AQ99" s="108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1 Y70:Y81 Y100:Z1028 Y82:Z85 Y87:Z88 Y86 Y89 Y90:Z97 Y98:Y99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100:Z1028 Y82:Z85 Y87:Z88 Y86 Y89 Y90:Z97 Y98:Y99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8">
    <cfRule type="expression" dxfId="234" priority="54170">
      <formula>#REF!=1</formula>
    </cfRule>
  </conditionalFormatting>
  <conditionalFormatting sqref="U6:U1028 AY6:AY1028 BE6:BE1028">
    <cfRule type="cellIs" dxfId="233" priority="54154" operator="equal">
      <formula>"ERRO"</formula>
    </cfRule>
  </conditionalFormatting>
  <conditionalFormatting sqref="BQ6:BQ1028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8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4" operator="equal">
      <formula>"OPORTUNIDADE"</formula>
    </cfRule>
  </conditionalFormatting>
  <conditionalFormatting sqref="Z98:Z99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*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*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*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*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*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*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*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*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1041</v>
      </c>
      <c r="D5" s="251"/>
      <c r="E5" s="251"/>
      <c r="F5" s="251"/>
      <c r="G5" s="251"/>
      <c r="H5" s="251"/>
      <c r="I5" s="251"/>
      <c r="J5" s="252"/>
      <c r="K5" s="253" t="s">
        <v>1042</v>
      </c>
      <c r="L5" s="254"/>
      <c r="M5" s="254"/>
      <c r="N5" s="254"/>
      <c r="O5" s="255" t="s">
        <v>1043</v>
      </c>
      <c r="P5" s="256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2026-03-05T20:01:43Z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