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36" documentId="120_S{118792C3-22EF-5104-A093-F22BFE3913F3}" xr6:coauthVersionLast="47" xr6:coauthVersionMax="47" xr10:uidLastSave="{3551C011-D22E-4B12-9C61-D2CC2530680C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A113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113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113" i="1" a="1"/>
  <c r="BD113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113" i="1" a="1"/>
  <c r="BC113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<sst xmlns="http://schemas.openxmlformats.org/spreadsheetml/2006/main" count="5694" uniqueCount="1331">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</sst>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>
    <filterColumn colId="1">
      <filters>
        <dateGroupItem year="2025" month="11" day="6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W5" activePane="topRight" state="frozen"/>
      <selection pane="topRight" activeCell="Y100" sqref="Y100:Y1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64" t="s">
        <v>1031</v>
      </c>
      <c r="BB2" s="266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4" t="s">
        <v>1032</v>
      </c>
      <c r="AJ3" s="266"/>
      <c r="AK3" s="264" t="s">
        <v>1033</v>
      </c>
      <c r="AL3" s="265"/>
      <c r="AM3" s="288"/>
      <c r="AN3" s="289"/>
      <c r="AO3" s="265"/>
      <c r="AP3" s="265"/>
      <c r="AQ3" s="266"/>
      <c r="AR3" s="66"/>
      <c r="AS3" s="286" t="s">
        <v>1039</v>
      </c>
      <c r="AT3" s="287"/>
      <c r="AU3" s="286" t="s">
        <v>1040</v>
      </c>
      <c r="AV3" s="287"/>
      <c r="AW3" s="286" t="s">
        <v>1041</v>
      </c>
      <c r="AX3" s="287"/>
      <c r="AY3" s="66" t="s">
        <v>1042</v>
      </c>
      <c r="AZ3" s="66"/>
      <c r="BA3" s="284"/>
      <c r="BB3" s="285"/>
      <c r="BC3" s="264" t="s">
        <v>1035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/>
      <c r="BN94" s="144"/>
      <c r="BO94" s="144"/>
      <c r="BP94" s="20"/>
      <c r="BQ94" s="13" t="str">
        <f t="shared" si="20"/>
        <v>Produção</v>
      </c>
      <c r="BR94" s="21">
        <f t="shared" si="21"/>
        <v>1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248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1297</v>
      </c>
      <c r="N95" s="141" t="s">
        <v>1298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/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1299</v>
      </c>
      <c r="BK95" s="18" t="s">
        <v>1300</v>
      </c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</v>
      </c>
      <c r="BR95" s="21">
        <f>IF(OR(B95="",F95=""),"*",AY95/P95)</f>
        <v>1</v>
      </c>
      <c r="BS95" s="21">
        <f>IF(OR(B95="",F95=""),"*",BA95/Q95)</f>
        <v>0</v>
      </c>
      <c r="BT95" s="8"/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1301</v>
      </c>
      <c r="BK97" s="18" t="s">
        <v>1302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 t="s">
        <v>525</v>
      </c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 t="s">
        <v>525</v>
      </c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 t="s">
        <v>525</v>
      </c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 t="s">
        <v>525</v>
      </c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1281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1305</v>
      </c>
      <c r="X105" s="116" t="s">
        <v>522</v>
      </c>
      <c r="Y105" s="143" t="s">
        <v>525</v>
      </c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1283</v>
      </c>
      <c r="W106" s="117" t="s">
        <v>1284</v>
      </c>
      <c r="X106" s="116" t="s">
        <v>522</v>
      </c>
      <c r="Y106" s="143" t="s">
        <v>525</v>
      </c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1287</v>
      </c>
      <c r="W107" s="117" t="s">
        <v>1284</v>
      </c>
      <c r="X107" s="116" t="s">
        <v>522</v>
      </c>
      <c r="Y107" s="143" t="s">
        <v>525</v>
      </c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 t="s">
        <v>525</v>
      </c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 t="s">
        <v>525</v>
      </c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248"/>
      <c r="F110" s="227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141">
        <v>71</v>
      </c>
      <c r="K110" s="141">
        <v>214.41399999999999</v>
      </c>
      <c r="L110" s="117">
        <v>229</v>
      </c>
      <c r="M110" s="141" t="s">
        <v>141</v>
      </c>
      <c r="N110" s="141" t="s">
        <v>1306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1307</v>
      </c>
      <c r="W110" s="117" t="s">
        <v>1308</v>
      </c>
      <c r="X110" s="116" t="s">
        <v>522</v>
      </c>
      <c r="Y110" s="143" t="s">
        <v>515</v>
      </c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227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248"/>
      <c r="F111" s="227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141">
        <v>70</v>
      </c>
      <c r="K111" s="141">
        <v>168</v>
      </c>
      <c r="L111" s="117" t="s">
        <v>520</v>
      </c>
      <c r="M111" s="141" t="s">
        <v>1309</v>
      </c>
      <c r="N111" s="141" t="s">
        <v>1310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 t="s">
        <v>515</v>
      </c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227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 t="s">
        <v>525</v>
      </c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 hidden="1">
      <c r="A113" s="147" t="str">
        <f t="shared" si="19"/>
        <v/>
      </c>
      <c r="B113" s="155"/>
      <c r="C113" s="156" t="str">
        <f>IF(BS_CONTROLE[[#This Row],[DATA]]="","",WEEKNUM(BS_CONTROLE[[#This Row],[DATA]]))</f>
        <v/>
      </c>
      <c r="D113" s="161"/>
      <c r="E113" s="239">
        <v>91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 hidden="1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 hidden="1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 hidden="1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 hidden="1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 hidden="1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 hidden="1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 hidden="1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hidden="1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 hidden="1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 hidden="1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hidden="1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hidden="1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hidden="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hidden="1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hidden="1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hidden="1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hidden="1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hidden="1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hidden="1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hidden="1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hidden="1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hidden="1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hidden="1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hidden="1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hidden="1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hidden="1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hidden="1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hidden="1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hidden="1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hidden="1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hidden="1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hidden="1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 hidden="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M6:BM797 BN84:BO84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5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5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N1" workbookViewId="0">
      <selection sqref="A1:T10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1311</v>
      </c>
      <c r="V1" s="295"/>
      <c r="W1" s="295"/>
    </row>
    <row r="2" spans="1:23" s="91" customFormat="1">
      <c r="A2" s="94" t="s">
        <v>1312</v>
      </c>
      <c r="B2" s="94" t="s">
        <v>1313</v>
      </c>
      <c r="C2" s="94" t="s">
        <v>511</v>
      </c>
      <c r="D2" s="95" t="s">
        <v>1064</v>
      </c>
      <c r="E2" s="95" t="s">
        <v>1065</v>
      </c>
      <c r="F2" s="95" t="s">
        <v>1314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1315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1317</v>
      </c>
      <c r="D5" s="297"/>
      <c r="E5" s="297"/>
      <c r="F5" s="297"/>
      <c r="G5" s="297"/>
      <c r="H5" s="297"/>
      <c r="I5" s="297"/>
      <c r="J5" s="298"/>
      <c r="K5" s="299" t="s">
        <v>1318</v>
      </c>
      <c r="L5" s="300"/>
      <c r="M5" s="300"/>
      <c r="N5" s="300"/>
      <c r="O5" s="301" t="s">
        <v>1319</v>
      </c>
      <c r="P5" s="302"/>
    </row>
    <row r="6" spans="1:16" s="81" customFormat="1" ht="15" customHeight="1">
      <c r="A6" s="73" t="s">
        <v>1314</v>
      </c>
      <c r="B6" s="82" t="s">
        <v>1313</v>
      </c>
      <c r="C6" s="83" t="s">
        <v>1064</v>
      </c>
      <c r="D6" s="84" t="s">
        <v>1065</v>
      </c>
      <c r="E6" s="83" t="s">
        <v>1320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1321</v>
      </c>
      <c r="M6" s="87" t="s">
        <v>710</v>
      </c>
      <c r="N6" s="88" t="s">
        <v>1059</v>
      </c>
      <c r="O6" s="204" t="s">
        <v>1102</v>
      </c>
      <c r="P6" s="149" t="s">
        <v>1322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1323</v>
      </c>
      <c r="C2" s="134" t="s">
        <v>1049</v>
      </c>
      <c r="D2" s="83" t="s">
        <v>1051</v>
      </c>
      <c r="E2" s="83" t="s">
        <v>1324</v>
      </c>
      <c r="F2" s="111" t="s">
        <v>1325</v>
      </c>
      <c r="G2" s="83" t="s">
        <v>1326</v>
      </c>
      <c r="H2" s="83" t="s">
        <v>1327</v>
      </c>
      <c r="I2" s="83" t="s">
        <v>1328</v>
      </c>
      <c r="J2" s="83" t="s">
        <v>1329</v>
      </c>
      <c r="K2" s="85" t="s">
        <v>1330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-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2025-11-06T22:47:22Z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