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79" documentId="8_{B6337239-1A00-434D-AAD0-422EA1FEB5AE}" xr6:coauthVersionLast="47" xr6:coauthVersionMax="47" xr10:uidLastSave="{262F4791-BCB5-4B49-833D-2D811F94996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9" i="12" l="1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3" i="12" s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4" i="12" s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5" i="12" s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6" i="12" s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K507" i="12" s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8" i="12" s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09" i="12" s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0" i="12" s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1" i="12" s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2" i="12" s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3" i="12" s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4" i="12" s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K515" i="12" s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K228" i="11"/>
  <c r="M229" i="11"/>
  <c r="K231" i="11"/>
  <c r="M231" i="11"/>
  <c r="K234" i="11"/>
  <c r="M234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95" i="12" l="1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<sst xmlns="http://schemas.openxmlformats.org/spreadsheetml/2006/main" count="8284" uniqueCount="2005">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</sst>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>
    <filterColumn colId="1">
      <filters>
        <dateGroupItem year="2026" month="1" day="2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V1" activePane="topRight" state="frozen"/>
      <selection pane="topRight" activeCell="B13" sqref="B1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1929</v>
      </c>
      <c r="BK472" s="336" t="s">
        <v>1930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1934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1941</v>
      </c>
      <c r="BK479" s="336" t="s">
        <v>1941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1943</v>
      </c>
      <c r="BK480" s="179" t="s">
        <v>1944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 hidden="1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 hidden="1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1945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1945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1946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 hidden="1">
      <c r="A489" s="161" t="s">
        <v>1947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 hidden="1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1948</v>
      </c>
      <c r="X491" s="205" t="s">
        <v>974</v>
      </c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 hidden="1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73"/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 hidden="1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 hidden="1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1949</v>
      </c>
      <c r="X497" s="205" t="s">
        <v>974</v>
      </c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 hidden="1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 hidden="1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1950</v>
      </c>
      <c r="X501" s="205" t="s">
        <v>974</v>
      </c>
      <c r="Y501" s="173"/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 hidden="1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hidden="1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1951</v>
      </c>
      <c r="X504" s="205" t="s">
        <v>974</v>
      </c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 hidden="1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 hidden="1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 hidden="1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 hidden="1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 hidden="1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 hidden="1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 hidden="1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 hidden="1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 hidden="1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 hidden="1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 hidden="1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 hidden="1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 hidden="1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 hidden="1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 hidden="1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 hidden="1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 hidden="1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 hidden="1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 hidden="1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 hidden="1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 hidden="1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 hidden="1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 hidden="1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 hidden="1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 hidden="1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 hidden="1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 hidden="1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486 BQ488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486 BR488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1952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1953</v>
      </c>
      <c r="E3" s="291" t="s">
        <v>1954</v>
      </c>
      <c r="F3" s="291" t="s">
        <v>1955</v>
      </c>
      <c r="G3" s="291" t="s">
        <v>1956</v>
      </c>
      <c r="H3" s="291" t="s">
        <v>1957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1958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1959</v>
      </c>
      <c r="G10" s="292" t="s">
        <v>1960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1961</v>
      </c>
      <c r="G11" s="292" t="s">
        <v>1962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1963</v>
      </c>
      <c r="G12" s="292" t="s">
        <v>1962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1964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1965</v>
      </c>
      <c r="C4" s="296" t="s">
        <v>1966</v>
      </c>
      <c r="D4" s="296" t="s">
        <v>1967</v>
      </c>
      <c r="E4" s="296" t="s">
        <v>1968</v>
      </c>
      <c r="F4" s="296" t="s">
        <v>7</v>
      </c>
      <c r="G4" s="296" t="s">
        <v>1969</v>
      </c>
      <c r="H4" s="181"/>
    </row>
    <row r="5" spans="1:8">
      <c r="A5" s="181"/>
      <c r="B5" s="297" t="s">
        <v>1970</v>
      </c>
      <c r="C5" s="297">
        <v>309525</v>
      </c>
      <c r="D5" s="297" t="s">
        <v>1971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1972</v>
      </c>
      <c r="C6" s="297">
        <v>257410</v>
      </c>
      <c r="D6" s="297" t="s">
        <v>1973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1974</v>
      </c>
      <c r="C7" s="297">
        <v>256875</v>
      </c>
      <c r="D7" s="297" t="s">
        <v>1975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1976</v>
      </c>
      <c r="C8" s="297">
        <v>257278</v>
      </c>
      <c r="D8" s="297" t="s">
        <v>1977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1978</v>
      </c>
      <c r="C9" s="297">
        <v>261794</v>
      </c>
      <c r="D9" s="297" t="s">
        <v>1979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1980</v>
      </c>
      <c r="C10" s="297">
        <v>257033</v>
      </c>
      <c r="D10" s="297" t="s">
        <v>1981</v>
      </c>
      <c r="E10" s="297" t="s">
        <v>838</v>
      </c>
      <c r="F10" s="297" t="s">
        <v>194</v>
      </c>
      <c r="G10" s="297" t="s">
        <v>1982</v>
      </c>
      <c r="H10" s="181"/>
    </row>
    <row r="11" spans="1:8">
      <c r="A11" s="181"/>
      <c r="B11" s="297" t="s">
        <v>1983</v>
      </c>
      <c r="C11" s="297">
        <v>396578</v>
      </c>
      <c r="D11" s="297" t="s">
        <v>1984</v>
      </c>
      <c r="E11" s="297" t="s">
        <v>838</v>
      </c>
      <c r="F11" s="297" t="s">
        <v>194</v>
      </c>
      <c r="G11" s="297" t="s">
        <v>1982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sqref="A1:U5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1985</v>
      </c>
      <c r="W1" s="377"/>
      <c r="X1" s="377"/>
      <c r="Y1" s="103"/>
    </row>
    <row r="2" spans="1:25" s="100" customFormat="1" ht="11.25" customHeight="1">
      <c r="A2" s="104" t="s">
        <v>1986</v>
      </c>
      <c r="B2" s="104" t="s">
        <v>1987</v>
      </c>
      <c r="C2" s="104" t="s">
        <v>605</v>
      </c>
      <c r="D2" s="105" t="s">
        <v>1179</v>
      </c>
      <c r="E2" s="105" t="s">
        <v>1180</v>
      </c>
      <c r="F2" s="105" t="s">
        <v>1988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1989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>
      <c r="A488" s="108" t="str">
        <f>IF(FN_MC!Y487="","*",FN_MC!Y487)</f>
        <v>*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27</v>
      </c>
      <c r="X488" s="111">
        <f ca="1">_xlfn.XLOOKUP(G488&amp;$X$2,BS_CONTROLE[CHAVE],BS_CONTROLE[Quantidade_11],"-")</f>
        <v>0</v>
      </c>
    </row>
    <row r="489" spans="1:24" s="112" customFormat="1">
      <c r="A489" s="108" t="str">
        <f>IF(FN_MC!Y488="","*",FN_MC!Y488)</f>
        <v>*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>
      <c r="A490" s="108" t="str">
        <f>IF(FN_MC!Y489="","*",FN_MC!Y489)</f>
        <v>*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>
      <c r="A492" s="108" t="str">
        <f>IF(FN_MC!Y491="","*",FN_MC!Y491)</f>
        <v>*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IF(FN_MC!Y494="","*",FN_MC!Y494)</f>
        <v>*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>
      <c r="A497" s="108" t="str">
        <f>IF(FN_MC!Y496="","*",FN_MC!Y496)</f>
        <v>*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>
      <c r="A498" s="108" t="str">
        <f>IF(FN_MC!Y497="","*",FN_MC!Y497)</f>
        <v>*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*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>
      <c r="A502" s="108" t="str">
        <f>IF(FN_MC!Y501="","*",FN_MC!Y501)</f>
        <v>*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>
      <c r="A505" s="108" t="str">
        <f>IF(FN_MC!Y504="","*",FN_MC!Y504)</f>
        <v>*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1990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1991</v>
      </c>
      <c r="C2" s="95" t="s">
        <v>1164</v>
      </c>
      <c r="D2" s="95" t="s">
        <v>1166</v>
      </c>
      <c r="E2" s="95" t="s">
        <v>1992</v>
      </c>
      <c r="F2" s="95" t="s">
        <v>1993</v>
      </c>
      <c r="G2" s="95" t="s">
        <v>1994</v>
      </c>
      <c r="H2" s="95" t="s">
        <v>1995</v>
      </c>
      <c r="I2" s="95" t="s">
        <v>1996</v>
      </c>
      <c r="J2" s="95" t="s">
        <v>1997</v>
      </c>
      <c r="K2" s="130" t="s">
        <v>1998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FIXO</v>
      </c>
      <c r="I598" s="120" t="str">
        <f>IF(FN_MC!AC487="","*",FN_MC!AC487)</f>
        <v>*</v>
      </c>
      <c r="J598" s="121" t="str">
        <f>IF(FN_MC!AA487="","*",FN_MC!AA487)</f>
        <v>2 (Enio e Daniel)</v>
      </c>
      <c r="K598" s="133" t="str">
        <f>IF(FN_MC!AD487="","*",FN_MC!AD487)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1999</v>
      </c>
      <c r="D5" s="379"/>
      <c r="E5" s="379"/>
      <c r="F5" s="379"/>
      <c r="G5" s="379"/>
      <c r="H5" s="379"/>
      <c r="I5" s="379"/>
      <c r="J5" s="380"/>
      <c r="K5" s="381" t="s">
        <v>2000</v>
      </c>
      <c r="L5" s="382"/>
      <c r="M5" s="382"/>
      <c r="N5" s="382"/>
      <c r="O5" s="383" t="s">
        <v>2001</v>
      </c>
      <c r="P5" s="384"/>
      <c r="Q5" s="385"/>
    </row>
    <row r="6" spans="1:17" s="93" customFormat="1" ht="15.75" customHeight="1">
      <c r="A6" s="87" t="s">
        <v>1988</v>
      </c>
      <c r="B6" s="94" t="s">
        <v>1987</v>
      </c>
      <c r="C6" s="95" t="s">
        <v>1179</v>
      </c>
      <c r="D6" s="96" t="s">
        <v>1180</v>
      </c>
      <c r="E6" s="95" t="s">
        <v>2002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2003</v>
      </c>
      <c r="M6" s="138" t="s">
        <v>628</v>
      </c>
      <c r="N6" s="139" t="s">
        <v>1174</v>
      </c>
      <c r="O6" s="233" t="s">
        <v>1217</v>
      </c>
      <c r="P6" s="152"/>
      <c r="Q6" s="182" t="s">
        <v>2004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2026-01-29T20:48:41Z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