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98" documentId="8_{B6337239-1A00-434D-AAD0-422EA1FEB5AE}" xr6:coauthVersionLast="47" xr6:coauthVersionMax="47" xr10:uidLastSave="{6195971B-B36C-4041-9A88-E503B74C54D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<sst xmlns="http://schemas.openxmlformats.org/spreadsheetml/2006/main" count="7594" uniqueCount="1423">
  <si>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</si>
  <si>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</si>
  <si>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</si>
  <si>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</si>
  <si>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</si>
  <si>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</si>
  <si>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</si>
  <si>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</si>
  <si>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</si>
  <si>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</si>
  <si>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</si>
  <si>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</si>
  <si>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</si>
  <si>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</si>
  <si>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</si>
  <si>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</si>
  <si>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</si>
  <si>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</si>
  <si>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</si>
  <si>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</si>
  <si>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</si>
  <si>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</si>
  <si>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</si>
  <si>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</si>
  <si>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</si>
  <si>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</si>
  <si>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</si>
  <si>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</si>
  <si>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</si>
  <si>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</si>
  <si>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</si>
  <si>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</si>
  <si>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</si>
  <si>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</si>
  <si>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</si>
  <si>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</si>
  <si>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</si>
  <si>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</si>
  <si>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</si>
  <si>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</si>
  <si>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</si>
  <si>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</si>
  <si>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</si>
  <si>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</si>
  <si>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</si>
  <si>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</si>
  <si>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</si>
  <si>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</si>
  <si>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</si>
  <si>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</si>
  <si>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</si>
  <si>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</si>
  <si>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</si>
  <si>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</si>
  <si>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</si>
  <si>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</si>
  <si>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</si>
  <si>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</si>
  <si>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</si>
  <si>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</si>
  <si>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</si>
  <si>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</si>
  <si>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</si>
  <si>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</si>
  <si>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</si>
  <si>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</si>
  <si>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</si>
  <si>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</si>
  <si>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</si>
  <si>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</si>
  <si>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</si>
  <si>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</si>
  <si>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</si>
  <si>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</si>
  <si>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</si>
  <si>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</si>
  <si>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</si>
  <si>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</si>
  <si>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</si>
  <si>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</si>
  <si>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</si>
  <si>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</si>
  <si>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</si>
  <si>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</si>
  <si>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</si>
  <si>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</si>
  <si>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</si>
  <si>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</si>
  <si>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</si>
  <si>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</si>
  <si>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</si>
  <si>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</si>
  <si>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</si>
  <si>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</si>
  <si>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</si>
  <si>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</si>
  <si>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</si>
  <si>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</si>
  <si>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</si>
  <si>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</si>
  <si>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</si>
  <si>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</si>
  <si>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</si>
  <si>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</si>
  <si>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</si>
  <si>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</si>
  <si>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</si>
  <si>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</si>
  <si>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</si>
  <si>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</si>
  <si>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</si>
  <si>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</si>
  <si>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</si>
  <si>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</si>
  <si>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</si>
  <si>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</si>
  <si>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</si>
  <si>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</si>
  <si>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</si>
  <si>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</si>
  <si>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</si>
  <si>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</si>
  <si>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</si>
  <si>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</si>
  <si>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</si>
  <si>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</si>
  <si>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</si>
  <si>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</si>
  <si>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</si>
  <si>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</si>
  <si>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</si>
  <si>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</si>
  <si>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</si>
  <si>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</si>
  <si>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</si>
  <si>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</si>
  <si>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</si>
  <si>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</si>
  <si>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</si>
  <si>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</si>
  <si>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</si>
  <si>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</si>
  <si>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</si>
  <si>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</si>
  <si>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</si>
  <si>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</si>
  <si>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</si>
  <si>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</si>
  <si>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</si>
  <si>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</si>
  <si>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</si>
  <si>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</si>
  <si>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</si>
  <si>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</si>
  <si>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</si>
  <si>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</si>
  <si>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</si>
  <si>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</si>
  <si>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</si>
  <si>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</si>
  <si>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</si>
  <si>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</si>
  <si>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</si>
  <si>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</si>
  <si>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</si>
  <si>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</si>
  <si>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</si>
  <si>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</si>
  <si>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</si>
  <si>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</si>
  <si>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</si>
  <si>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</si>
  <si>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</si>
  <si>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</si>
  <si>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</si>
  <si>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</si>
  <si>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</si>
  <si>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</si>
  <si>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</si>
  <si>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</si>
  <si>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</si>
  <si>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</si>
  <si>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</si>
  <si>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</si>
  <si>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</si>
  <si>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</si>
  <si>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</si>
  <si>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</si>
  <si>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</si>
  <si>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</si>
  <si>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</si>
  <si>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</si>
  <si>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</si>
  <si>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</si>
  <si>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</si>
  <si>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</si>
  <si>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</si>
  <si>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</si>
  <si>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</si>
  <si>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</si>
  <si>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</si>
  <si>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</si>
  <si>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</si>
  <si>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</si>
  <si>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</si>
  <si>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</si>
  <si>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</si>
  <si>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</si>
  <si>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</si>
  <si>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</si>
  <si>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</si>
  <si>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</si>
  <si>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</si>
  <si>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</si>
  <si>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</si>
  <si>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</si>
  <si>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</si>
  <si>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</si>
  <si>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</si>
  <si>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</si>
  <si>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</si>
  <si>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</si>
  <si>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</si>
  <si>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</si>
  <si>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</si>
  <si>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</si>
  <si>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</si>
  <si>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</si>
  <si>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</si>
  <si>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</si>
  <si>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</si>
  <si>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</si>
  <si>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</si>
  <si>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</si>
  <si>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</si>
  <si>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</si>
  <si>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</si>
  <si>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</si>
  <si>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</si>
  <si>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</si>
  <si>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</si>
  <si>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</si>
  <si>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</si>
  <si>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</si>
  <si>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</si>
  <si>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</si>
  <si>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</si>
  <si>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</si>
  <si>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</si>
  <si>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</si>
  <si>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</si>
  <si>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</si>
  <si>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</si>
  <si>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</si>
  <si>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</si>
  <si>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</si>
  <si>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</si>
  <si>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</si>
  <si>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</si>
  <si>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</si>
  <si>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</si>
  <si>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</si>
  <si>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</si>
  <si>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</si>
  <si>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</si>
  <si>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</si>
  <si>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</si>
  <si>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</si>
  <si>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</si>
  <si>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</si>
  <si>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</si>
  <si>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</si>
  <si>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</si>
  <si>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</si>
  <si>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</si>
  <si>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</si>
  <si>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</si>
  <si>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</si>
  <si>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</si>
  <si>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</si>
  <si>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</si>
  <si>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</si>
  <si>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</si>
  <si>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</si>
  <si>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</si>
  <si>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</si>
  <si>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</si>
  <si>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</si>
  <si>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</si>
  <si>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</si>
  <si>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</si>
  <si>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</si>
  <si>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</si>
  <si>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</si>
  <si>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</si>
  <si>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</si>
  <si>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</si>
  <si>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</si>
  <si>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</si>
  <si>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</si>
  <si>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</si>
  <si>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</si>
  <si>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</si>
  <si>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</si>
  <si>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</si>
  <si>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</si>
  <si>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</si>
  <si>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</si>
  <si>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</si>
  <si>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</si>
  <si>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</si>
  <si>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</si>
  <si>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</si>
  <si>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</si>
  <si>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</si>
  <si>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</si>
  <si>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</si>
  <si>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</si>
  <si>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</si>
  <si>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</si>
  <si>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</si>
  <si>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</si>
  <si>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</si>
  <si>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</si>
  <si>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</si>
  <si>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</si>
  <si>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</si>
  <si>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</si>
  <si>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</si>
  <si>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</si>
  <si>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</si>
  <si>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</si>
  <si>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</si>
  <si>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</si>
  <si>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</si>
  <si>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</si>
  <si>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</si>
  <si>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</si>
  <si>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</si>
  <si>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</si>
  <si>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</si>
  <si>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</si>
  <si>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</si>
  <si>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</si>
  <si>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</si>
  <si>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</si>
  <si>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</si>
  <si>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</si>
  <si>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</si>
  <si>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</si>
  <si>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</si>
  <si>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</si>
  <si>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</si>
  <si>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</si>
  <si>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</si>
  <si>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</si>
  <si>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</si>
  <si>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</si>
  <si>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</si>
  <si>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</si>
  <si>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</si>
  <si>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</si>
  <si>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</si>
  <si>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</si>
  <si>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</si>
  <si>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</si>
  <si>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</si>
  <si>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</si>
  <si>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</si>
  <si>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</si>
  <si>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</si>
  <si>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</si>
  <si>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</si>
  <si>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</si>
  <si>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</si>
  <si>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</si>
  <si>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</si>
  <si>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</si>
  <si>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</si>
  <si>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</si>
  <si>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</si>
  <si>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</si>
  <si>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</si>
  <si>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</si>
  <si>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</si>
  <si>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</si>
  <si>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</si>
  <si>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</si>
  <si>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</si>
  <si>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</si>
  <si>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</si>
  <si>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</si>
  <si>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</si>
  <si>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</si>
  <si>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</si>
  <si>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</si>
  <si>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</si>
  <si>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</si>
  <si>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</si>
  <si>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</si>
  <si>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</si>
  <si>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</si>
  <si>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</si>
  <si>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</si>
  <si>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</si>
  <si>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</si>
  <si>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</si>
  <si>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</si>
  <si>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</si>
  <si>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</si>
  <si>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</si>
  <si>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</si>
  <si>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</si>
  <si>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</si>
  <si>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</si>
  <si>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</si>
  <si>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</si>
  <si>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</si>
  <si>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</si>
  <si>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</si>
  <si>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</si>
  <si>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</si>
  <si>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</si>
  <si>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</si>
  <si>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</si>
  <si>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</si>
  <si>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</si>
  <si>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</si>
  <si>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</si>
  <si>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</si>
  <si>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</si>
  <si>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</si>
  <si>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</si>
  <si>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</si>
  <si>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</si>
  <si>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</si>
  <si>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</si>
  <si>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</si>
  <si>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</si>
  <si>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</si>
  <si>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</si>
  <si>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</si>
  <si>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</si>
  <si>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</si>
  <si>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</si>
  <si>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</si>
  <si>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</si>
  <si>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</si>
  <si>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</si>
  <si>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</si>
  <si>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</si>
  <si>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</si>
  <si>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</si>
  <si>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</si>
  <si>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</si>
  <si>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</si>
  <si>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</si>
  <si>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</si>
  <si>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</si>
  <si>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</si>
  <si>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</si>
  <si>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</si>
  <si>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</si>
  <si>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</si>
  <si>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</si>
  <si>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</si>
  <si>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</si>
  <si>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</si>
  <si>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</si>
  <si>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</si>
  <si>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</si>
  <si>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</si>
  <si>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</si>
  <si>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</si>
  <si>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</si>
  <si>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</si>
  <si>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</si>
  <si>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</si>
  <si>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</si>
  <si>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</si>
  <si>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</si>
  <si>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</si>
  <si>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</si>
  <si>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</si>
  <si>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</si>
  <si>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</si>
  <si>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</si>
  <si>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</si>
  <si>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</si>
  <si>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</si>
  <si>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</si>
  <si>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</si>
  <si>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</si>
  <si>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</si>
  <si>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</si>
  <si>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</si>
  <si>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</si>
  <si>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</si>
  <si>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</si>
  <si>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</si>
  <si>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</si>
  <si>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</si>
  <si>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</si>
  <si>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</si>
  <si>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</si>
  <si>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</si>
  <si>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</si>
  <si>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</si>
  <si>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</si>
  <si>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</si>
  <si>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</si>
  <si>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</si>
  <si>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</si>
  <si>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</si>
  <si>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</si>
  <si>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</si>
  <si>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</si>
  <si>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</si>
  <si>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</si>
  <si>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</si>
  <si>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</si>
  <si>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</si>
  <si>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</si>
  <si>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</si>
  <si>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</si>
  <si>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</si>
  <si>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</si>
  <si>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</si>
  <si>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</si>
  <si>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</si>
  <si>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</si>
  <si>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</si>
  <si>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</si>
  <si>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</si>
  <si>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</si>
  <si>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</si>
  <si>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</si>
  <si>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</si>
  <si>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</si>
  <si>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</si>
  <si>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</si>
  <si>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</si>
  <si>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</si>
  <si>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</si>
  <si>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</si>
  <si>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</si>
  <si>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</si>
  <si>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</si>
  <si>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</si>
  <si>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</si>
  <si>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</si>
  <si>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</si>
  <si>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</si>
  <si>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</si>
  <si>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</si>
  <si>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</si>
  <si>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</si>
  <si>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</si>
  <si>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</si>
  <si>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</si>
  <si>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</si>
  <si>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</si>
  <si>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</si>
  <si>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</si>
  <si>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</si>
  <si>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</si>
  <si>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</si>
  <si>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</si>
  <si>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</si>
  <si>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</si>
  <si>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</si>
  <si>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</si>
  <si>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</si>
  <si>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</si>
  <si>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</si>
  <si>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</si>
  <si>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</si>
  <si>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</si>
  <si>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</si>
  <si>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</si>
  <si>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</si>
  <si>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</si>
  <si>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</si>
  <si>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</si>
  <si>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</si>
  <si>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</si>
  <si>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</si>
  <si>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</si>
  <si>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</si>
  <si>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</si>
  <si>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</si>
  <si>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</si>
  <si>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</si>
  <si>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</si>
  <si>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</si>
  <si>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</si>
  <si>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</si>
  <si>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</si>
  <si>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</si>
  <si>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</si>
  <si>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</si>
  <si>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</si>
  <si>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</si>
  <si>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</si>
  <si>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</si>
  <si>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</si>
  <si>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</si>
  <si>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</si>
  <si>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</si>
  <si>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</si>
  <si>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</si>
  <si>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</si>
  <si>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</si>
  <si>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</si>
  <si>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</si>
  <si>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</si>
  <si>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</si>
  <si>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</si>
  <si>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</si>
  <si>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</si>
  <si>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</si>
  <si>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</si>
  <si>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</si>
  <si>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</si>
  <si>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</si>
  <si>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</si>
  <si>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</si>
  <si>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</si>
  <si>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</si>
  <si>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</si>
  <si>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</si>
  <si>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</si>
  <si>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</si>
  <si>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</si>
  <si>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</si>
  <si>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</si>
  <si>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</si>
  <si>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</si>
  <si>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</si>
  <si>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</si>
  <si>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</si>
  <si>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</si>
  <si>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</si>
  <si>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</si>
  <si>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</si>
  <si>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</si>
  <si>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</si>
  <si>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</si>
  <si>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</si>
  <si>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</si>
  <si>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</si>
  <si>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</si>
  <si>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</si>
  <si>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</si>
  <si>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</si>
  <si>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</si>
  <si>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</si>
  <si>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</si>
  <si>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</si>
  <si>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</si>
  <si>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</si>
  <si>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</si>
  <si>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</si>
  <si>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</si>
  <si>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</si>
  <si>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</si>
  <si>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</si>
  <si>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</si>
  <si>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</si>
  <si>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</si>
  <si>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</si>
  <si>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</si>
  <si>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</si>
  <si>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</si>
  <si>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</si>
  <si>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</si>
  <si>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</si>
  <si>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</si>
  <si>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</si>
  <si>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</si>
  <si>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</si>
  <si>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</si>
  <si>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</si>
  <si>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</si>
  <si>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</si>
  <si>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</si>
  <si>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</si>
  <si>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</si>
  <si>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</si>
  <si>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</si>
  <si>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</si>
  <si>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</si>
  <si>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</si>
  <si>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</si>
  <si>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</si>
  <si>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</si>
  <si>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</si>
  <si>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</si>
  <si>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</si>
  <si>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</si>
  <si>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</si>
  <si>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</si>
  <si>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</si>
  <si>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</si>
  <si>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</si>
  <si>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</si>
  <si>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</si>
  <si>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</si>
  <si>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</si>
  <si>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</si>
  <si>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</si>
  <si>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</si>
  <si>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</si>
  <si>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</si>
  <si>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</si>
  <si>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</si>
  <si>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</si>
  <si>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</si>
  <si>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</si>
  <si>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</si>
  <si>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</si>
  <si>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</si>
  <si>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</si>
  <si>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</si>
  <si>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</si>
  <si>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</si>
  <si>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</si>
  <si>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</si>
  <si>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</si>
  <si>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</si>
  <si>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</si>
  <si>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</si>
  <si>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</si>
  <si>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</si>
  <si>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</si>
  <si>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</si>
  <si>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</si>
  <si>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</si>
  <si>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</si>
  <si>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</si>
  <si>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</si>
  <si>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</si>
  <si>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</si>
  <si>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</si>
  <si>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</si>
  <si>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</si>
  <si>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</si>
  <si>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</si>
  <si>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</si>
  <si>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</si>
  <si>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</si>
  <si>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</si>
  <si>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</si>
  <si>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</si>
  <si>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</si>
  <si>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</si>
  <si>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</si>
  <si>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</si>
  <si>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</si>
  <si>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</si>
  <si>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</si>
  <si>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</si>
  <si>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</si>
  <si>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</si>
  <si>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</si>
  <si>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</si>
  <si>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</si>
  <si>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</si>
  <si>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</si>
  <si>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</si>
  <si>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</si>
  <si>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</si>
  <si>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</si>
  <si>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</si>
  <si>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</si>
  <si>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</si>
  <si>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</si>
  <si>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</si>
  <si>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</si>
  <si>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</si>
  <si>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</si>
  <si>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</si>
  <si>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</si>
  <si>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</si>
  <si>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</si>
  <si>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</si>
  <si>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</si>
  <si>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</si>
  <si>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</si>
  <si>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</si>
  <si>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</si>
  <si>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</si>
  <si>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</si>
  <si>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</si>
  <si>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</si>
  <si>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</si>
  <si>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</si>
  <si>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</si>
  <si>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</si>
  <si>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</si>
  <si>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</si>
  <si>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</si>
  <si>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</si>
  <si>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</si>
  <si>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</si>
  <si>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</si>
  <si>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</si>
  <si>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</si>
  <si>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</si>
  <si>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</si>
  <si>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</si>
  <si>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</si>
  <si>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</si>
  <si>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</si>
  <si>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</si>
  <si>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</si>
  <si>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</si>
  <si>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</si>
  <si>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</si>
  <si>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</si>
  <si>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</si>
  <si>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</si>
  <si>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</si>
  <si>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</si>
  <si>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</si>
  <si>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</si>
  <si>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</si>
  <si>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</si>
  <si>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</si>
  <si>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</si>
  <si>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</si>
  <si>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</si>
  <si>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</si>
  <si>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</si>
  <si>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</si>
  <si>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</si>
  <si>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</si>
  <si>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</si>
  <si>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</si>
  <si>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</si>
  <si>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</si>
  <si>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</si>
  <si>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</si>
  <si>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</si>
  <si>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</si>
  <si>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</si>
  <si>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</si>
  <si>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</si>
  <si>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</si>
  <si>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</si>
  <si>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</si>
  <si>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</si>
  <si>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</si>
  <si>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</si>
  <si>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</si>
  <si>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</si>
  <si>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</si>
  <si>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</si>
  <si>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</si>
  <si>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</si>
  <si>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</si>
  <si>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</si>
  <si>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</si>
  <si>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</si>
  <si>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</si>
  <si>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</si>
  <si>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</si>
  <si>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</si>
  <si>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</si>
  <si>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</si>
  <si>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</si>
  <si>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</si>
  <si>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</si>
  <si>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</si>
  <si>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</si>
  <si>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</si>
  <si>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</si>
  <si>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</si>
  <si>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</si>
  <si>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</si>
  <si>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</si>
  <si>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</si>
  <si>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</si>
  <si>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</si>
  <si>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</si>
  <si>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</si>
  <si>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</si>
  <si>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</si>
  <si>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</si>
  <si>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</si>
  <si>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</si>
  <si>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</si>
  <si>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</si>
  <si>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</si>
  <si>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</si>
  <si>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</si>
  <si>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</si>
  <si>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</si>
  <si>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</si>
  <si>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</si>
  <si>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</si>
  <si>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</si>
  <si>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</si>
  <si>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</si>
  <si>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</si>
  <si>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</si>
  <si>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</si>
  <si>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</si>
  <si>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</si>
  <si>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</si>
  <si>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</si>
  <si>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</si>
  <si>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</si>
  <si>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</si>
  <si>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</si>
  <si>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</si>
  <si>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</si>
  <si>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</si>
  <si>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</si>
  <si>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</si>
  <si>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</si>
  <si>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</si>
  <si>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</si>
  <si>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</si>
  <si>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</si>
  <si>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</si>
  <si>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</si>
  <si>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</si>
  <si>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</si>
  <si>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</si>
  <si>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</si>
  <si>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</si>
  <si>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</si>
  <si>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</si>
  <si>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</si>
  <si>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</si>
  <si>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</si>
  <si>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</si>
  <si>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</si>
  <si>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</si>
  <si>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</si>
  <si>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</si>
  <si>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</si>
  <si>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</si>
  <si>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</si>
  <si>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</si>
  <si>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</si>
  <si>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</si>
  <si>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</si>
  <si>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</si>
  <si>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</si>
  <si>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</si>
  <si>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</si>
  <si>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</si>
  <si>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</si>
  <si>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</si>
  <si>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</si>
  <si>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</si>
  <si>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</si>
  <si>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</si>
  <si>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</si>
  <si>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</si>
  <si>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</si>
  <si>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</si>
  <si>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</si>
  <si>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</si>
  <si>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</si>
  <si>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</si>
  <si>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</si>
  <si>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</si>
  <si>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</si>
  <si>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</si>
  <si>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</si>
  <si>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</si>
  <si>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</si>
  <si>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</si>
  <si>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</si>
  <si>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</si>
  <si>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</si>
  <si>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</si>
  <si>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</si>
  <si>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</si>
  <si>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</si>
  <si>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</si>
  <si>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</si>
  <si>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</si>
  <si>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</si>
  <si>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</si>
  <si>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</si>
  <si>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</si>
  <si>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</si>
  <si>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</si>
  <si>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</si>
  <si>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</si>
  <si>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</si>
  <si>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</si>
  <si>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</si>
  <si>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</si>
  <si>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</si>
  <si>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</si>
  <si>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</si>
  <si>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</si>
  <si>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</si>
  <si>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</si>
  <si>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</si>
  <si>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</si>
  <si>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</si>
  <si>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</si>
  <si>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</si>
  <si>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</si>
  <si>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</si>
  <si>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</si>
  <si>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</si>
  <si>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</si>
  <si>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</si>
  <si>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</si>
  <si>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</si>
  <si>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</si>
  <si>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</si>
  <si>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</si>
  <si>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</si>
  <si>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</si>
  <si>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</si>
  <si>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</si>
  <si>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</si>
  <si>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</si>
  <si>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</si>
  <si>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</si>
  <si>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</si>
  <si>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</si>
  <si>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</si>
  <si>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</si>
  <si>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</si>
  <si>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</si>
  <si>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</si>
  <si>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</si>
  <si>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</si>
  <si>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</si>
  <si>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</si>
  <si>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</si>
  <si>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</si>
  <si>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</si>
  <si>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</si>
  <si>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</si>
  <si>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</si>
  <si>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</si>
  <si>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</si>
  <si>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</si>
  <si>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</si>
  <si>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</si>
  <si>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</si>
  <si>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</si>
  <si>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</si>
  <si>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</si>
  <si>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</si>
  <si>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</si>
  <si>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</si>
  <si>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</si>
  <si>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</si>
  <si>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</si>
  <si>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</si>
  <si>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</si>
  <si>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</si>
  <si>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</si>
  <si>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</si>
  <si>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</si>
  <si>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</si>
  <si>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</si>
  <si>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</si>
  <si>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</si>
  <si>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</si>
  <si>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</si>
  <si>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</si>
  <si>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</si>
  <si>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</si>
  <si>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</si>
  <si>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</si>
  <si>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</si>
  <si>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</si>
  <si>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</si>
  <si>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</si>
  <si>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</si>
  <si>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</si>
  <si>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</si>
  <si>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</si>
  <si>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</si>
  <si>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</si>
  <si>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</si>
  <si>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</si>
  <si>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</si>
  <si>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</si>
  <si>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</si>
  <si>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</si>
  <si>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</si>
  <si>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</si>
  <si>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</si>
  <si>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</si>
  <si>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</si>
  <si>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</si>
  <si>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</si>
  <si>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</si>
  <si>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</si>
  <si>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</si>
  <si>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</si>
  <si>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</si>
  <si>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</si>
  <si>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</si>
  <si>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</si>
  <si>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</si>
  <si>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</si>
  <si>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</si>
  <si>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</si>
  <si>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</si>
  <si>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</si>
  <si>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</si>
  <si>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</si>
  <si>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</si>
  <si>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</si>
  <si>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</si>
  <si>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</si>
  <si>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</si>
  <si>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</si>
  <si>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</si>
  <si>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</si>
  <si>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</si>
  <si>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</si>
  <si>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</si>
  <si>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</si>
  <si>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</si>
  <si>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</si>
  <si>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</si>
  <si>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</si>
  <si>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</si>
  <si>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</si>
  <si>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</si>
  <si>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</si>
  <si>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</si>
  <si>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</si>
  <si>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</si>
  <si>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</si>
  <si>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</si>
  <si>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</si>
  <si>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</si>
  <si>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</si>
  <si>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</si>
  <si>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</si>
  <si>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</si>
  <si>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</si>
  <si>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</si>
  <si>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</si>
  <si>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</si>
  <si>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</si>
  <si>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</si>
  <si>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</si>
  <si>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</si>
  <si>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</si>
  <si>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</si>
  <si>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</si>
  <si>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</si>
  <si>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</si>
  <si>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</si>
  <si>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</si>
  <si>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</si>
  <si>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</si>
  <si>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</si>
  <si>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</si>
  <si>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</si>
  <si>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</si>
  <si>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</si>
  <si>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</si>
  <si>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</si>
  <si>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</si>
  <si>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</si>
  <si>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</si>
  <si>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</si>
  <si>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</si>
  <si>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</si>
  <si>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</si>
  <si>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</si>
  <si>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</si>
  <si>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</si>
  <si>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</si>
  <si>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</si>
  <si>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</si>
  <si>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</si>
  <si>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</si>
  <si>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</si>
  <si>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</si>
  <si>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</si>
  <si>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</si>
  <si>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</si>
  <si>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</si>
  <si>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</si>
  <si>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</si>
  <si>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</si>
  <si>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</si>
  <si>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</si>
  <si>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</si>
  <si>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</si>
  <si>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</si>
  <si>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</si>
  <si>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</si>
  <si>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</si>
  <si>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</si>
  <si>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</si>
  <si>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</si>
  <si>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</si>
  <si>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</si>
  <si>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</si>
  <si>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</si>
  <si>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</si>
  <si>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</si>
  <si>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</si>
  <si>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</si>
  <si>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</si>
  <si>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</si>
  <si>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</si>
  <si>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</si>
  <si>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</si>
  <si>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</si>
  <si>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</si>
  <si>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</si>
  <si>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</si>
  <si>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</si>
  <si>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</si>
  <si>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</si>
  <si>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</si>
  <si>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</si>
  <si>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</si>
  <si>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</si>
  <si>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</si>
  <si>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</si>
  <si>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</si>
  <si>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</si>
  <si>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</si>
  <si>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</si>
  <si>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</si>
  <si>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</si>
  <si>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</si>
  <si>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</si>
  <si>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</si>
  <si>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</si>
  <si>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</si>
  <si>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</si>
  <si>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</si>
  <si>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</si>
  <si>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</si>
  <si>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</si>
  <si>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</si>
  <si>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</si>
  <si>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</si>
  <si>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</si>
  <si>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</si>
  <si>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</si>
  <si>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</si>
  <si>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</si>
  <si>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</si>
  <si>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</si>
  <si>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</si>
  <si>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</si>
  <si>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</si>
  <si>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</si>
  <si>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</si>
  <si>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</si>
  <si>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</si>
  <si>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</si>
  <si>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</si>
  <si>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</si>
  <si>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</si>
  <si>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</si>
  <si>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</si>
  <si>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</si>
  <si>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</si>
  <si>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</si>
  <si>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</si>
  <si>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</si>
  <si>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</si>
  <si>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</si>
  <si>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</si>
  <si>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</si>
  <si>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</si>
  <si>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</si>
  <si>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</si>
  <si>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</si>
  <si>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</si>
  <si>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</si>
  <si>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</si>
  <si>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</si>
  <si>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</si>
  <si>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</si>
  <si>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</si>
  <si>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</si>
  <si>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</si>
  <si>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</si>
  <si>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</si>
  <si>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</si>
  <si>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</si>
  <si>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</si>
  <si>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</si>
  <si>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</si>
  <si>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</si>
  <si>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</si>
  <si>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</si>
  <si>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</si>
  <si>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</si>
  <si>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</si>
  <si>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</si>
  <si>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</si>
  <si>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</si>
  <si>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</si>
  <si>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</si>
  <si>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</si>
  <si>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</si>
  <si>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</si>
  <si>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</si>
  <si>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</si>
  <si>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</si>
  <si>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</si>
  <si>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</si>
  <si>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</si>
  <si>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</si>
  <si>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</si>
  <si>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</si>
  <si>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</si>
  <si>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</si>
  <si>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</si>
  <si>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</si>
  <si>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</si>
  <si>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</si>
  <si>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</si>
  <si>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</si>
  <si>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</si>
  <si>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</si>
  <si>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</si>
  <si>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</si>
  <si>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</si>
  <si>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</si>
  <si>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</si>
  <si>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A conf auxiliar</t>
  </si>
  <si>
    <t>Não solicita MC1/ Avariado.</t>
  </si>
  <si>
    <t xml:space="preserve">TP pronto 09h02 / priorização do W59 para descarga de dorrmentes, após será alinhado faixa para substituição de dormentes / </t>
  </si>
  <si>
    <t>ZYU-ZLU</t>
  </si>
  <si>
    <t>ZYUZLU</t>
  </si>
  <si>
    <t>Moises / Vanderley</t>
  </si>
  <si>
    <t>Inspeção ANTT</t>
  </si>
  <si>
    <t>MC1 08h29 / autorizado entrada na via 08h36 / Em inspeção ANTT</t>
  </si>
  <si>
    <t>Limpeza de Lastro</t>
  </si>
  <si>
    <t>Substituição de Trilho</t>
  </si>
  <si>
    <t>Cancelado/ Devido as chuvas, caminhão não consegue acesso no local de trabalho.</t>
  </si>
  <si>
    <t>TP's em preparação</t>
  </si>
  <si>
    <t>MC1 08h36 / Sem oportunidade de faixa</t>
  </si>
  <si>
    <t>Cancelado / temperatura baixa</t>
  </si>
  <si>
    <t>MC1 08h33 / Sem oportunidade de faixa</t>
  </si>
  <si>
    <t>V98</t>
  </si>
  <si>
    <t>ZPGZPTZPG</t>
  </si>
  <si>
    <t>R7D (A84 embarcado)</t>
  </si>
  <si>
    <t>MC1 09h02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</si>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</sst>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251" activePane="bottomRight" state="frozen"/>
      <selection pane="bottomRight" activeCell="BB279" sqref="BB2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 ca="1"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aca="1" ref="M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aca="1" ref="N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 ca="1">IF(BS_CONTROLE[[#This Row],[Atividade]]=0, "-", BS_CONTROLE[[#This Row],[Atividade]])</f>
        <v>OUTRAS ATIVIDADES</v>
      </c>
      <c r="AJ6" s="9" t="str">
        <f ca="1">IF(D6="","*",VLOOKUP(AI6,BS_ATIVIDADE[#Data],3,FALSE))</f>
        <v>OUTROS</v>
      </c>
      <c r="AK6" s="258" t="str">
        <f ca="1">IF(BS_CONTROLE[[#This Row],[Local - Partida]]=0, "-", BS_CONTROLE[[#This Row],[Local - Partida]])</f>
        <v>-</v>
      </c>
      <c r="AL6" s="258" t="str">
        <f ca="1">IF(BS_CONTROLE[[#This Row],[Local - Encerramento]]=0, "-", BS_CONTROLE[[#This Row],[Local - Encerramento]])</f>
        <v>-</v>
      </c>
      <c r="AM6" s="258" t="str">
        <f ca="1">IF(BS_CONTROLE[[#This Row],[Entre - Estações]]=0, "-", BS_CONTROLE[[#This Row],[Entre - Estações]])</f>
        <v>ZDS-ZQB</v>
      </c>
      <c r="AN6" s="258" t="str">
        <f ca="1">IF(BS_CONTROLE[[#This Row],[SB]]=0, "-", BS_CONTROLE[[#This Row],[SB]])</f>
        <v>ZDS2481</v>
      </c>
      <c r="AO6" s="259">
        <f ca="1">IF(BS_CONTROLE[[#This Row],[SUB]]=0, "-", BS_CONTROLE[[#This Row],[SUB]])</f>
        <v>49</v>
      </c>
      <c r="AP6" s="260">
        <f ca="1">IF(BS_CONTROLE[[#This Row],[KM - Inicio]]=0, "-", BS_CONTROLE[[#This Row],[KM - Inicio]])</f>
        <v>240.89</v>
      </c>
      <c r="AQ6" s="260" t="str">
        <f ca="1"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 ca="1">IFERROR(_xlfn.XLOOKUP(AI6, BS_ATIVIDADE[ATIVIDADE],BS_ATIVIDADE[UNIDADE] ), "*")</f>
        <v>BINÁRIO</v>
      </c>
      <c r="BC6" s="71" t="str" cm="1">
        <f t="array" aca="1" ref="BC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aca="1" ref="BD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 ca="1">IFERROR(_xlfn.XLOOKUP(AO6, BASE_MAPA!$D$2:$D$260, BASE_MAPA!$I$2:$I$260), "ERRO")</f>
        <v>ZKE-ZGA</v>
      </c>
      <c r="BF6" s="261" t="str">
        <f ca="1"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 ca="1"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aca="1" ref="M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aca="1" ref="N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 ca="1">IF(BS_CONTROLE[[#This Row],[Atividade]]=0, "-", BS_CONTROLE[[#This Row],[Atividade]])</f>
        <v>MECANIZAÇÃO - SOCADORA</v>
      </c>
      <c r="AJ7" s="9" t="str">
        <f ca="1">IF(D7="","*",VLOOKUP(AI7,BS_ATIVIDADE[#Data],3,FALSE))</f>
        <v>MECANIZAÇÃO - SOCADORA</v>
      </c>
      <c r="AK7" s="258" t="str">
        <f ca="1">IF(BS_CONTROLE[[#This Row],[Local - Partida]]=0, "-", BS_CONTROLE[[#This Row],[Local - Partida]])</f>
        <v>ZYU1</v>
      </c>
      <c r="AL7" s="258" t="str">
        <f ca="1">IF(BS_CONTROLE[[#This Row],[Local - Encerramento]]=0, "-", BS_CONTROLE[[#This Row],[Local - Encerramento]])</f>
        <v>ZYU1</v>
      </c>
      <c r="AM7" s="258" t="str">
        <f ca="1">IF(BS_CONTROLE[[#This Row],[Entre - Estações]]=0, "-", BS_CONTROLE[[#This Row],[Entre - Estações]])</f>
        <v>ZXI-ZVK</v>
      </c>
      <c r="AN7" s="258" t="str">
        <f ca="1">IF(BS_CONTROLE[[#This Row],[SB]]=0, "-", BS_CONTROLE[[#This Row],[SB]])</f>
        <v>224ZIC2</v>
      </c>
      <c r="AO7" s="259">
        <f ca="1">IF(BS_CONTROLE[[#This Row],[SUB]]=0, "-", BS_CONTROLE[[#This Row],[SUB]])</f>
        <v>56</v>
      </c>
      <c r="AP7" s="260">
        <f ca="1">IF(BS_CONTROLE[[#This Row],[KM - Inicio]]=0, "-", BS_CONTROLE[[#This Row],[KM - Inicio]])</f>
        <v>225</v>
      </c>
      <c r="AQ7" s="260">
        <f ca="1"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 ca="1">IFERROR(_xlfn.XLOOKUP(AI7, BS_ATIVIDADE[ATIVIDADE],BS_ATIVIDADE[UNIDADE] ), "*")</f>
        <v>M</v>
      </c>
      <c r="BC7" s="71" t="str" cm="1">
        <f t="array" aca="1" ref="BC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aca="1" ref="BD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 ca="1">IFERROR(_xlfn.XLOOKUP(AO7, BASE_MAPA!$D$2:$D$260, BASE_MAPA!$I$2:$I$260), "ERRO")</f>
        <v>ZGA</v>
      </c>
      <c r="BF7" s="261" t="str">
        <f ca="1"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 ca="1"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aca="1" ref="M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aca="1" ref="N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 ca="1">IF(BS_CONTROLE[[#This Row],[Atividade]]=0, "-", BS_CONTROLE[[#This Row],[Atividade]])</f>
        <v>LIMPEZA LASTRO</v>
      </c>
      <c r="AJ8" s="9" t="str">
        <f ca="1">IF(D8="","*",VLOOKUP(AI8,BS_ATIVIDADE[#Data],3,FALSE))</f>
        <v>LIMPEZA LASTRO</v>
      </c>
      <c r="AK8" s="258" t="str">
        <f ca="1">IF(BS_CONTROLE[[#This Row],[Local - Partida]]=0, "-", BS_CONTROLE[[#This Row],[Local - Partida]])</f>
        <v>-</v>
      </c>
      <c r="AL8" s="258" t="str">
        <f ca="1">IF(BS_CONTROLE[[#This Row],[Local - Encerramento]]=0, "-", BS_CONTROLE[[#This Row],[Local - Encerramento]])</f>
        <v>-</v>
      </c>
      <c r="AM8" s="258" t="str">
        <f ca="1">IF(BS_CONTROLE[[#This Row],[Entre - Estações]]=0, "-", BS_CONTROLE[[#This Row],[Entre - Estações]])</f>
        <v>ZYU</v>
      </c>
      <c r="AN8" s="258" t="str">
        <f ca="1">IF(BS_CONTROLE[[#This Row],[SB]]=0, "-", BS_CONTROLE[[#This Row],[SB]])</f>
        <v>198ZYU2</v>
      </c>
      <c r="AO8" s="259">
        <f ca="1">IF(BS_CONTROLE[[#This Row],[SUB]]=0, "-", BS_CONTROLE[[#This Row],[SUB]])</f>
        <v>56</v>
      </c>
      <c r="AP8" s="260">
        <f ca="1">IF(BS_CONTROLE[[#This Row],[KM - Inicio]]=0, "-", BS_CONTROLE[[#This Row],[KM - Inicio]])</f>
        <v>198.4</v>
      </c>
      <c r="AQ8" s="260" t="str">
        <f ca="1"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 ca="1">IFERROR(_xlfn.XLOOKUP(AI8, BS_ATIVIDADE[ATIVIDADE],BS_ATIVIDADE[UNIDADE] ), "*")</f>
        <v>M</v>
      </c>
      <c r="BC8" s="71" t="str" cm="1">
        <f t="array" aca="1" ref="BC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aca="1" ref="BD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 ca="1">IFERROR(_xlfn.XLOOKUP(AO8, BASE_MAPA!$D$2:$D$260, BASE_MAPA!$I$2:$I$260), "ERRO")</f>
        <v>ZGA</v>
      </c>
      <c r="BF8" s="261" t="str">
        <f ca="1"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 ca="1"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aca="1" ref="M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aca="1" ref="N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 ca="1">IF(BS_CONTROLE[[#This Row],[Atividade]]=0, "-", BS_CONTROLE[[#This Row],[Atividade]])</f>
        <v>PDM - SUBSTITUIÇÃO - DORMENTE</v>
      </c>
      <c r="AJ9" s="9" t="str">
        <f ca="1">IF(D9="","*",VLOOKUP(AI9,BS_ATIVIDADE[#Data],3,FALSE))</f>
        <v>DORMENTE - SUBSTITUIÇÂO</v>
      </c>
      <c r="AK9" s="258" t="str">
        <f ca="1">IF(BS_CONTROLE[[#This Row],[Local - Partida]]=0, "-", BS_CONTROLE[[#This Row],[Local - Partida]])</f>
        <v>-</v>
      </c>
      <c r="AL9" s="258" t="str">
        <f ca="1">IF(BS_CONTROLE[[#This Row],[Local - Encerramento]]=0, "-", BS_CONTROLE[[#This Row],[Local - Encerramento]])</f>
        <v>-</v>
      </c>
      <c r="AM9" s="258" t="str">
        <f ca="1">IF(BS_CONTROLE[[#This Row],[Entre - Estações]]=0, "-", BS_CONTROLE[[#This Row],[Entre - Estações]])</f>
        <v>ZFY</v>
      </c>
      <c r="AN9" s="258" t="str">
        <f ca="1">IF(BS_CONTROLE[[#This Row],[SB]]=0, "-", BS_CONTROLE[[#This Row],[SB]])</f>
        <v>ZFY1981</v>
      </c>
      <c r="AO9" s="259">
        <f ca="1">IF(BS_CONTROLE[[#This Row],[SUB]]=0, "-", BS_CONTROLE[[#This Row],[SUB]])</f>
        <v>49</v>
      </c>
      <c r="AP9" s="260">
        <f ca="1">IF(BS_CONTROLE[[#This Row],[KM - Inicio]]=0, "-", BS_CONTROLE[[#This Row],[KM - Inicio]])</f>
        <v>198.1</v>
      </c>
      <c r="AQ9" s="260" t="str">
        <f ca="1"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 ca="1">IFERROR(_xlfn.XLOOKUP(AI9, BS_ATIVIDADE[ATIVIDADE],BS_ATIVIDADE[UNIDADE] ), "*")</f>
        <v>Nº DE DORMENTES</v>
      </c>
      <c r="BC9" s="71" t="str" cm="1">
        <f t="array" aca="1" ref="BC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aca="1" ref="BD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 ca="1">IFERROR(_xlfn.XLOOKUP(AO9, BASE_MAPA!$D$2:$D$260, BASE_MAPA!$I$2:$I$260), "ERRO")</f>
        <v>ZKE-ZGA</v>
      </c>
      <c r="BF9" s="261" t="str">
        <f ca="1"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 ca="1"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aca="1" ref="M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aca="1" ref="N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 ca="1">IF(BS_CONTROLE[[#This Row],[Atividade]]=0, "-", BS_CONTROLE[[#This Row],[Atividade]])</f>
        <v>PDM - SUBSTITUIÇÃO - DORMENTE</v>
      </c>
      <c r="AJ10" s="9" t="str">
        <f ca="1">IF(D10="","*",VLOOKUP(AI10,BS_ATIVIDADE[#Data],3,FALSE))</f>
        <v>DORMENTE - SUBSTITUIÇÂO</v>
      </c>
      <c r="AK10" s="258" t="str">
        <f ca="1">IF(BS_CONTROLE[[#This Row],[Local - Partida]]=0, "-", BS_CONTROLE[[#This Row],[Local - Partida]])</f>
        <v>-</v>
      </c>
      <c r="AL10" s="258" t="str">
        <f ca="1">IF(BS_CONTROLE[[#This Row],[Local - Encerramento]]=0, "-", BS_CONTROLE[[#This Row],[Local - Encerramento]])</f>
        <v>-</v>
      </c>
      <c r="AM10" s="258" t="str">
        <f ca="1">IF(BS_CONTROLE[[#This Row],[Entre - Estações]]=0, "-", BS_CONTROLE[[#This Row],[Entre - Estações]])</f>
        <v>ZFY</v>
      </c>
      <c r="AN10" s="258" t="str">
        <f ca="1">IF(BS_CONTROLE[[#This Row],[SB]]=0, "-", BS_CONTROLE[[#This Row],[SB]])</f>
        <v>ZFY1</v>
      </c>
      <c r="AO10" s="259">
        <f ca="1">IF(BS_CONTROLE[[#This Row],[SUB]]=0, "-", BS_CONTROLE[[#This Row],[SUB]])</f>
        <v>49</v>
      </c>
      <c r="AP10" s="260">
        <f ca="1">IF(BS_CONTROLE[[#This Row],[KM - Inicio]]=0, "-", BS_CONTROLE[[#This Row],[KM - Inicio]])</f>
        <v>194</v>
      </c>
      <c r="AQ10" s="260" t="str">
        <f ca="1"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 ca="1">IFERROR(_xlfn.XLOOKUP(AI10, BS_ATIVIDADE[ATIVIDADE],BS_ATIVIDADE[UNIDADE] ), "*")</f>
        <v>Nº DE DORMENTES</v>
      </c>
      <c r="BC10" s="71" t="str" cm="1">
        <f t="array" aca="1" ref="BC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aca="1" ref="BD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 ca="1">IFERROR(_xlfn.XLOOKUP(AO10, BASE_MAPA!$D$2:$D$260, BASE_MAPA!$I$2:$I$260), "ERRO")</f>
        <v>ZKE-ZGA</v>
      </c>
      <c r="BF10" s="261" t="str">
        <f ca="1"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 ca="1"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aca="1" ref="M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aca="1" ref="N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 ca="1">IF(BS_CONTROLE[[#This Row],[Atividade]]=0, "-", BS_CONTROLE[[#This Row],[Atividade]])</f>
        <v>-</v>
      </c>
      <c r="AJ11" s="9" t="str">
        <f ca="1">IF(D11="","*",VLOOKUP(AI11,BS_ATIVIDADE[#Data],3,FALSE))</f>
        <v>*</v>
      </c>
      <c r="AK11" s="258" t="str">
        <f ca="1">IF(BS_CONTROLE[[#This Row],[Local - Partida]]=0, "-", BS_CONTROLE[[#This Row],[Local - Partida]])</f>
        <v>-</v>
      </c>
      <c r="AL11" s="258" t="str">
        <f ca="1">IF(BS_CONTROLE[[#This Row],[Local - Encerramento]]=0, "-", BS_CONTROLE[[#This Row],[Local - Encerramento]])</f>
        <v>-</v>
      </c>
      <c r="AM11" s="258" t="str">
        <f ca="1">IF(BS_CONTROLE[[#This Row],[Entre - Estações]]=0, "-", BS_CONTROLE[[#This Row],[Entre - Estações]])</f>
        <v>-</v>
      </c>
      <c r="AN11" s="258" t="str">
        <f ca="1">IF(BS_CONTROLE[[#This Row],[SB]]=0, "-", BS_CONTROLE[[#This Row],[SB]])</f>
        <v>-</v>
      </c>
      <c r="AO11" s="259" t="str">
        <f ca="1">IF(BS_CONTROLE[[#This Row],[SUB]]=0, "-", BS_CONTROLE[[#This Row],[SUB]])</f>
        <v>-</v>
      </c>
      <c r="AP11" s="260" t="str">
        <f ca="1">IF(BS_CONTROLE[[#This Row],[KM - Inicio]]=0, "-", BS_CONTROLE[[#This Row],[KM - Inicio]])</f>
        <v>-</v>
      </c>
      <c r="AQ11" s="260" t="str">
        <f ca="1"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 ca="1">IFERROR(_xlfn.XLOOKUP(AI11, BS_ATIVIDADE[ATIVIDADE],BS_ATIVIDADE[UNIDADE] ), "*")</f>
        <v>*</v>
      </c>
      <c r="BC11" s="71" t="str" cm="1">
        <f t="array" aca="1" ref="BC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aca="1" ref="BD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 ca="1">IFERROR(_xlfn.XLOOKUP(AO11, BASE_MAPA!$D$2:$D$260, BASE_MAPA!$I$2:$I$260), "ERRO")</f>
        <v>ERRO</v>
      </c>
      <c r="BF11" s="261" t="str">
        <f ca="1"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 ca="1"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aca="1" ref="M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aca="1" ref="N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 ca="1">IF(BS_CONTROLE[[#This Row],[Atividade]]=0, "-", BS_CONTROLE[[#This Row],[Atividade]])</f>
        <v>-</v>
      </c>
      <c r="AJ12" s="9" t="str">
        <f ca="1">IF(D12="","*",VLOOKUP(AI12,BS_ATIVIDADE[#Data],3,FALSE))</f>
        <v>*</v>
      </c>
      <c r="AK12" s="258" t="str">
        <f ca="1">IF(BS_CONTROLE[[#This Row],[Local - Partida]]=0, "-", BS_CONTROLE[[#This Row],[Local - Partida]])</f>
        <v>-</v>
      </c>
      <c r="AL12" s="258" t="str">
        <f ca="1">IF(BS_CONTROLE[[#This Row],[Local - Encerramento]]=0, "-", BS_CONTROLE[[#This Row],[Local - Encerramento]])</f>
        <v>-</v>
      </c>
      <c r="AM12" s="258" t="str">
        <f ca="1">IF(BS_CONTROLE[[#This Row],[Entre - Estações]]=0, "-", BS_CONTROLE[[#This Row],[Entre - Estações]])</f>
        <v>-</v>
      </c>
      <c r="AN12" s="258" t="str">
        <f ca="1">IF(BS_CONTROLE[[#This Row],[SB]]=0, "-", BS_CONTROLE[[#This Row],[SB]])</f>
        <v>-</v>
      </c>
      <c r="AO12" s="259" t="str">
        <f ca="1">IF(BS_CONTROLE[[#This Row],[SUB]]=0, "-", BS_CONTROLE[[#This Row],[SUB]])</f>
        <v>-</v>
      </c>
      <c r="AP12" s="260" t="str">
        <f ca="1">IF(BS_CONTROLE[[#This Row],[KM - Inicio]]=0, "-", BS_CONTROLE[[#This Row],[KM - Inicio]])</f>
        <v>-</v>
      </c>
      <c r="AQ12" s="260" t="str">
        <f ca="1"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 ca="1">IFERROR(_xlfn.XLOOKUP(AI12, BS_ATIVIDADE[ATIVIDADE],BS_ATIVIDADE[UNIDADE] ), "*")</f>
        <v>*</v>
      </c>
      <c r="BC12" s="71" t="str" cm="1">
        <f t="array" aca="1" ref="BC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aca="1" ref="BD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 ca="1">IFERROR(_xlfn.XLOOKUP(AO12, BASE_MAPA!$D$2:$D$260, BASE_MAPA!$I$2:$I$260), "ERRO")</f>
        <v>ERRO</v>
      </c>
      <c r="BF12" s="261" t="str">
        <f ca="1"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 ca="1"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aca="1" ref="M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aca="1" ref="N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 ca="1">IF(BS_CONTROLE[[#This Row],[Atividade]]=0, "-", BS_CONTROLE[[#This Row],[Atividade]])</f>
        <v>PDM - AMV - MEIA CHAVE</v>
      </c>
      <c r="AJ13" s="9" t="str">
        <f ca="1">IF(D13="","*",VLOOKUP(AI13,BS_ATIVIDADE[#Data],3,FALSE))</f>
        <v>AMV</v>
      </c>
      <c r="AK13" s="258" t="str">
        <f ca="1">IF(BS_CONTROLE[[#This Row],[Local - Partida]]=0, "-", BS_CONTROLE[[#This Row],[Local - Partida]])</f>
        <v>-</v>
      </c>
      <c r="AL13" s="258" t="str">
        <f ca="1">IF(BS_CONTROLE[[#This Row],[Local - Encerramento]]=0, "-", BS_CONTROLE[[#This Row],[Local - Encerramento]])</f>
        <v>-</v>
      </c>
      <c r="AM13" s="258" t="str">
        <f ca="1">IF(BS_CONTROLE[[#This Row],[Entre - Estações]]=0, "-", BS_CONTROLE[[#This Row],[Entre - Estações]])</f>
        <v>ZKE</v>
      </c>
      <c r="AN13" s="258" t="str">
        <f ca="1">IF(BS_CONTROLE[[#This Row],[SB]]=0, "-", BS_CONTROLE[[#This Row],[SB]])</f>
        <v>ZKE2</v>
      </c>
      <c r="AO13" s="259">
        <f ca="1">IF(BS_CONTROLE[[#This Row],[SUB]]=0, "-", BS_CONTROLE[[#This Row],[SUB]])</f>
        <v>55</v>
      </c>
      <c r="AP13" s="260">
        <f ca="1">IF(BS_CONTROLE[[#This Row],[KM - Inicio]]=0, "-", BS_CONTROLE[[#This Row],[KM - Inicio]])</f>
        <v>77</v>
      </c>
      <c r="AQ13" s="260">
        <f ca="1"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 ca="1">IFERROR(_xlfn.XLOOKUP(AI13, BS_ATIVIDADE[ATIVIDADE],BS_ATIVIDADE[UNIDADE] ), "*")</f>
        <v>Nº DE PEÇAS</v>
      </c>
      <c r="BC13" s="71" t="str" cm="1">
        <f t="array" aca="1" ref="BC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aca="1" ref="BD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 ca="1">IFERROR(_xlfn.XLOOKUP(AO13, BASE_MAPA!$D$2:$D$260, BASE_MAPA!$I$2:$I$260), "ERRO")</f>
        <v>ZKE</v>
      </c>
      <c r="BF13" s="261" t="str">
        <f ca="1"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 ca="1"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 ca="1">IF(BS_CONTROLE[[#This Row],[Atividade]]=0, "-", BS_CONTROLE[[#This Row],[Atividade]])</f>
        <v>BLOCO</v>
      </c>
      <c r="AJ14" s="9" t="str">
        <f ca="1">IF(D14="","*",VLOOKUP(AI14,BS_ATIVIDADE[#Data],3,FALSE))</f>
        <v>OUTROS</v>
      </c>
      <c r="AK14" s="258" t="str">
        <f ca="1">IF(BS_CONTROLE[[#This Row],[Local - Partida]]=0, "-", BS_CONTROLE[[#This Row],[Local - Partida]])</f>
        <v>-</v>
      </c>
      <c r="AL14" s="258" t="str">
        <f ca="1">IF(BS_CONTROLE[[#This Row],[Local - Encerramento]]=0, "-", BS_CONTROLE[[#This Row],[Local - Encerramento]])</f>
        <v>-</v>
      </c>
      <c r="AM14" s="258" t="str">
        <f ca="1">IF(BS_CONTROLE[[#This Row],[Entre - Estações]]=0, "-", BS_CONTROLE[[#This Row],[Entre - Estações]])</f>
        <v>ZKW-ZLU</v>
      </c>
      <c r="AN14" s="258" t="str">
        <f ca="1">IF(BS_CONTROLE[[#This Row],[SB]]=0, "-", BS_CONTROLE[[#This Row],[SB]])</f>
        <v>ZKWZLU</v>
      </c>
      <c r="AO14" s="259">
        <f ca="1">IF(BS_CONTROLE[[#This Row],[SUB]]=0, "-", BS_CONTROLE[[#This Row],[SUB]])</f>
        <v>55</v>
      </c>
      <c r="AP14" s="260">
        <f ca="1">IF(BS_CONTROLE[[#This Row],[KM - Inicio]]=0, "-", BS_CONTROLE[[#This Row],[KM - Inicio]])</f>
        <v>97.843000000000004</v>
      </c>
      <c r="AQ14" s="260">
        <f ca="1"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 ca="1">IFERROR(_xlfn.XLOOKUP(AI14, BS_ATIVIDADE[ATIVIDADE],BS_ATIVIDADE[UNIDADE] ), "*")</f>
        <v>BINÁRIO</v>
      </c>
      <c r="BC14" s="71" t="str" cm="1">
        <f t="array" aca="1" ref="BC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aca="1" ref="BD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 ca="1">IFERROR(_xlfn.XLOOKUP(AO14, BASE_MAPA!$D$2:$D$260, BASE_MAPA!$I$2:$I$260), "ERRO")</f>
        <v>ZKE</v>
      </c>
      <c r="BF14" s="261" t="str">
        <f ca="1"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 ca="1"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aca="1" ref="M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aca="1" ref="N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 ca="1">IF(BS_CONTROLE[[#This Row],[Atividade]]=0, "-", BS_CONTROLE[[#This Row],[Atividade]])</f>
        <v>PDM - SOLDA</v>
      </c>
      <c r="AJ15" s="9" t="str">
        <f ca="1">IF(D15="","*",VLOOKUP(AI15,BS_ATIVIDADE[#Data],3,FALSE))</f>
        <v>SOLDA</v>
      </c>
      <c r="AK15" s="258" t="str">
        <f ca="1">IF(BS_CONTROLE[[#This Row],[Local - Partida]]=0, "-", BS_CONTROLE[[#This Row],[Local - Partida]])</f>
        <v>-</v>
      </c>
      <c r="AL15" s="258" t="str">
        <f ca="1">IF(BS_CONTROLE[[#This Row],[Local - Encerramento]]=0, "-", BS_CONTROLE[[#This Row],[Local - Encerramento]])</f>
        <v>-</v>
      </c>
      <c r="AM15" s="258" t="str">
        <f ca="1">IF(BS_CONTROLE[[#This Row],[Entre - Estações]]=0, "-", BS_CONTROLE[[#This Row],[Entre - Estações]])</f>
        <v>ZKW</v>
      </c>
      <c r="AN15" s="258" t="str">
        <f ca="1">IF(BS_CONTROLE[[#This Row],[SB]]=0, "-", BS_CONTROLE[[#This Row],[SB]])</f>
        <v>102ZKW2</v>
      </c>
      <c r="AO15" s="259">
        <f ca="1">IF(BS_CONTROLE[[#This Row],[SUB]]=0, "-", BS_CONTROLE[[#This Row],[SUB]])</f>
        <v>55</v>
      </c>
      <c r="AP15" s="260">
        <f ca="1">IF(BS_CONTROLE[[#This Row],[KM - Inicio]]=0, "-", BS_CONTROLE[[#This Row],[KM - Inicio]])</f>
        <v>99.6</v>
      </c>
      <c r="AQ15" s="260" t="str">
        <f ca="1"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 ca="1">IFERROR(_xlfn.XLOOKUP(AI15, BS_ATIVIDADE[ATIVIDADE],BS_ATIVIDADE[UNIDADE] ), "*")</f>
        <v>Nº DE SOLDA</v>
      </c>
      <c r="BC15" s="71" t="str" cm="1">
        <f t="array" aca="1" ref="BC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aca="1" ref="BD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 ca="1">IFERROR(_xlfn.XLOOKUP(AO15, BASE_MAPA!$D$2:$D$260, BASE_MAPA!$I$2:$I$260), "ERRO")</f>
        <v>ZKE</v>
      </c>
      <c r="BF15" s="261" t="str">
        <f ca="1"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 ca="1"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aca="1" ref="M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aca="1" ref="N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 ca="1">IF(BS_CONTROLE[[#This Row],[Atividade]]=0, "-", BS_CONTROLE[[#This Row],[Atividade]])</f>
        <v>PDM - SOLDA</v>
      </c>
      <c r="AJ16" s="9" t="str">
        <f ca="1">IF(D16="","*",VLOOKUP(AI16,BS_ATIVIDADE[#Data],3,FALSE))</f>
        <v>SOLDA</v>
      </c>
      <c r="AK16" s="258" t="str">
        <f ca="1">IF(BS_CONTROLE[[#This Row],[Local - Partida]]=0, "-", BS_CONTROLE[[#This Row],[Local - Partida]])</f>
        <v>-</v>
      </c>
      <c r="AL16" s="258" t="str">
        <f ca="1">IF(BS_CONTROLE[[#This Row],[Local - Encerramento]]=0, "-", BS_CONTROLE[[#This Row],[Local - Encerramento]])</f>
        <v>-</v>
      </c>
      <c r="AM16" s="258" t="str">
        <f ca="1">IF(BS_CONTROLE[[#This Row],[Entre - Estações]]=0, "-", BS_CONTROLE[[#This Row],[Entre - Estações]])</f>
        <v>ZKW-ZLU</v>
      </c>
      <c r="AN16" s="258">
        <f ca="1">IF(BS_CONTROLE[[#This Row],[SB]]=0, "-", BS_CONTROLE[[#This Row],[SB]])</f>
        <v>1031022</v>
      </c>
      <c r="AO16" s="259">
        <f ca="1">IF(BS_CONTROLE[[#This Row],[SUB]]=0, "-", BS_CONTROLE[[#This Row],[SUB]])</f>
        <v>55</v>
      </c>
      <c r="AP16" s="260">
        <f ca="1">IF(BS_CONTROLE[[#This Row],[KM - Inicio]]=0, "-", BS_CONTROLE[[#This Row],[KM - Inicio]])</f>
        <v>102.04</v>
      </c>
      <c r="AQ16" s="260">
        <f ca="1"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 ca="1">IFERROR(_xlfn.XLOOKUP(AI16, BS_ATIVIDADE[ATIVIDADE],BS_ATIVIDADE[UNIDADE] ), "*")</f>
        <v>Nº DE SOLDA</v>
      </c>
      <c r="BC16" s="71" t="str" cm="1">
        <f t="array" aca="1" ref="BC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aca="1" ref="BD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 ca="1">IFERROR(_xlfn.XLOOKUP(AO16, BASE_MAPA!$D$2:$D$260, BASE_MAPA!$I$2:$I$260), "ERRO")</f>
        <v>ZKE</v>
      </c>
      <c r="BF16" s="261" t="str">
        <f ca="1"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 ca="1"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aca="1" ref="M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aca="1" ref="N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 ca="1">IF(BS_CONTROLE[[#This Row],[Atividade]]=0, "-", BS_CONTROLE[[#This Row],[Atividade]])</f>
        <v>PDM - SOLDA</v>
      </c>
      <c r="AJ17" s="9" t="str">
        <f ca="1">IF(D17="","*",VLOOKUP(AI17,BS_ATIVIDADE[#Data],3,FALSE))</f>
        <v>SOLDA</v>
      </c>
      <c r="AK17" s="258" t="str">
        <f ca="1">IF(BS_CONTROLE[[#This Row],[Local - Partida]]=0, "-", BS_CONTROLE[[#This Row],[Local - Partida]])</f>
        <v>-</v>
      </c>
      <c r="AL17" s="258" t="str">
        <f ca="1">IF(BS_CONTROLE[[#This Row],[Local - Encerramento]]=0, "-", BS_CONTROLE[[#This Row],[Local - Encerramento]])</f>
        <v>-</v>
      </c>
      <c r="AM17" s="258" t="str">
        <f ca="1">IF(BS_CONTROLE[[#This Row],[Entre - Estações]]=0, "-", BS_CONTROLE[[#This Row],[Entre - Estações]])</f>
        <v>ZKW-ZLU</v>
      </c>
      <c r="AN17" s="258">
        <f ca="1">IF(BS_CONTROLE[[#This Row],[SB]]=0, "-", BS_CONTROLE[[#This Row],[SB]])</f>
        <v>1051032</v>
      </c>
      <c r="AO17" s="259">
        <f ca="1">IF(BS_CONTROLE[[#This Row],[SUB]]=0, "-", BS_CONTROLE[[#This Row],[SUB]])</f>
        <v>55</v>
      </c>
      <c r="AP17" s="260">
        <f ca="1">IF(BS_CONTROLE[[#This Row],[KM - Inicio]]=0, "-", BS_CONTROLE[[#This Row],[KM - Inicio]])</f>
        <v>103.996</v>
      </c>
      <c r="AQ17" s="260">
        <f ca="1"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 ca="1">IFERROR(_xlfn.XLOOKUP(AI17, BS_ATIVIDADE[ATIVIDADE],BS_ATIVIDADE[UNIDADE] ), "*")</f>
        <v>Nº DE SOLDA</v>
      </c>
      <c r="BC17" s="71" t="str" cm="1">
        <f t="array" aca="1" ref="BC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aca="1" ref="BD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 ca="1">IFERROR(_xlfn.XLOOKUP(AO17, BASE_MAPA!$D$2:$D$260, BASE_MAPA!$I$2:$I$260), "ERRO")</f>
        <v>ZKE</v>
      </c>
      <c r="BF17" s="261" t="str">
        <f ca="1"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 ca="1"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 ca="1">IF(BS_CONTROLE[[#This Row],[Atividade]]=0, "-", BS_CONTROLE[[#This Row],[Atividade]])</f>
        <v>DESLOCAMENTO</v>
      </c>
      <c r="AJ18" s="9" t="str">
        <f ca="1">IF(D18="","*",VLOOKUP(AI18,BS_ATIVIDADE[#Data],3,FALSE))</f>
        <v>OUTROS</v>
      </c>
      <c r="AK18" s="258" t="str">
        <f ca="1">IF(BS_CONTROLE[[#This Row],[Local - Partida]]=0, "-", BS_CONTROLE[[#This Row],[Local - Partida]])</f>
        <v>Z3VZEV</v>
      </c>
      <c r="AL18" s="258" t="str">
        <f ca="1">IF(BS_CONTROLE[[#This Row],[Local - Encerramento]]=0, "-", BS_CONTROLE[[#This Row],[Local - Encerramento]])</f>
        <v>102ZKW2</v>
      </c>
      <c r="AM18" s="258" t="str">
        <f ca="1">IF(BS_CONTROLE[[#This Row],[Entre - Estações]]=0, "-", BS_CONTROLE[[#This Row],[Entre - Estações]])</f>
        <v>ZEV-ZKW</v>
      </c>
      <c r="AN18" s="258" t="str">
        <f ca="1">IF(BS_CONTROLE[[#This Row],[SB]]=0, "-", BS_CONTROLE[[#This Row],[SB]])</f>
        <v>ZEVZKW</v>
      </c>
      <c r="AO18" s="259">
        <f ca="1">IF(BS_CONTROLE[[#This Row],[SUB]]=0, "-", BS_CONTROLE[[#This Row],[SUB]])</f>
        <v>54</v>
      </c>
      <c r="AP18" s="260">
        <f ca="1">IF(BS_CONTROLE[[#This Row],[KM - Inicio]]=0, "-", BS_CONTROLE[[#This Row],[KM - Inicio]])</f>
        <v>66</v>
      </c>
      <c r="AQ18" s="260" t="str">
        <f ca="1"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 ca="1">IFERROR(_xlfn.XLOOKUP(AI18, BS_ATIVIDADE[ATIVIDADE],BS_ATIVIDADE[UNIDADE] ), "*")</f>
        <v>BINÁRIO</v>
      </c>
      <c r="BC18" s="71" t="str" cm="1">
        <f t="array" aca="1" ref="BC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aca="1" ref="BD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 ca="1">IFERROR(_xlfn.XLOOKUP(AO18, BASE_MAPA!$D$2:$D$260, BASE_MAPA!$I$2:$I$260), "ERRO")</f>
        <v>ZEV</v>
      </c>
      <c r="BF18" s="261" t="str">
        <f ca="1"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 ca="1"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 ca="1">IF(BS_CONTROLE[[#This Row],[Atividade]]=0, "-", BS_CONTROLE[[#This Row],[Atividade]])</f>
        <v>DETECÇÃO - ULTRASSOM - SPERRY</v>
      </c>
      <c r="AJ19" s="9" t="str">
        <f ca="1">IF(D19="","*",VLOOKUP(AI19,BS_ATIVIDADE[#Data],3,FALSE))</f>
        <v>DETECÇÃO</v>
      </c>
      <c r="AK19" s="258" t="str">
        <f ca="1">IF(BS_CONTROLE[[#This Row],[Local - Partida]]=0, "-", BS_CONTROLE[[#This Row],[Local - Partida]])</f>
        <v>ZEV-2</v>
      </c>
      <c r="AL19" s="258" t="str">
        <f ca="1">IF(BS_CONTROLE[[#This Row],[Local - Encerramento]]=0, "-", BS_CONTROLE[[#This Row],[Local - Encerramento]])</f>
        <v>ZPTZDR</v>
      </c>
      <c r="AM19" s="258" t="str">
        <f ca="1">IF(BS_CONTROLE[[#This Row],[Entre - Estações]]=0, "-", BS_CONTROLE[[#This Row],[Entre - Estações]])</f>
        <v>ZEVZPT</v>
      </c>
      <c r="AN19" s="258" t="str">
        <f ca="1">IF(BS_CONTROLE[[#This Row],[SB]]=0, "-", BS_CONTROLE[[#This Row],[SB]])</f>
        <v>ZEVZPT</v>
      </c>
      <c r="AO19" s="259">
        <f ca="1">IF(BS_CONTROLE[[#This Row],[SUB]]=0, "-", BS_CONTROLE[[#This Row],[SUB]])</f>
        <v>92</v>
      </c>
      <c r="AP19" s="260">
        <f ca="1">IF(BS_CONTROLE[[#This Row],[KM - Inicio]]=0, "-", BS_CONTROLE[[#This Row],[KM - Inicio]])</f>
        <v>66</v>
      </c>
      <c r="AQ19" s="260" t="str">
        <f ca="1"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 ca="1">IFERROR(_xlfn.XLOOKUP(AI19, BS_ATIVIDADE[ATIVIDADE],BS_ATIVIDADE[UNIDADE] ), "*")</f>
        <v>KM</v>
      </c>
      <c r="BC19" s="71" t="str" cm="1">
        <f t="array" aca="1" ref="BC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aca="1" ref="BD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 ca="1">IFERROR(_xlfn.XLOOKUP(AO19, BASE_MAPA!$D$2:$D$260, BASE_MAPA!$I$2:$I$260), "ERRO")</f>
        <v>069-ZEV</v>
      </c>
      <c r="BF19" s="261" t="str">
        <f ca="1"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 ca="1"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aca="1" ref="N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 ca="1">IF(BS_CONTROLE[[#This Row],[Atividade]]=0, "-", BS_CONTROLE[[#This Row],[Atividade]])</f>
        <v>DESLOCAMENTO</v>
      </c>
      <c r="AJ20" s="9" t="str">
        <f ca="1">IF(D20="","*",VLOOKUP(AI20,BS_ATIVIDADE[#Data],3,FALSE))</f>
        <v>OUTROS</v>
      </c>
      <c r="AK20" s="258" t="str">
        <f ca="1">IF(BS_CONTROLE[[#This Row],[Local - Partida]]=0, "-", BS_CONTROLE[[#This Row],[Local - Partida]])</f>
        <v>Z3VZEV</v>
      </c>
      <c r="AL20" s="258" t="str">
        <f ca="1">IF(BS_CONTROLE[[#This Row],[Local - Encerramento]]=0, "-", BS_CONTROLE[[#This Row],[Local - Encerramento]])</f>
        <v>K67ZEV1</v>
      </c>
      <c r="AM20" s="258" t="str">
        <f ca="1">IF(BS_CONTROLE[[#This Row],[Entre - Estações]]=0, "-", BS_CONTROLE[[#This Row],[Entre - Estações]])</f>
        <v>ZEV-ZXW</v>
      </c>
      <c r="AN20" s="258" t="str">
        <f ca="1">IF(BS_CONTROLE[[#This Row],[SB]]=0, "-", BS_CONTROLE[[#This Row],[SB]])</f>
        <v>K84ZXW2</v>
      </c>
      <c r="AO20" s="259">
        <f ca="1">IF(BS_CONTROLE[[#This Row],[SUB]]=0, "-", BS_CONTROLE[[#This Row],[SUB]])</f>
        <v>92</v>
      </c>
      <c r="AP20" s="260">
        <f ca="1">IF(BS_CONTROLE[[#This Row],[KM - Inicio]]=0, "-", BS_CONTROLE[[#This Row],[KM - Inicio]])</f>
        <v>83.7</v>
      </c>
      <c r="AQ20" s="260" t="str">
        <f ca="1"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 ca="1">IFERROR(_xlfn.XLOOKUP(AI20, BS_ATIVIDADE[ATIVIDADE],BS_ATIVIDADE[UNIDADE] ), "*")</f>
        <v>BINÁRIO</v>
      </c>
      <c r="BC20" s="71" t="str" cm="1">
        <f t="array" aca="1" ref="BC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aca="1" ref="BD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 ca="1">IFERROR(_xlfn.XLOOKUP(AO20, BASE_MAPA!$D$2:$D$260, BASE_MAPA!$I$2:$I$260), "ERRO")</f>
        <v>069-ZEV</v>
      </c>
      <c r="BF20" s="261" t="str">
        <f ca="1"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 ca="1"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aca="1" ref="M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aca="1" ref="N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 ca="1">IF(BS_CONTROLE[[#This Row],[Atividade]]=0, "-", BS_CONTROLE[[#This Row],[Atividade]])</f>
        <v>PDM - AMV - JACARÉ</v>
      </c>
      <c r="AJ21" s="9" t="str">
        <f ca="1">IF(D21="","*",VLOOKUP(AI21,BS_ATIVIDADE[#Data],3,FALSE))</f>
        <v>AMV</v>
      </c>
      <c r="AK21" s="258" t="str">
        <f ca="1">IF(BS_CONTROLE[[#This Row],[Local - Partida]]=0, "-", BS_CONTROLE[[#This Row],[Local - Partida]])</f>
        <v>-</v>
      </c>
      <c r="AL21" s="258" t="str">
        <f ca="1">IF(BS_CONTROLE[[#This Row],[Local - Encerramento]]=0, "-", BS_CONTROLE[[#This Row],[Local - Encerramento]])</f>
        <v>-</v>
      </c>
      <c r="AM21" s="258" t="str">
        <f ca="1">IF(BS_CONTROLE[[#This Row],[Entre - Estações]]=0, "-", BS_CONTROLE[[#This Row],[Entre - Estações]])</f>
        <v>ZEV</v>
      </c>
      <c r="AN21" s="258" t="str">
        <f ca="1">IF(BS_CONTROLE[[#This Row],[SB]]=0, "-", BS_CONTROLE[[#This Row],[SB]])</f>
        <v>K67ZEV1</v>
      </c>
      <c r="AO21" s="259">
        <f ca="1">IF(BS_CONTROLE[[#This Row],[SUB]]=0, "-", BS_CONTROLE[[#This Row],[SUB]])</f>
        <v>54</v>
      </c>
      <c r="AP21" s="260">
        <f ca="1">IF(BS_CONTROLE[[#This Row],[KM - Inicio]]=0, "-", BS_CONTROLE[[#This Row],[KM - Inicio]])</f>
        <v>66.5</v>
      </c>
      <c r="AQ21" s="260" t="str">
        <f ca="1"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 ca="1">IFERROR(_xlfn.XLOOKUP(AI21, BS_ATIVIDADE[ATIVIDADE],BS_ATIVIDADE[UNIDADE] ), "*")</f>
        <v>Nº DE PEÇAS</v>
      </c>
      <c r="BC21" s="71" t="str" cm="1">
        <f t="array" aca="1" ref="BC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aca="1" ref="BD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 ca="1">IFERROR(_xlfn.XLOOKUP(AO21, BASE_MAPA!$D$2:$D$260, BASE_MAPA!$I$2:$I$260), "ERRO")</f>
        <v>ZEV</v>
      </c>
      <c r="BF21" s="261" t="str">
        <f ca="1"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 ca="1"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aca="1" ref="M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 ca="1">IF(BS_CONTROLE[[#This Row],[Atividade]]=0, "-", BS_CONTROLE[[#This Row],[Atividade]])</f>
        <v>PDM - SUBSTITUIÇÃO - TRILHO</v>
      </c>
      <c r="AJ22" s="9" t="str">
        <f ca="1">IF(D22="","*",VLOOKUP(AI22,BS_ATIVIDADE[#Data],3,FALSE))</f>
        <v>TRILHO - SUBSTITUIÇÂO</v>
      </c>
      <c r="AK22" s="258" t="str">
        <f ca="1">IF(BS_CONTROLE[[#This Row],[Local - Partida]]=0, "-", BS_CONTROLE[[#This Row],[Local - Partida]])</f>
        <v>-</v>
      </c>
      <c r="AL22" s="258" t="str">
        <f ca="1">IF(BS_CONTROLE[[#This Row],[Local - Encerramento]]=0, "-", BS_CONTROLE[[#This Row],[Local - Encerramento]])</f>
        <v>-</v>
      </c>
      <c r="AM22" s="258" t="str">
        <f ca="1">IF(BS_CONTROLE[[#This Row],[Entre - Estações]]=0, "-", BS_CONTROLE[[#This Row],[Entre - Estações]])</f>
        <v>ZGP</v>
      </c>
      <c r="AN22" s="258" t="str">
        <f ca="1">IF(BS_CONTROLE[[#This Row],[SB]]=0, "-", BS_CONTROLE[[#This Row],[SB]])</f>
        <v>ZGP2</v>
      </c>
      <c r="AO22" s="259">
        <f ca="1">IF(BS_CONTROLE[[#This Row],[SUB]]=0, "-", BS_CONTROLE[[#This Row],[SUB]])</f>
        <v>92</v>
      </c>
      <c r="AP22" s="260">
        <f ca="1">IF(BS_CONTROLE[[#This Row],[KM - Inicio]]=0, "-", BS_CONTROLE[[#This Row],[KM - Inicio]])</f>
        <v>103.3</v>
      </c>
      <c r="AQ22" s="260" t="str">
        <f ca="1"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 ca="1">IFERROR(_xlfn.XLOOKUP(AI22, BS_ATIVIDADE[ATIVIDADE],BS_ATIVIDADE[UNIDADE] ), "*")</f>
        <v>M</v>
      </c>
      <c r="BC22" s="71" t="str" cm="1">
        <f t="array" aca="1" ref="BC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aca="1" ref="BD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 ca="1">IFERROR(_xlfn.XLOOKUP(AO22, BASE_MAPA!$D$2:$D$260, BASE_MAPA!$I$2:$I$260), "ERRO")</f>
        <v>069-ZEV</v>
      </c>
      <c r="BF22" s="261" t="str">
        <f ca="1"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 ca="1"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 ca="1">IF(BS_CONTROLE[[#This Row],[Atividade]]=0, "-", BS_CONTROLE[[#This Row],[Atividade]])</f>
        <v>PDM - SOLDA</v>
      </c>
      <c r="AJ23" s="9" t="str">
        <f ca="1">IF(D23="","*",VLOOKUP(AI23,BS_ATIVIDADE[#Data],3,FALSE))</f>
        <v>SOLDA</v>
      </c>
      <c r="AK23" s="258" t="str">
        <f ca="1">IF(BS_CONTROLE[[#This Row],[Local - Partida]]=0, "-", BS_CONTROLE[[#This Row],[Local - Partida]])</f>
        <v>-</v>
      </c>
      <c r="AL23" s="258" t="str">
        <f ca="1"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 ca="1"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 ca="1"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 ca="1"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 ca="1"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 ca="1">IF(BS_CONTROLE[[#This Row],[Atividade]]=0, "-", BS_CONTROLE[[#This Row],[Atividade]])</f>
        <v>PDM - AMV - JACARÉ</v>
      </c>
      <c r="AJ24" s="9" t="str">
        <f ca="1">IF(D24="","*",VLOOKUP(AI24,BS_ATIVIDADE[#Data],3,FALSE))</f>
        <v>AMV</v>
      </c>
      <c r="AK24" s="258" t="str">
        <f ca="1">IF(BS_CONTROLE[[#This Row],[Local - Partida]]=0, "-", BS_CONTROLE[[#This Row],[Local - Partida]])</f>
        <v>-</v>
      </c>
      <c r="AL24" s="258" t="str">
        <f ca="1">IF(BS_CONTROLE[[#This Row],[Local - Encerramento]]=0, "-", BS_CONTROLE[[#This Row],[Local - Encerramento]])</f>
        <v>-</v>
      </c>
      <c r="AM24" s="258" t="str">
        <f ca="1">IF(BS_CONTROLE[[#This Row],[Entre - Estações]]=0, "-", BS_CONTROLE[[#This Row],[Entre - Estações]])</f>
        <v>ZGP</v>
      </c>
      <c r="AN24" s="258" t="str">
        <f ca="1">IF(BS_CONTROLE[[#This Row],[SB]]=0, "-", BS_CONTROLE[[#This Row],[SB]])</f>
        <v>ZGP2</v>
      </c>
      <c r="AO24" s="259">
        <f ca="1">IF(BS_CONTROLE[[#This Row],[SUB]]=0, "-", BS_CONTROLE[[#This Row],[SUB]])</f>
        <v>92</v>
      </c>
      <c r="AP24" s="260">
        <f ca="1">IF(BS_CONTROLE[[#This Row],[KM - Inicio]]=0, "-", BS_CONTROLE[[#This Row],[KM - Inicio]])</f>
        <v>102.87</v>
      </c>
      <c r="AQ24" s="260" t="str">
        <f ca="1"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 ca="1">IFERROR(_xlfn.XLOOKUP(AI24, BS_ATIVIDADE[ATIVIDADE],BS_ATIVIDADE[UNIDADE] ), "*")</f>
        <v>Nº DE PEÇAS</v>
      </c>
      <c r="BC24" s="71" t="str" cm="1">
        <f t="array" aca="1" ref="BC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aca="1" ref="BD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 ca="1">IFERROR(_xlfn.XLOOKUP(AO24, BASE_MAPA!$D$2:$D$260, BASE_MAPA!$I$2:$I$260), "ERRO")</f>
        <v>069-ZEV</v>
      </c>
      <c r="BF24" s="261" t="str">
        <f ca="1"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 ca="1"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 ca="1">IF(BS_CONTROLE[[#This Row],[Atividade]]=0, "-", BS_CONTROLE[[#This Row],[Atividade]])</f>
        <v>OUTRAS ATIVIDADES</v>
      </c>
      <c r="AJ25" s="9" t="str">
        <f ca="1">IF(D25="","*",VLOOKUP(AI25,BS_ATIVIDADE[#Data],3,FALSE))</f>
        <v>OUTROS</v>
      </c>
      <c r="AK25" s="258" t="str">
        <f ca="1">IF(BS_CONTROLE[[#This Row],[Local - Partida]]=0, "-", BS_CONTROLE[[#This Row],[Local - Partida]])</f>
        <v>ZPT1051</v>
      </c>
      <c r="AL25" s="258" t="str">
        <f ca="1">IF(BS_CONTROLE[[#This Row],[Local - Encerramento]]=0, "-", BS_CONTROLE[[#This Row],[Local - Encerramento]])</f>
        <v>ZPTZDR</v>
      </c>
      <c r="AM25" s="258" t="str">
        <f ca="1">IF(BS_CONTROLE[[#This Row],[Entre - Estações]]=0, "-", BS_CONTROLE[[#This Row],[Entre - Estações]])</f>
        <v>ZPT-ZXW</v>
      </c>
      <c r="AN25" s="258" t="str">
        <f ca="1">IF(BS_CONTROLE[[#This Row],[SB]]=0, "-", BS_CONTROLE[[#This Row],[SB]])</f>
        <v>K84ZXW1</v>
      </c>
      <c r="AO25" s="259">
        <f ca="1">IF(BS_CONTROLE[[#This Row],[SUB]]=0, "-", BS_CONTROLE[[#This Row],[SUB]])</f>
        <v>54</v>
      </c>
      <c r="AP25" s="260">
        <f ca="1">IF(BS_CONTROLE[[#This Row],[KM - Inicio]]=0, "-", BS_CONTROLE[[#This Row],[KM - Inicio]])</f>
        <v>83.7</v>
      </c>
      <c r="AQ25" s="260" t="str">
        <f ca="1"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 ca="1">IFERROR(_xlfn.XLOOKUP(AI25, BS_ATIVIDADE[ATIVIDADE],BS_ATIVIDADE[UNIDADE] ), "*")</f>
        <v>BINÁRIO</v>
      </c>
      <c r="BC25" s="71" t="str" cm="1">
        <f t="array" aca="1" ref="BC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aca="1" ref="BD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 ca="1">IFERROR(_xlfn.XLOOKUP(AO25, BASE_MAPA!$D$2:$D$260, BASE_MAPA!$I$2:$I$260), "ERRO")</f>
        <v>ZEV</v>
      </c>
      <c r="BF25" s="261" t="str">
        <f ca="1"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 ca="1"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 ca="1">IF(BS_CONTROLE[[#This Row],[Atividade]]=0, "-", BS_CONTROLE[[#This Row],[Atividade]])</f>
        <v>JIC</v>
      </c>
      <c r="AJ26" s="9" t="str">
        <f ca="1">IF(D26="","*",VLOOKUP(AI26,BS_ATIVIDADE[#Data],3,FALSE))</f>
        <v>JIC</v>
      </c>
      <c r="AK26" s="258" t="str">
        <f ca="1">IF(BS_CONTROLE[[#This Row],[Local - Partida]]=0, "-", BS_CONTROLE[[#This Row],[Local - Partida]])</f>
        <v>-</v>
      </c>
      <c r="AL26" s="258" t="str">
        <f ca="1">IF(BS_CONTROLE[[#This Row],[Local - Encerramento]]=0, "-", BS_CONTROLE[[#This Row],[Local - Encerramento]])</f>
        <v>-</v>
      </c>
      <c r="AM26" s="258" t="str">
        <f ca="1">IF(BS_CONTROLE[[#This Row],[Entre - Estações]]=0, "-", BS_CONTROLE[[#This Row],[Entre - Estações]])</f>
        <v>PAT-ZGM</v>
      </c>
      <c r="AN26" s="258" t="str">
        <f ca="1">IF(BS_CONTROLE[[#This Row],[SB]]=0, "-", BS_CONTROLE[[#This Row],[SB]])</f>
        <v>PAT1122</v>
      </c>
      <c r="AO26" s="259">
        <f ca="1">IF(BS_CONTROLE[[#This Row],[SUB]]=0, "-", BS_CONTROLE[[#This Row],[SUB]])</f>
        <v>53</v>
      </c>
      <c r="AP26" s="260">
        <f ca="1">IF(BS_CONTROLE[[#This Row],[KM - Inicio]]=0, "-", BS_CONTROLE[[#This Row],[KM - Inicio]])</f>
        <v>111.75</v>
      </c>
      <c r="AQ26" s="260" t="str">
        <f ca="1"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 ca="1">IFERROR(_xlfn.XLOOKUP(AI26, BS_ATIVIDADE[ATIVIDADE],BS_ATIVIDADE[UNIDADE] ), "*")</f>
        <v>Nº DE PEÇAS</v>
      </c>
      <c r="BC26" s="71" t="str" cm="1">
        <f t="array" aca="1" ref="BC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aca="1" ref="BD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 ca="1">IFERROR(_xlfn.XLOOKUP(AO26, BASE_MAPA!$D$2:$D$260, BASE_MAPA!$I$2:$I$260), "ERRO")</f>
        <v>PAT-ZGM</v>
      </c>
      <c r="BF26" s="261" t="str">
        <f ca="1"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 ca="1"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 ca="1">IF(BS_CONTROLE[[#This Row],[Atividade]]=0, "-", BS_CONTROLE[[#This Row],[Atividade]])</f>
        <v>MECANIZAÇÃO - SOCADORA</v>
      </c>
      <c r="AJ27" s="9" t="str">
        <f ca="1">IF(D27="","*",VLOOKUP(AI27,BS_ATIVIDADE[#Data],3,FALSE))</f>
        <v>MECANIZAÇÃO - SOCADORA</v>
      </c>
      <c r="AK27" s="258" t="str">
        <f ca="1">IF(BS_CONTROLE[[#This Row],[Local - Partida]]=0, "-", BS_CONTROLE[[#This Row],[Local - Partida]])</f>
        <v>109ZPT2</v>
      </c>
      <c r="AL27" s="258" t="str">
        <f ca="1">IF(BS_CONTROLE[[#This Row],[Local - Encerramento]]=0, "-", BS_CONTROLE[[#This Row],[Local - Encerramento]])</f>
        <v>ZPTZDR</v>
      </c>
      <c r="AM27" s="258" t="str">
        <f ca="1">IF(BS_CONTROLE[[#This Row],[Entre - Estações]]=0, "-", BS_CONTROLE[[#This Row],[Entre - Estações]])</f>
        <v>ZGM1</v>
      </c>
      <c r="AN27" s="258" t="str">
        <f ca="1">IF(BS_CONTROLE[[#This Row],[SB]]=0, "-", BS_CONTROLE[[#This Row],[SB]])</f>
        <v>ZGM1</v>
      </c>
      <c r="AO27" s="259">
        <f ca="1">IF(BS_CONTROLE[[#This Row],[SUB]]=0, "-", BS_CONTROLE[[#This Row],[SUB]])</f>
        <v>30</v>
      </c>
      <c r="AP27" s="260">
        <f ca="1">IF(BS_CONTROLE[[#This Row],[KM - Inicio]]=0, "-", BS_CONTROLE[[#This Row],[KM - Inicio]])</f>
        <v>114.3</v>
      </c>
      <c r="AQ27" s="260">
        <f ca="1"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 ca="1">IFERROR(_xlfn.XLOOKUP(AI27, BS_ATIVIDADE[ATIVIDADE],BS_ATIVIDADE[UNIDADE] ), "*")</f>
        <v>M</v>
      </c>
      <c r="BC27" s="71" t="str" cm="1">
        <f t="array" aca="1" ref="BC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aca="1" ref="BD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 ca="1">IFERROR(_xlfn.XLOOKUP(AO27, BASE_MAPA!$D$2:$D$260, BASE_MAPA!$I$2:$I$260), "ERRO")</f>
        <v>ZGM-109</v>
      </c>
      <c r="BF27" s="261" t="str">
        <f ca="1"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 ca="1"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 ca="1">IF(BS_CONTROLE[[#This Row],[Atividade]]=0, "-", BS_CONTROLE[[#This Row],[Atividade]])</f>
        <v>PDM - SOLDA</v>
      </c>
      <c r="AJ28" s="9" t="str">
        <f ca="1">IF(D28="","*",VLOOKUP(AI28,BS_ATIVIDADE[#Data],3,FALSE))</f>
        <v>SOLDA</v>
      </c>
      <c r="AK28" s="258" t="str">
        <f ca="1">IF(BS_CONTROLE[[#This Row],[Local - Partida]]=0, "-", BS_CONTROLE[[#This Row],[Local - Partida]])</f>
        <v>-</v>
      </c>
      <c r="AL28" s="258" t="str">
        <f ca="1">IF(BS_CONTROLE[[#This Row],[Local - Encerramento]]=0, "-", BS_CONTROLE[[#This Row],[Local - Encerramento]])</f>
        <v>-</v>
      </c>
      <c r="AM28" s="258" t="str">
        <f ca="1">IF(BS_CONTROLE[[#This Row],[Entre - Estações]]=0, "-", BS_CONTROLE[[#This Row],[Entre - Estações]])</f>
        <v>ZKW</v>
      </c>
      <c r="AN28" s="258" t="str">
        <f ca="1">IF(BS_CONTROLE[[#This Row],[SB]]=0, "-", BS_CONTROLE[[#This Row],[SB]])</f>
        <v>102ZKW2</v>
      </c>
      <c r="AO28" s="259">
        <f ca="1">IF(BS_CONTROLE[[#This Row],[SUB]]=0, "-", BS_CONTROLE[[#This Row],[SUB]])</f>
        <v>55</v>
      </c>
      <c r="AP28" s="260">
        <f ca="1">IF(BS_CONTROLE[[#This Row],[KM - Inicio]]=0, "-", BS_CONTROLE[[#This Row],[KM - Inicio]])</f>
        <v>99.6</v>
      </c>
      <c r="AQ28" s="260" t="str">
        <f ca="1"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 ca="1">IFERROR(_xlfn.XLOOKUP(AI28, BS_ATIVIDADE[ATIVIDADE],BS_ATIVIDADE[UNIDADE] ), "*")</f>
        <v>Nº DE SOLDA</v>
      </c>
      <c r="BC28" s="71" t="str" cm="1">
        <f t="array" aca="1" ref="BC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aca="1" ref="BD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 ca="1">IFERROR(_xlfn.XLOOKUP(AO28, BASE_MAPA!$D$2:$D$260, BASE_MAPA!$I$2:$I$260), "ERRO")</f>
        <v>ZKE</v>
      </c>
      <c r="BF28" s="261" t="str">
        <f ca="1"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 ca="1"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aca="1" ref="M2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aca="1" ref="N2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 ca="1">IF(BS_CONTROLE[[#This Row],[Atividade]]=0, "-", BS_CONTROLE[[#This Row],[Atividade]])</f>
        <v>-</v>
      </c>
      <c r="AJ29" s="9" t="str">
        <f ca="1">IF(D29="","*",VLOOKUP(AI29,BS_ATIVIDADE[#Data],3,FALSE))</f>
        <v>*</v>
      </c>
      <c r="AK29" s="258" t="str">
        <f ca="1">IF(BS_CONTROLE[[#This Row],[Local - Partida]]=0, "-", BS_CONTROLE[[#This Row],[Local - Partida]])</f>
        <v>-</v>
      </c>
      <c r="AL29" s="258" t="str">
        <f ca="1">IF(BS_CONTROLE[[#This Row],[Local - Encerramento]]=0, "-", BS_CONTROLE[[#This Row],[Local - Encerramento]])</f>
        <v>-</v>
      </c>
      <c r="AM29" s="258" t="str">
        <f ca="1">IF(BS_CONTROLE[[#This Row],[Entre - Estações]]=0, "-", BS_CONTROLE[[#This Row],[Entre - Estações]])</f>
        <v>-</v>
      </c>
      <c r="AN29" s="258" t="str">
        <f ca="1">IF(BS_CONTROLE[[#This Row],[SB]]=0, "-", BS_CONTROLE[[#This Row],[SB]])</f>
        <v>-</v>
      </c>
      <c r="AO29" s="259" t="str">
        <f ca="1">IF(BS_CONTROLE[[#This Row],[SUB]]=0, "-", BS_CONTROLE[[#This Row],[SUB]])</f>
        <v>-</v>
      </c>
      <c r="AP29" s="260" t="str">
        <f ca="1">IF(BS_CONTROLE[[#This Row],[KM - Inicio]]=0, "-", BS_CONTROLE[[#This Row],[KM - Inicio]])</f>
        <v>-</v>
      </c>
      <c r="AQ29" s="260" t="str">
        <f ca="1"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 ca="1">IFERROR(_xlfn.XLOOKUP(AI29, BS_ATIVIDADE[ATIVIDADE],BS_ATIVIDADE[UNIDADE] ), "*")</f>
        <v>*</v>
      </c>
      <c r="BC29" s="71" t="str" cm="1">
        <f t="array" aca="1" ref="BC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aca="1" ref="BD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 ca="1">IFERROR(_xlfn.XLOOKUP(AO29, BASE_MAPA!$D$2:$D$260, BASE_MAPA!$I$2:$I$260), "ERRO")</f>
        <v>ERRO</v>
      </c>
      <c r="BF29" s="261" t="str">
        <f ca="1"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 ca="1"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aca="1" ref="M3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aca="1" ref="N3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 ca="1">IF(BS_CONTROLE[[#This Row],[Atividade]]=0, "-", BS_CONTROLE[[#This Row],[Atividade]])</f>
        <v>-</v>
      </c>
      <c r="AJ30" s="9" t="str">
        <f ca="1">IF(D30="","*",VLOOKUP(AI30,BS_ATIVIDADE[#Data],3,FALSE))</f>
        <v>*</v>
      </c>
      <c r="AK30" s="258" t="str">
        <f ca="1">IF(BS_CONTROLE[[#This Row],[Local - Partida]]=0, "-", BS_CONTROLE[[#This Row],[Local - Partida]])</f>
        <v>-</v>
      </c>
      <c r="AL30" s="258" t="str">
        <f ca="1">IF(BS_CONTROLE[[#This Row],[Local - Encerramento]]=0, "-", BS_CONTROLE[[#This Row],[Local - Encerramento]])</f>
        <v>-</v>
      </c>
      <c r="AM30" s="258" t="str">
        <f ca="1">IF(BS_CONTROLE[[#This Row],[Entre - Estações]]=0, "-", BS_CONTROLE[[#This Row],[Entre - Estações]])</f>
        <v>-</v>
      </c>
      <c r="AN30" s="258" t="str">
        <f ca="1">IF(BS_CONTROLE[[#This Row],[SB]]=0, "-", BS_CONTROLE[[#This Row],[SB]])</f>
        <v>-</v>
      </c>
      <c r="AO30" s="259" t="str">
        <f ca="1">IF(BS_CONTROLE[[#This Row],[SUB]]=0, "-", BS_CONTROLE[[#This Row],[SUB]])</f>
        <v>-</v>
      </c>
      <c r="AP30" s="260" t="str">
        <f ca="1">IF(BS_CONTROLE[[#This Row],[KM - Inicio]]=0, "-", BS_CONTROLE[[#This Row],[KM - Inicio]])</f>
        <v>-</v>
      </c>
      <c r="AQ30" s="260" t="str">
        <f ca="1"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 ca="1">IFERROR(_xlfn.XLOOKUP(AI30, BS_ATIVIDADE[ATIVIDADE],BS_ATIVIDADE[UNIDADE] ), "*")</f>
        <v>*</v>
      </c>
      <c r="BC30" s="71" t="str" cm="1">
        <f t="array" aca="1" ref="BC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aca="1" ref="BD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 ca="1">IFERROR(_xlfn.XLOOKUP(AO30, BASE_MAPA!$D$2:$D$260, BASE_MAPA!$I$2:$I$260), "ERRO")</f>
        <v>ERRO</v>
      </c>
      <c r="BF30" s="261" t="str">
        <f ca="1"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 ca="1"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 ca="1">IF(BS_CONTROLE[[#This Row],[Atividade]]=0, "-", BS_CONTROLE[[#This Row],[Atividade]])</f>
        <v>OUTRAS ATIVIDADES</v>
      </c>
      <c r="AJ31" s="9" t="str">
        <f ca="1">IF(D31="","*",VLOOKUP(AI31,BS_ATIVIDADE[#Data],3,FALSE))</f>
        <v>OUTROS</v>
      </c>
      <c r="AK31" s="258" t="str">
        <f ca="1">IF(BS_CONTROLE[[#This Row],[Local - Partida]]=0, "-", BS_CONTROLE[[#This Row],[Local - Partida]])</f>
        <v>-</v>
      </c>
      <c r="AL31" s="258" t="str">
        <f ca="1">IF(BS_CONTROLE[[#This Row],[Local - Encerramento]]=0, "-", BS_CONTROLE[[#This Row],[Local - Encerramento]])</f>
        <v>-</v>
      </c>
      <c r="AM31" s="258" t="str">
        <f ca="1">IF(BS_CONTROLE[[#This Row],[Entre - Estações]]=0, "-", BS_CONTROLE[[#This Row],[Entre - Estações]])</f>
        <v>ZDS-ZQB</v>
      </c>
      <c r="AN31" s="258" t="str">
        <f ca="1">IF(BS_CONTROLE[[#This Row],[SB]]=0, "-", BS_CONTROLE[[#This Row],[SB]])</f>
        <v>ZDS2481</v>
      </c>
      <c r="AO31" s="259">
        <f ca="1">IF(BS_CONTROLE[[#This Row],[SUB]]=0, "-", BS_CONTROLE[[#This Row],[SUB]])</f>
        <v>49</v>
      </c>
      <c r="AP31" s="260">
        <f ca="1">IF(BS_CONTROLE[[#This Row],[KM - Inicio]]=0, "-", BS_CONTROLE[[#This Row],[KM - Inicio]])</f>
        <v>240.89</v>
      </c>
      <c r="AQ31" s="260" t="str">
        <f ca="1"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 ca="1">IFERROR(_xlfn.XLOOKUP(AI31, BS_ATIVIDADE[ATIVIDADE],BS_ATIVIDADE[UNIDADE] ), "*")</f>
        <v>BINÁRIO</v>
      </c>
      <c r="BC31" s="71" t="str" cm="1">
        <f t="array" aca="1" ref="BC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aca="1" ref="BD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 ca="1">IFERROR(_xlfn.XLOOKUP(AO31, BASE_MAPA!$D$2:$D$260, BASE_MAPA!$I$2:$I$260), "ERRO")</f>
        <v>ZKE-ZGA</v>
      </c>
      <c r="BF31" s="261" t="str">
        <f ca="1"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 ca="1"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 ca="1">IF(BS_CONTROLE[[#This Row],[Atividade]]=0, "-", BS_CONTROLE[[#This Row],[Atividade]])</f>
        <v>MECANIZAÇÃO - SOCADORA</v>
      </c>
      <c r="AJ32" s="9" t="str">
        <f ca="1">IF(D32="","*",VLOOKUP(AI32,BS_ATIVIDADE[#Data],3,FALSE))</f>
        <v>MECANIZAÇÃO - SOCADORA</v>
      </c>
      <c r="AK32" s="258" t="str">
        <f ca="1">IF(BS_CONTROLE[[#This Row],[Local - Partida]]=0, "-", BS_CONTROLE[[#This Row],[Local - Partida]])</f>
        <v>ZYU1</v>
      </c>
      <c r="AL32" s="258" t="str">
        <f ca="1">IF(BS_CONTROLE[[#This Row],[Local - Encerramento]]=0, "-", BS_CONTROLE[[#This Row],[Local - Encerramento]])</f>
        <v>ZYU1</v>
      </c>
      <c r="AM32" s="258" t="str">
        <f ca="1">IF(BS_CONTROLE[[#This Row],[Entre - Estações]]=0, "-", BS_CONTROLE[[#This Row],[Entre - Estações]])</f>
        <v>ZXI-ZVK</v>
      </c>
      <c r="AN32" s="258" t="str">
        <f ca="1">IF(BS_CONTROLE[[#This Row],[SB]]=0, "-", BS_CONTROLE[[#This Row],[SB]])</f>
        <v>224ZIC1</v>
      </c>
      <c r="AO32" s="259">
        <f ca="1">IF(BS_CONTROLE[[#This Row],[SUB]]=0, "-", BS_CONTROLE[[#This Row],[SUB]])</f>
        <v>49</v>
      </c>
      <c r="AP32" s="260">
        <f ca="1">IF(BS_CONTROLE[[#This Row],[KM - Inicio]]=0, "-", BS_CONTROLE[[#This Row],[KM - Inicio]])</f>
        <v>225</v>
      </c>
      <c r="AQ32" s="260">
        <f ca="1"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 ca="1">IFERROR(_xlfn.XLOOKUP(AI32, BS_ATIVIDADE[ATIVIDADE],BS_ATIVIDADE[UNIDADE] ), "*")</f>
        <v>M</v>
      </c>
      <c r="BC32" s="71" t="str" cm="1">
        <f t="array" aca="1" ref="BC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aca="1" ref="BD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 ca="1">IFERROR(_xlfn.XLOOKUP(AO32, BASE_MAPA!$D$2:$D$260, BASE_MAPA!$I$2:$I$260), "ERRO")</f>
        <v>ZKE-ZGA</v>
      </c>
      <c r="BF32" s="261" t="str">
        <f ca="1"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 ca="1"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 ca="1">IF(BS_CONTROLE[[#This Row],[Atividade]]=0, "-", BS_CONTROLE[[#This Row],[Atividade]])</f>
        <v>LIMPEZA LASTRO</v>
      </c>
      <c r="AJ33" s="9" t="str">
        <f ca="1">IF(D33="","*",VLOOKUP(AI33,BS_ATIVIDADE[#Data],3,FALSE))</f>
        <v>LIMPEZA LASTRO</v>
      </c>
      <c r="AK33" s="258" t="str">
        <f ca="1">IF(BS_CONTROLE[[#This Row],[Local - Partida]]=0, "-", BS_CONTROLE[[#This Row],[Local - Partida]])</f>
        <v>-</v>
      </c>
      <c r="AL33" s="258" t="str">
        <f ca="1">IF(BS_CONTROLE[[#This Row],[Local - Encerramento]]=0, "-", BS_CONTROLE[[#This Row],[Local - Encerramento]])</f>
        <v>-</v>
      </c>
      <c r="AM33" s="258" t="str">
        <f ca="1">IF(BS_CONTROLE[[#This Row],[Entre - Estações]]=0, "-", BS_CONTROLE[[#This Row],[Entre - Estações]])</f>
        <v>ZYU</v>
      </c>
      <c r="AN33" s="258" t="str">
        <f ca="1">IF(BS_CONTROLE[[#This Row],[SB]]=0, "-", BS_CONTROLE[[#This Row],[SB]])</f>
        <v>198ZYU2</v>
      </c>
      <c r="AO33" s="259">
        <f ca="1">IF(BS_CONTROLE[[#This Row],[SUB]]=0, "-", BS_CONTROLE[[#This Row],[SUB]])</f>
        <v>56</v>
      </c>
      <c r="AP33" s="260">
        <f ca="1">IF(BS_CONTROLE[[#This Row],[KM - Inicio]]=0, "-", BS_CONTROLE[[#This Row],[KM - Inicio]])</f>
        <v>198.4</v>
      </c>
      <c r="AQ33" s="260" t="str">
        <f ca="1"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 ca="1">IFERROR(_xlfn.XLOOKUP(AI33, BS_ATIVIDADE[ATIVIDADE],BS_ATIVIDADE[UNIDADE] ), "*")</f>
        <v>M</v>
      </c>
      <c r="BC33" s="71" t="str" cm="1">
        <f t="array" aca="1" ref="BC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aca="1" ref="BD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 ca="1">IFERROR(_xlfn.XLOOKUP(AO33, BASE_MAPA!$D$2:$D$260, BASE_MAPA!$I$2:$I$260), "ERRO")</f>
        <v>ZGA</v>
      </c>
      <c r="BF33" s="261" t="str">
        <f ca="1"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 ca="1"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 ca="1">IF(BS_CONTROLE[[#This Row],[Atividade]]=0, "-", BS_CONTROLE[[#This Row],[Atividade]])</f>
        <v>PDM - SUBSTITUIÇÃO - DORMENTE</v>
      </c>
      <c r="AJ34" s="9" t="str">
        <f ca="1">IF(D34="","*",VLOOKUP(AI34,BS_ATIVIDADE[#Data],3,FALSE))</f>
        <v>DORMENTE - SUBSTITUIÇÂO</v>
      </c>
      <c r="AK34" s="258" t="str">
        <f ca="1">IF(BS_CONTROLE[[#This Row],[Local - Partida]]=0, "-", BS_CONTROLE[[#This Row],[Local - Partida]])</f>
        <v>-</v>
      </c>
      <c r="AL34" s="258" t="str">
        <f ca="1">IF(BS_CONTROLE[[#This Row],[Local - Encerramento]]=0, "-", BS_CONTROLE[[#This Row],[Local - Encerramento]])</f>
        <v>-</v>
      </c>
      <c r="AM34" s="258" t="str">
        <f ca="1">IF(BS_CONTROLE[[#This Row],[Entre - Estações]]=0, "-", BS_CONTROLE[[#This Row],[Entre - Estações]])</f>
        <v>ZFY</v>
      </c>
      <c r="AN34" s="258" t="str">
        <f ca="1">IF(BS_CONTROLE[[#This Row],[SB]]=0, "-", BS_CONTROLE[[#This Row],[SB]])</f>
        <v>ZFY1981</v>
      </c>
      <c r="AO34" s="259">
        <f ca="1">IF(BS_CONTROLE[[#This Row],[SUB]]=0, "-", BS_CONTROLE[[#This Row],[SUB]])</f>
        <v>49</v>
      </c>
      <c r="AP34" s="260">
        <f ca="1">IF(BS_CONTROLE[[#This Row],[KM - Inicio]]=0, "-", BS_CONTROLE[[#This Row],[KM - Inicio]])</f>
        <v>198.1</v>
      </c>
      <c r="AQ34" s="260" t="str">
        <f ca="1"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 ca="1">IFERROR(_xlfn.XLOOKUP(AI34, BS_ATIVIDADE[ATIVIDADE],BS_ATIVIDADE[UNIDADE] ), "*")</f>
        <v>Nº DE DORMENTES</v>
      </c>
      <c r="BC34" s="71" t="str" cm="1">
        <f t="array" aca="1" ref="BC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aca="1" ref="BD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 ca="1">IFERROR(_xlfn.XLOOKUP(AO34, BASE_MAPA!$D$2:$D$260, BASE_MAPA!$I$2:$I$260), "ERRO")</f>
        <v>ZKE-ZGA</v>
      </c>
      <c r="BF34" s="261" t="str">
        <f ca="1"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 ca="1"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 ca="1">IF(BS_CONTROLE[[#This Row],[Atividade]]=0, "-", BS_CONTROLE[[#This Row],[Atividade]])</f>
        <v>PDM - SUBSTITUIÇÃO - DORMENTE</v>
      </c>
      <c r="AJ35" s="9" t="str">
        <f ca="1">IF(D35="","*",VLOOKUP(AI35,BS_ATIVIDADE[#Data],3,FALSE))</f>
        <v>DORMENTE - SUBSTITUIÇÂO</v>
      </c>
      <c r="AK35" s="258" t="str">
        <f ca="1">IF(BS_CONTROLE[[#This Row],[Local - Partida]]=0, "-", BS_CONTROLE[[#This Row],[Local - Partida]])</f>
        <v>-</v>
      </c>
      <c r="AL35" s="258" t="str">
        <f ca="1">IF(BS_CONTROLE[[#This Row],[Local - Encerramento]]=0, "-", BS_CONTROLE[[#This Row],[Local - Encerramento]])</f>
        <v>-</v>
      </c>
      <c r="AM35" s="258" t="str">
        <f ca="1">IF(BS_CONTROLE[[#This Row],[Entre - Estações]]=0, "-", BS_CONTROLE[[#This Row],[Entre - Estações]])</f>
        <v>ZFY</v>
      </c>
      <c r="AN35" s="258" t="str">
        <f ca="1">IF(BS_CONTROLE[[#This Row],[SB]]=0, "-", BS_CONTROLE[[#This Row],[SB]])</f>
        <v>ZFY1</v>
      </c>
      <c r="AO35" s="259">
        <f ca="1">IF(BS_CONTROLE[[#This Row],[SUB]]=0, "-", BS_CONTROLE[[#This Row],[SUB]])</f>
        <v>49</v>
      </c>
      <c r="AP35" s="260">
        <f ca="1">IF(BS_CONTROLE[[#This Row],[KM - Inicio]]=0, "-", BS_CONTROLE[[#This Row],[KM - Inicio]])</f>
        <v>194</v>
      </c>
      <c r="AQ35" s="260" t="str">
        <f ca="1"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 ca="1">IFERROR(_xlfn.XLOOKUP(AI35, BS_ATIVIDADE[ATIVIDADE],BS_ATIVIDADE[UNIDADE] ), "*")</f>
        <v>Nº DE DORMENTES</v>
      </c>
      <c r="BC35" s="71" t="str" cm="1">
        <f t="array" aca="1" ref="BC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aca="1" ref="BD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 ca="1">IFERROR(_xlfn.XLOOKUP(AO35, BASE_MAPA!$D$2:$D$260, BASE_MAPA!$I$2:$I$260), "ERRO")</f>
        <v>ZKE-ZGA</v>
      </c>
      <c r="BF35" s="261" t="str">
        <f ca="1"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 ca="1"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 ca="1">IF(BS_CONTROLE[[#This Row],[Atividade]]=0, "-", BS_CONTROLE[[#This Row],[Atividade]])</f>
        <v>PDM - SUBSTITUIÇÃO - TRILHO</v>
      </c>
      <c r="AJ36" s="9" t="str">
        <f ca="1">IF(D36="","*",VLOOKUP(AI36,BS_ATIVIDADE[#Data],3,FALSE))</f>
        <v>TRILHO - SUBSTITUIÇÂO</v>
      </c>
      <c r="AK36" s="258" t="str">
        <f ca="1">IF(BS_CONTROLE[[#This Row],[Local - Partida]]=0, "-", BS_CONTROLE[[#This Row],[Local - Partida]])</f>
        <v>-</v>
      </c>
      <c r="AL36" s="258" t="str">
        <f ca="1">IF(BS_CONTROLE[[#This Row],[Local - Encerramento]]=0, "-", BS_CONTROLE[[#This Row],[Local - Encerramento]])</f>
        <v>-</v>
      </c>
      <c r="AM36" s="258" t="str">
        <f ca="1">IF(BS_CONTROLE[[#This Row],[Entre - Estações]]=0, "-", BS_CONTROLE[[#This Row],[Entre - Estações]])</f>
        <v>ZPS-ZAL</v>
      </c>
      <c r="AN36" s="258" t="str">
        <f ca="1">IF(BS_CONTROLE[[#This Row],[SB]]=0, "-", BS_CONTROLE[[#This Row],[SB]])</f>
        <v>ZPS075</v>
      </c>
      <c r="AO36" s="259">
        <f ca="1">IF(BS_CONTROLE[[#This Row],[SUB]]=0, "-", BS_CONTROLE[[#This Row],[SUB]])</f>
        <v>61</v>
      </c>
      <c r="AP36" s="260">
        <f ca="1">IF(BS_CONTROLE[[#This Row],[KM - Inicio]]=0, "-", BS_CONTROLE[[#This Row],[KM - Inicio]])</f>
        <v>73.900000000000006</v>
      </c>
      <c r="AQ36" s="260" t="str">
        <f ca="1"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 ca="1">IFERROR(_xlfn.XLOOKUP(AI36, BS_ATIVIDADE[ATIVIDADE],BS_ATIVIDADE[UNIDADE] ), "*")</f>
        <v>M</v>
      </c>
      <c r="BC36" s="71" t="str" cm="1">
        <f t="array" aca="1" ref="BC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aca="1" ref="BD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 ca="1">IFERROR(_xlfn.XLOOKUP(AO36, BASE_MAPA!$D$2:$D$260, BASE_MAPA!$I$2:$I$260), "ERRO")</f>
        <v>ZPS-ZAL</v>
      </c>
      <c r="BF36" s="261" t="str">
        <f ca="1"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 ca="1"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 ca="1">IF(BS_CONTROLE[[#This Row],[Atividade]]=0, "-", BS_CONTROLE[[#This Row],[Atividade]])</f>
        <v>OUTRAS ATIVIDADES</v>
      </c>
      <c r="AJ37" s="9" t="str">
        <f ca="1">IF(D37="","*",VLOOKUP(AI37,BS_ATIVIDADE[#Data],3,FALSE))</f>
        <v>OUTROS</v>
      </c>
      <c r="AK37" s="258" t="str">
        <f ca="1">IF(BS_CONTROLE[[#This Row],[Local - Partida]]=0, "-", BS_CONTROLE[[#This Row],[Local - Partida]])</f>
        <v>102ZKW2</v>
      </c>
      <c r="AL37" s="258" t="str">
        <f ca="1">IF(BS_CONTROLE[[#This Row],[Local - Encerramento]]=0, "-", BS_CONTROLE[[#This Row],[Local - Encerramento]])</f>
        <v>102ZKW2</v>
      </c>
      <c r="AM37" s="258" t="str">
        <f ca="1">IF(BS_CONTROLE[[#This Row],[Entre - Estações]]=0, "-", BS_CONTROLE[[#This Row],[Entre - Estações]])</f>
        <v>ZLU-ZWI</v>
      </c>
      <c r="AN37" s="258" t="str">
        <f ca="1">IF(BS_CONTROLE[[#This Row],[SB]]=0, "-", BS_CONTROLE[[#This Row],[SB]])</f>
        <v>ZWI1132</v>
      </c>
      <c r="AO37" s="259">
        <f ca="1">IF(BS_CONTROLE[[#This Row],[SUB]]=0, "-", BS_CONTROLE[[#This Row],[SUB]])</f>
        <v>55</v>
      </c>
      <c r="AP37" s="260">
        <f ca="1">IF(BS_CONTROLE[[#This Row],[KM - Inicio]]=0, "-", BS_CONTROLE[[#This Row],[KM - Inicio]])</f>
        <v>117</v>
      </c>
      <c r="AQ37" s="260" t="str">
        <f ca="1"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 ca="1">IFERROR(_xlfn.XLOOKUP(AI37, BS_ATIVIDADE[ATIVIDADE],BS_ATIVIDADE[UNIDADE] ), "*")</f>
        <v>BINÁRIO</v>
      </c>
      <c r="BC37" s="71" t="str" cm="1">
        <f t="array" aca="1" ref="BC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aca="1" ref="BD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 ca="1">IFERROR(_xlfn.XLOOKUP(AO37, BASE_MAPA!$D$2:$D$260, BASE_MAPA!$I$2:$I$260), "ERRO")</f>
        <v>ZKE</v>
      </c>
      <c r="BF37" s="261" t="str">
        <f ca="1"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 ca="1"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 ca="1">IF(BS_CONTROLE[[#This Row],[Atividade]]=0, "-", BS_CONTROLE[[#This Row],[Atividade]])</f>
        <v>DESLOCAMENTO</v>
      </c>
      <c r="AJ38" s="9" t="str">
        <f ca="1">IF(D38="","*",VLOOKUP(AI38,BS_ATIVIDADE[#Data],3,FALSE))</f>
        <v>OUTROS</v>
      </c>
      <c r="AK38" s="258" t="str">
        <f ca="1"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 ca="1">IF(BS_CONTROLE[[#This Row],[SUB]]=0, "-", BS_CONTROLE[[#This Row],[SUB]])</f>
        <v>48</v>
      </c>
      <c r="AP38" s="260">
        <f ca="1">IF(BS_CONTROLE[[#This Row],[KM - Inicio]]=0, "-", BS_CONTROLE[[#This Row],[KM - Inicio]])</f>
        <v>134</v>
      </c>
      <c r="AQ38" s="260" t="str">
        <f ca="1"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 ca="1">IFERROR(_xlfn.XLOOKUP(AI38, BS_ATIVIDADE[ATIVIDADE],BS_ATIVIDADE[UNIDADE] ), "*")</f>
        <v>BINÁRIO</v>
      </c>
      <c r="BC38" s="71" t="str" cm="1">
        <f t="array" aca="1" ref="BC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aca="1" ref="BD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 ca="1">IFERROR(_xlfn.XLOOKUP(AO38, BASE_MAPA!$D$2:$D$260, BASE_MAPA!$I$2:$I$260), "ERRO")</f>
        <v>ZKE</v>
      </c>
      <c r="BF38" s="261" t="str">
        <f ca="1"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 ca="1"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 ca="1">IF(BS_CONTROLE[[#This Row],[Atividade]]=0, "-", BS_CONTROLE[[#This Row],[Atividade]])</f>
        <v>BLOCO</v>
      </c>
      <c r="AJ39" s="9" t="str">
        <f ca="1">IF(D39="","*",VLOOKUP(AI39,BS_ATIVIDADE[#Data],3,FALSE))</f>
        <v>OUTROS</v>
      </c>
      <c r="AK39" s="258" t="str">
        <f ca="1">IF(BS_CONTROLE[[#This Row],[Local - Partida]]=0, "-", BS_CONTROLE[[#This Row],[Local - Partida]])</f>
        <v>-</v>
      </c>
      <c r="AL39" s="258" t="str">
        <f ca="1">IF(BS_CONTROLE[[#This Row],[Local - Encerramento]]=0, "-", BS_CONTROLE[[#This Row],[Local - Encerramento]])</f>
        <v>-</v>
      </c>
      <c r="AM39" s="258" t="str">
        <f ca="1">IF(BS_CONTROLE[[#This Row],[Entre - Estações]]=0, "-", BS_CONTROLE[[#This Row],[Entre - Estações]])</f>
        <v>ZRB-ZEV</v>
      </c>
      <c r="AN39" s="258" t="str">
        <f ca="1">IF(BS_CONTROLE[[#This Row],[SB]]=0, "-", BS_CONTROLE[[#This Row],[SB]])</f>
        <v>ZRBZEV</v>
      </c>
      <c r="AO39" s="259">
        <f ca="1">IF(BS_CONTROLE[[#This Row],[SUB]]=0, "-", BS_CONTROLE[[#This Row],[SUB]])</f>
        <v>48</v>
      </c>
      <c r="AP39" s="260">
        <f ca="1">IF(BS_CONTROLE[[#This Row],[KM - Inicio]]=0, "-", BS_CONTROLE[[#This Row],[KM - Inicio]])</f>
        <v>152.04599999999999</v>
      </c>
      <c r="AQ39" s="260">
        <f ca="1"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 ca="1">IFERROR(_xlfn.XLOOKUP(AI39, BS_ATIVIDADE[ATIVIDADE],BS_ATIVIDADE[UNIDADE] ), "*")</f>
        <v>BINÁRIO</v>
      </c>
      <c r="BC39" s="71" t="str" cm="1">
        <f t="array" aca="1" ref="BC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aca="1" ref="BD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 ca="1">IFERROR(_xlfn.XLOOKUP(AO39, BASE_MAPA!$D$2:$D$260, BASE_MAPA!$I$2:$I$260), "ERRO")</f>
        <v>ZKE</v>
      </c>
      <c r="BF39" s="261" t="str">
        <f ca="1"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 ca="1"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 ca="1">IF(BS_CONTROLE[[#This Row],[Atividade]]=0, "-", BS_CONTROLE[[#This Row],[Atividade]])</f>
        <v>MODERNIZAÇÃO - SOCADORA</v>
      </c>
      <c r="AJ40" s="9" t="str">
        <f ca="1">IF(D40="","*",VLOOKUP(AI40,BS_ATIVIDADE[#Data],3,FALSE))</f>
        <v>MODERNIZAÇÃO</v>
      </c>
      <c r="AK40" s="258" t="str">
        <f ca="1">IF(BS_CONTROLE[[#This Row],[Local - Partida]]=0, "-", BS_CONTROLE[[#This Row],[Local - Partida]])</f>
        <v>K67ZEV2</v>
      </c>
      <c r="AL40" s="258" t="str">
        <f ca="1">IF(BS_CONTROLE[[#This Row],[Local - Encerramento]]=0, "-", BS_CONTROLE[[#This Row],[Local - Encerramento]])</f>
        <v>K67ZEV2</v>
      </c>
      <c r="AM40" s="258" t="str">
        <f ca="1">IF(BS_CONTROLE[[#This Row],[Entre - Estações]]=0, "-", BS_CONTROLE[[#This Row],[Entre - Estações]])</f>
        <v>ZEJ-ZEV</v>
      </c>
      <c r="AN40" s="258" t="str">
        <f ca="1">IF(BS_CONTROLE[[#This Row],[SB]]=0, "-", BS_CONTROLE[[#This Row],[SB]])</f>
        <v>ZEV1</v>
      </c>
      <c r="AO40" s="259">
        <f ca="1">IF(BS_CONTROLE[[#This Row],[SUB]]=0, "-", BS_CONTROLE[[#This Row],[SUB]])</f>
        <v>48</v>
      </c>
      <c r="AP40" s="260">
        <f ca="1">IF(BS_CONTROLE[[#This Row],[KM - Inicio]]=0, "-", BS_CONTROLE[[#This Row],[KM - Inicio]])</f>
        <v>158.69999999999999</v>
      </c>
      <c r="AQ40" s="260" t="str">
        <f ca="1"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 ca="1">IFERROR(_xlfn.XLOOKUP(AI40, BS_ATIVIDADE[ATIVIDADE],BS_ATIVIDADE[UNIDADE] ), "*")</f>
        <v>M</v>
      </c>
      <c r="BC40" s="71" t="str" cm="1">
        <f t="array" aca="1" ref="BC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aca="1" ref="BD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 ca="1">IFERROR(_xlfn.XLOOKUP(AO40, BASE_MAPA!$D$2:$D$260, BASE_MAPA!$I$2:$I$260), "ERRO")</f>
        <v>ZKE</v>
      </c>
      <c r="BF40" s="261" t="str">
        <f ca="1"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 ca="1"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 ca="1">IF(BS_CONTROLE[[#This Row],[Atividade]]=0, "-", BS_CONTROLE[[#This Row],[Atividade]])</f>
        <v>MODERNIZAÇÃO - PEDRA - DESCARGA</v>
      </c>
      <c r="AJ41" s="9" t="str">
        <f ca="1">IF(D41="","*",VLOOKUP(AI41,BS_ATIVIDADE[#Data],3,FALSE))</f>
        <v>MODERNIZAÇÃO</v>
      </c>
      <c r="AK41" s="258" t="str">
        <f ca="1">IF(BS_CONTROLE[[#This Row],[Local - Partida]]=0, "-", BS_CONTROLE[[#This Row],[Local - Partida]])</f>
        <v>ZEM1</v>
      </c>
      <c r="AL41" s="258" t="str">
        <f ca="1">IF(BS_CONTROLE[[#This Row],[Local - Encerramento]]=0, "-", BS_CONTROLE[[#This Row],[Local - Encerramento]])</f>
        <v>ZEM1</v>
      </c>
      <c r="AM41" s="258" t="str">
        <f ca="1">IF(BS_CONTROLE[[#This Row],[Entre - Estações]]=0, "-", BS_CONTROLE[[#This Row],[Entre - Estações]])</f>
        <v>ZEJ-ZEV</v>
      </c>
      <c r="AN41" s="258" t="str">
        <f ca="1">IF(BS_CONTROLE[[#This Row],[SB]]=0, "-", BS_CONTROLE[[#This Row],[SB]])</f>
        <v>ZEV1571</v>
      </c>
      <c r="AO41" s="259">
        <f ca="1">IF(BS_CONTROLE[[#This Row],[SUB]]=0, "-", BS_CONTROLE[[#This Row],[SUB]])</f>
        <v>48</v>
      </c>
      <c r="AP41" s="260">
        <f ca="1">IF(BS_CONTROLE[[#This Row],[KM - Inicio]]=0, "-", BS_CONTROLE[[#This Row],[KM - Inicio]])</f>
        <v>157.19999999999999</v>
      </c>
      <c r="AQ41" s="260" t="str">
        <f ca="1"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 ca="1">IFERROR(_xlfn.XLOOKUP(AI41, BS_ATIVIDADE[ATIVIDADE],BS_ATIVIDADE[UNIDADE] ), "*")</f>
        <v>VAGÕES</v>
      </c>
      <c r="BC41" s="71" t="str" cm="1">
        <f t="array" aca="1" ref="BC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aca="1" ref="BD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 ca="1">IFERROR(_xlfn.XLOOKUP(AO41, BASE_MAPA!$D$2:$D$260, BASE_MAPA!$I$2:$I$260), "ERRO")</f>
        <v>ZKE</v>
      </c>
      <c r="BF41" s="261" t="str">
        <f ca="1"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 ca="1"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 ca="1">IF(BS_CONTROLE[[#This Row],[Atividade]]=0, "-", BS_CONTROLE[[#This Row],[Atividade]])</f>
        <v>MODERNIZAÇÃO - DORMENTE - DESCARGA</v>
      </c>
      <c r="AJ42" s="9" t="str">
        <f ca="1">IF(D42="","*",VLOOKUP(AI42,BS_ATIVIDADE[#Data],3,FALSE))</f>
        <v>MODERNIZAÇÃO</v>
      </c>
      <c r="AK42" s="258" t="str">
        <f ca="1">IF(BS_CONTROLE[[#This Row],[Local - Partida]]=0, "-", BS_CONTROLE[[#This Row],[Local - Partida]])</f>
        <v>ZEM1</v>
      </c>
      <c r="AL42" s="258" t="str">
        <f ca="1">IF(BS_CONTROLE[[#This Row],[Local - Encerramento]]=0, "-", BS_CONTROLE[[#This Row],[Local - Encerramento]])</f>
        <v>ZEM1</v>
      </c>
      <c r="AM42" s="258" t="str">
        <f ca="1">IF(BS_CONTROLE[[#This Row],[Entre - Estações]]=0, "-", BS_CONTROLE[[#This Row],[Entre - Estações]])</f>
        <v>ZEJ-ZEV</v>
      </c>
      <c r="AN42" s="258">
        <f ca="1">IF(BS_CONTROLE[[#This Row],[SB]]=0, "-", BS_CONTROLE[[#This Row],[SB]])</f>
        <v>1551541</v>
      </c>
      <c r="AO42" s="259">
        <f ca="1">IF(BS_CONTROLE[[#This Row],[SUB]]=0, "-", BS_CONTROLE[[#This Row],[SUB]])</f>
        <v>48</v>
      </c>
      <c r="AP42" s="260">
        <f ca="1">IF(BS_CONTROLE[[#This Row],[KM - Inicio]]=0, "-", BS_CONTROLE[[#This Row],[KM - Inicio]])</f>
        <v>154.1</v>
      </c>
      <c r="AQ42" s="260" t="str">
        <f ca="1"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 ca="1">IFERROR(_xlfn.XLOOKUP(AI42, BS_ATIVIDADE[ATIVIDADE],BS_ATIVIDADE[UNIDADE] ), "*")</f>
        <v>Nº DE DORMENTES</v>
      </c>
      <c r="BC42" s="71" t="str" cm="1">
        <f t="array" aca="1" ref="BC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aca="1" ref="BD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 ca="1">IFERROR(_xlfn.XLOOKUP(AO42, BASE_MAPA!$D$2:$D$260, BASE_MAPA!$I$2:$I$260), "ERRO")</f>
        <v>ZKE</v>
      </c>
      <c r="BF42" s="261" t="str">
        <f ca="1"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 ca="1"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 ca="1">IF(BS_CONTROLE[[#This Row],[Atividade]]=0, "-", BS_CONTROLE[[#This Row],[Atividade]])</f>
        <v>OUTRAS ATIVIDADES</v>
      </c>
      <c r="AJ43" s="9" t="str">
        <f ca="1">IF(D43="","*",VLOOKUP(AI43,BS_ATIVIDADE[#Data],3,FALSE))</f>
        <v>OUTROS</v>
      </c>
      <c r="AK43" s="258" t="str">
        <f ca="1">IF(BS_CONTROLE[[#This Row],[Local - Partida]]=0, "-", BS_CONTROLE[[#This Row],[Local - Partida]])</f>
        <v>-</v>
      </c>
      <c r="AL43" s="258" t="str">
        <f ca="1">IF(BS_CONTROLE[[#This Row],[Local - Encerramento]]=0, "-", BS_CONTROLE[[#This Row],[Local - Encerramento]])</f>
        <v>-</v>
      </c>
      <c r="AM43" s="258" t="str">
        <f ca="1">IF(BS_CONTROLE[[#This Row],[Entre - Estações]]=0, "-", BS_CONTROLE[[#This Row],[Entre - Estações]])</f>
        <v>K85</v>
      </c>
      <c r="AN43" s="258" t="str">
        <f ca="1">IF(BS_CONTROLE[[#This Row],[SB]]=0, "-", BS_CONTROLE[[#This Row],[SB]])</f>
        <v>K85K832</v>
      </c>
      <c r="AO43" s="259">
        <f ca="1">IF(BS_CONTROLE[[#This Row],[SUB]]=0, "-", BS_CONTROLE[[#This Row],[SUB]])</f>
        <v>55</v>
      </c>
      <c r="AP43" s="260">
        <f ca="1">IF(BS_CONTROLE[[#This Row],[KM - Inicio]]=0, "-", BS_CONTROLE[[#This Row],[KM - Inicio]])</f>
        <v>84.4</v>
      </c>
      <c r="AQ43" s="260" t="str">
        <f ca="1"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 ca="1">IFERROR(_xlfn.XLOOKUP(AI43, BS_ATIVIDADE[ATIVIDADE],BS_ATIVIDADE[UNIDADE] ), "*")</f>
        <v>BINÁRIO</v>
      </c>
      <c r="BC43" s="71" t="str" cm="1">
        <f t="array" aca="1" ref="BC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aca="1" ref="BD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 ca="1">IFERROR(_xlfn.XLOOKUP(AO43, BASE_MAPA!$D$2:$D$260, BASE_MAPA!$I$2:$I$260), "ERRO")</f>
        <v>ZKE</v>
      </c>
      <c r="BF43" s="261" t="str">
        <f ca="1"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 ca="1"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 ca="1">IF(BS_CONTROLE[[#This Row],[Atividade]]=0, "-", BS_CONTROLE[[#This Row],[Atividade]])</f>
        <v>-</v>
      </c>
      <c r="AJ44" s="9" t="str">
        <f ca="1">IF(D44="","*",VLOOKUP(AI44,BS_ATIVIDADE[#Data],3,FALSE))</f>
        <v>*</v>
      </c>
      <c r="AK44" s="258" t="str">
        <f ca="1">IF(BS_CONTROLE[[#This Row],[Local - Partida]]=0, "-", BS_CONTROLE[[#This Row],[Local - Partida]])</f>
        <v>-</v>
      </c>
      <c r="AL44" s="258" t="str">
        <f ca="1">IF(BS_CONTROLE[[#This Row],[Local - Encerramento]]=0, "-", BS_CONTROLE[[#This Row],[Local - Encerramento]])</f>
        <v>-</v>
      </c>
      <c r="AM44" s="258" t="str">
        <f ca="1">IF(BS_CONTROLE[[#This Row],[Entre - Estações]]=0, "-", BS_CONTROLE[[#This Row],[Entre - Estações]])</f>
        <v>-</v>
      </c>
      <c r="AN44" s="258" t="str">
        <f ca="1">IF(BS_CONTROLE[[#This Row],[SB]]=0, "-", BS_CONTROLE[[#This Row],[SB]])</f>
        <v>-</v>
      </c>
      <c r="AO44" s="259" t="str">
        <f ca="1">IF(BS_CONTROLE[[#This Row],[SUB]]=0, "-", BS_CONTROLE[[#This Row],[SUB]])</f>
        <v>-</v>
      </c>
      <c r="AP44" s="260" t="str">
        <f ca="1">IF(BS_CONTROLE[[#This Row],[KM - Inicio]]=0, "-", BS_CONTROLE[[#This Row],[KM - Inicio]])</f>
        <v>-</v>
      </c>
      <c r="AQ44" s="260" t="str">
        <f ca="1"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 ca="1">IFERROR(_xlfn.XLOOKUP(AI44, BS_ATIVIDADE[ATIVIDADE],BS_ATIVIDADE[UNIDADE] ), "*")</f>
        <v>*</v>
      </c>
      <c r="BC44" s="71" t="str" cm="1">
        <f t="array" aca="1" ref="BC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aca="1" ref="BD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 ca="1">IFERROR(_xlfn.XLOOKUP(AO44, BASE_MAPA!$D$2:$D$260, BASE_MAPA!$I$2:$I$260), "ERRO")</f>
        <v>ERRO</v>
      </c>
      <c r="BF44" s="261" t="str">
        <f ca="1"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 ca="1"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 ca="1">IF(BS_CONTROLE[[#This Row],[Atividade]]=0, "-", BS_CONTROLE[[#This Row],[Atividade]])</f>
        <v>PDM - ALÍVIO DE TENSÃO</v>
      </c>
      <c r="AJ45" s="9" t="str">
        <f ca="1">IF(D45="","*",VLOOKUP(AI45,BS_ATIVIDADE[#Data],3,FALSE))</f>
        <v>ALÍVIO</v>
      </c>
      <c r="AK45" s="258" t="str">
        <f ca="1">IF(BS_CONTROLE[[#This Row],[Local - Partida]]=0, "-", BS_CONTROLE[[#This Row],[Local - Partida]])</f>
        <v>-</v>
      </c>
      <c r="AL45" s="258" t="str">
        <f ca="1">IF(BS_CONTROLE[[#This Row],[Local - Encerramento]]=0, "-", BS_CONTROLE[[#This Row],[Local - Encerramento]])</f>
        <v>-</v>
      </c>
      <c r="AM45" s="258" t="str">
        <f ca="1">IF(BS_CONTROLE[[#This Row],[Entre - Estações]]=0, "-", BS_CONTROLE[[#This Row],[Entre - Estações]])</f>
        <v>ZWU-ZDC</v>
      </c>
      <c r="AN45" s="258" t="str">
        <f ca="1">IF(BS_CONTROLE[[#This Row],[SB]]=0, "-", BS_CONTROLE[[#This Row],[SB]])</f>
        <v>K96K952</v>
      </c>
      <c r="AO45" s="259">
        <f ca="1">IF(BS_CONTROLE[[#This Row],[SUB]]=0, "-", BS_CONTROLE[[#This Row],[SUB]])</f>
        <v>92</v>
      </c>
      <c r="AP45" s="260">
        <f ca="1">IF(BS_CONTROLE[[#This Row],[KM - Inicio]]=0, "-", BS_CONTROLE[[#This Row],[KM - Inicio]])</f>
        <v>95.3</v>
      </c>
      <c r="AQ45" s="260" t="str">
        <f ca="1"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 ca="1">IFERROR(_xlfn.XLOOKUP(AI45, BS_ATIVIDADE[ATIVIDADE],BS_ATIVIDADE[UNIDADE] ), "*")</f>
        <v>M</v>
      </c>
      <c r="BC45" s="71" t="str" cm="1">
        <f t="array" aca="1" ref="BC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aca="1" ref="BD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 ca="1">IFERROR(_xlfn.XLOOKUP(AO45, BASE_MAPA!$D$2:$D$260, BASE_MAPA!$I$2:$I$260), "ERRO")</f>
        <v>069-ZEV</v>
      </c>
      <c r="BF45" s="261" t="str">
        <f ca="1"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 ca="1"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 ca="1">IF(BS_CONTROLE[[#This Row],[Atividade]]=0, "-", BS_CONTROLE[[#This Row],[Atividade]])</f>
        <v>BLOCO</v>
      </c>
      <c r="AJ46" s="9" t="str">
        <f ca="1">IF(D46="","*",VLOOKUP(AI46,BS_ATIVIDADE[#Data],3,FALSE))</f>
        <v>OUTROS</v>
      </c>
      <c r="AK46" s="258" t="str">
        <f ca="1">IF(BS_CONTROLE[[#This Row],[Local - Partida]]=0, "-", BS_CONTROLE[[#This Row],[Local - Partida]])</f>
        <v>-</v>
      </c>
      <c r="AL46" s="258" t="str">
        <f ca="1">IF(BS_CONTROLE[[#This Row],[Local - Encerramento]]=0, "-", BS_CONTROLE[[#This Row],[Local - Encerramento]])</f>
        <v>-</v>
      </c>
      <c r="AM46" s="258" t="str">
        <f ca="1">IF(BS_CONTROLE[[#This Row],[Entre - Estações]]=0, "-", BS_CONTROLE[[#This Row],[Entre - Estações]])</f>
        <v>105-ZGP</v>
      </c>
      <c r="AN46" s="258" t="str">
        <f ca="1">IF(BS_CONTROLE[[#This Row],[SB]]=0, "-", BS_CONTROLE[[#This Row],[SB]])</f>
        <v>ZGP1 / 105ZGP1</v>
      </c>
      <c r="AO46" s="259">
        <f ca="1">IF(BS_CONTROLE[[#This Row],[SUB]]=0, "-", BS_CONTROLE[[#This Row],[SUB]])</f>
        <v>54</v>
      </c>
      <c r="AP46" s="260">
        <f ca="1">IF(BS_CONTROLE[[#This Row],[KM - Inicio]]=0, "-", BS_CONTROLE[[#This Row],[KM - Inicio]])</f>
        <v>102</v>
      </c>
      <c r="AQ46" s="260">
        <f ca="1"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 ca="1">IFERROR(_xlfn.XLOOKUP(AI46, BS_ATIVIDADE[ATIVIDADE],BS_ATIVIDADE[UNIDADE] ), "*")</f>
        <v>BINÁRIO</v>
      </c>
      <c r="BC46" s="71" t="str" cm="1">
        <f t="array" aca="1" ref="BC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aca="1" ref="BD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 ca="1">IFERROR(_xlfn.XLOOKUP(AO46, BASE_MAPA!$D$2:$D$260, BASE_MAPA!$I$2:$I$260), "ERRO")</f>
        <v>ZEV</v>
      </c>
      <c r="BF46" s="261" t="str">
        <f ca="1"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 ca="1"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 ca="1">IF(BS_CONTROLE[[#This Row],[Atividade]]=0, "-", BS_CONTROLE[[#This Row],[Atividade]])</f>
        <v>MODERNIZAÇÃO - SOCADORA</v>
      </c>
      <c r="AJ47" s="9" t="str">
        <f ca="1">IF(D47="","*",VLOOKUP(AI47,BS_ATIVIDADE[#Data],3,FALSE))</f>
        <v>MODERNIZAÇÃO</v>
      </c>
      <c r="AK47" s="258" t="str">
        <f ca="1">IF(BS_CONTROLE[[#This Row],[Local - Partida]]=0, "-", BS_CONTROLE[[#This Row],[Local - Partida]])</f>
        <v>ZPT1051</v>
      </c>
      <c r="AL47" s="258" t="str">
        <f ca="1">IF(BS_CONTROLE[[#This Row],[Local - Encerramento]]=0, "-", BS_CONTROLE[[#This Row],[Local - Encerramento]])</f>
        <v>ZPTZDR</v>
      </c>
      <c r="AM47" s="258" t="str">
        <f ca="1">IF(BS_CONTROLE[[#This Row],[Entre - Estações]]=0, "-", BS_CONTROLE[[#This Row],[Entre - Estações]])</f>
        <v>105-ZGP</v>
      </c>
      <c r="AN47" s="258" t="str">
        <f ca="1">IF(BS_CONTROLE[[#This Row],[SB]]=0, "-", BS_CONTROLE[[#This Row],[SB]])</f>
        <v>ZGP1</v>
      </c>
      <c r="AO47" s="259">
        <f ca="1">IF(BS_CONTROLE[[#This Row],[SUB]]=0, "-", BS_CONTROLE[[#This Row],[SUB]])</f>
        <v>54</v>
      </c>
      <c r="AP47" s="260">
        <f ca="1">IF(BS_CONTROLE[[#This Row],[KM - Inicio]]=0, "-", BS_CONTROLE[[#This Row],[KM - Inicio]])</f>
        <v>102.2</v>
      </c>
      <c r="AQ47" s="260">
        <f ca="1"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 ca="1">IFERROR(_xlfn.XLOOKUP(AI47, BS_ATIVIDADE[ATIVIDADE],BS_ATIVIDADE[UNIDADE] ), "*")</f>
        <v>M</v>
      </c>
      <c r="BC47" s="71" t="str" cm="1">
        <f t="array" aca="1" ref="BC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aca="1" ref="BD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 ca="1">IFERROR(_xlfn.XLOOKUP(AO47, BASE_MAPA!$D$2:$D$260, BASE_MAPA!$I$2:$I$260), "ERRO")</f>
        <v>ZEV</v>
      </c>
      <c r="BF47" s="261" t="str">
        <f ca="1"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 ca="1"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 ca="1">IF(BS_CONTROLE[[#This Row],[Atividade]]=0, "-", BS_CONTROLE[[#This Row],[Atividade]])</f>
        <v>OUTRAS ATIVIDADES</v>
      </c>
      <c r="AJ48" s="9" t="str">
        <f ca="1">IF(D48="","*",VLOOKUP(AI48,BS_ATIVIDADE[#Data],3,FALSE))</f>
        <v>OUTROS</v>
      </c>
      <c r="AK48" s="258" t="str">
        <f ca="1">IF(BS_CONTROLE[[#This Row],[Local - Partida]]=0, "-", BS_CONTROLE[[#This Row],[Local - Partida]])</f>
        <v>ZPT1051</v>
      </c>
      <c r="AL48" s="258" t="str">
        <f ca="1">IF(BS_CONTROLE[[#This Row],[Local - Encerramento]]=0, "-", BS_CONTROLE[[#This Row],[Local - Encerramento]])</f>
        <v>ZPTZDR</v>
      </c>
      <c r="AM48" s="258" t="str">
        <f ca="1">IF(BS_CONTROLE[[#This Row],[Entre - Estações]]=0, "-", BS_CONTROLE[[#This Row],[Entre - Estações]])</f>
        <v>105-ZGP</v>
      </c>
      <c r="AN48" s="258" t="str">
        <f ca="1">IF(BS_CONTROLE[[#This Row],[SB]]=0, "-", BS_CONTROLE[[#This Row],[SB]])</f>
        <v>ZGP1</v>
      </c>
      <c r="AO48" s="259">
        <f ca="1">IF(BS_CONTROLE[[#This Row],[SUB]]=0, "-", BS_CONTROLE[[#This Row],[SUB]])</f>
        <v>54</v>
      </c>
      <c r="AP48" s="260">
        <f ca="1">IF(BS_CONTROLE[[#This Row],[KM - Inicio]]=0, "-", BS_CONTROLE[[#This Row],[KM - Inicio]])</f>
        <v>103</v>
      </c>
      <c r="AQ48" s="260">
        <f ca="1"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 ca="1">IFERROR(_xlfn.XLOOKUP(AI48, BS_ATIVIDADE[ATIVIDADE],BS_ATIVIDADE[UNIDADE] ), "*")</f>
        <v>BINÁRIO</v>
      </c>
      <c r="BC48" s="71" t="str" cm="1">
        <f t="array" aca="1" ref="BC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aca="1" ref="BD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 ca="1">IFERROR(_xlfn.XLOOKUP(AO48, BASE_MAPA!$D$2:$D$260, BASE_MAPA!$I$2:$I$260), "ERRO")</f>
        <v>ZEV</v>
      </c>
      <c r="BF48" s="261" t="str">
        <f ca="1"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 ca="1"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 ca="1">IF(BS_CONTROLE[[#This Row],[Atividade]]=0, "-", BS_CONTROLE[[#This Row],[Atividade]])</f>
        <v>PDM - SOLDA</v>
      </c>
      <c r="AJ49" s="9" t="str">
        <f ca="1">IF(D49="","*",VLOOKUP(AI49,BS_ATIVIDADE[#Data],3,FALSE))</f>
        <v>SOLDA</v>
      </c>
      <c r="AK49" s="258" t="str">
        <f ca="1">IF(BS_CONTROLE[[#This Row],[Local - Partida]]=0, "-", BS_CONTROLE[[#This Row],[Local - Partida]])</f>
        <v>-</v>
      </c>
      <c r="AL49" s="258" t="str">
        <f ca="1">IF(BS_CONTROLE[[#This Row],[Local - Encerramento]]=0, "-", BS_CONTROLE[[#This Row],[Local - Encerramento]])</f>
        <v>-</v>
      </c>
      <c r="AM49" s="258" t="str">
        <f ca="1">IF(BS_CONTROLE[[#This Row],[Entre - Estações]]=0, "-", BS_CONTROLE[[#This Row],[Entre - Estações]])</f>
        <v>105-ZGP</v>
      </c>
      <c r="AN49" s="258" t="str">
        <f ca="1">IF(BS_CONTROLE[[#This Row],[SB]]=0, "-", BS_CONTROLE[[#This Row],[SB]])</f>
        <v>ZGP1</v>
      </c>
      <c r="AO49" s="259">
        <f ca="1">IF(BS_CONTROLE[[#This Row],[SUB]]=0, "-", BS_CONTROLE[[#This Row],[SUB]])</f>
        <v>54</v>
      </c>
      <c r="AP49" s="260">
        <f ca="1">IF(BS_CONTROLE[[#This Row],[KM - Inicio]]=0, "-", BS_CONTROLE[[#This Row],[KM - Inicio]])</f>
        <v>103.3</v>
      </c>
      <c r="AQ49" s="260" t="str">
        <f ca="1"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 ca="1">IFERROR(_xlfn.XLOOKUP(AI49, BS_ATIVIDADE[ATIVIDADE],BS_ATIVIDADE[UNIDADE] ), "*")</f>
        <v>Nº DE SOLDA</v>
      </c>
      <c r="BC49" s="71" t="str" cm="1">
        <f t="array" aca="1" ref="BC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aca="1" ref="BD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 ca="1">IFERROR(_xlfn.XLOOKUP(AO49, BASE_MAPA!$D$2:$D$260, BASE_MAPA!$I$2:$I$260), "ERRO")</f>
        <v>ZEV</v>
      </c>
      <c r="BF49" s="261" t="str">
        <f ca="1"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 ca="1"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 ca="1">IF(BS_CONTROLE[[#This Row],[Atividade]]=0, "-", BS_CONTROLE[[#This Row],[Atividade]])</f>
        <v>INSPEÇÃO AUTO DE LINHA</v>
      </c>
      <c r="AJ50" s="9" t="str">
        <f ca="1">IF(D50="","*",VLOOKUP(AI50,BS_ATIVIDADE[#Data],3,FALSE))</f>
        <v>OUTROS</v>
      </c>
      <c r="AK50" s="258" t="str">
        <f ca="1">IF(BS_CONTROLE[[#This Row],[Local - Partida]]=0, "-", BS_CONTROLE[[#This Row],[Local - Partida]])</f>
        <v>ZPT1051</v>
      </c>
      <c r="AL50" s="258" t="str">
        <f ca="1">IF(BS_CONTROLE[[#This Row],[Local - Encerramento]]=0, "-", BS_CONTROLE[[#This Row],[Local - Encerramento]])</f>
        <v>ZEV-1</v>
      </c>
      <c r="AM50" s="258" t="str">
        <f ca="1">IF(BS_CONTROLE[[#This Row],[Entre - Estações]]=0, "-", BS_CONTROLE[[#This Row],[Entre - Estações]])</f>
        <v>ZPT-ZEV</v>
      </c>
      <c r="AN50" s="258" t="str">
        <f ca="1">IF(BS_CONTROLE[[#This Row],[SB]]=0, "-", BS_CONTROLE[[#This Row],[SB]])</f>
        <v>ZPTZEV</v>
      </c>
      <c r="AO50" s="259">
        <f ca="1">IF(BS_CONTROLE[[#This Row],[SUB]]=0, "-", BS_CONTROLE[[#This Row],[SUB]])</f>
        <v>54</v>
      </c>
      <c r="AP50" s="260">
        <f ca="1">IF(BS_CONTROLE[[#This Row],[KM - Inicio]]=0, "-", BS_CONTROLE[[#This Row],[KM - Inicio]])</f>
        <v>105</v>
      </c>
      <c r="AQ50" s="260" t="str">
        <f ca="1"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 ca="1">IFERROR(_xlfn.XLOOKUP(AI50, BS_ATIVIDADE[ATIVIDADE],BS_ATIVIDADE[UNIDADE] ), "*")</f>
        <v>BINÁRIO</v>
      </c>
      <c r="BC50" s="71" t="str" cm="1">
        <f t="array" aca="1" ref="BC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aca="1" ref="BD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 ca="1">IFERROR(_xlfn.XLOOKUP(AO50, BASE_MAPA!$D$2:$D$260, BASE_MAPA!$I$2:$I$260), "ERRO")</f>
        <v>ZEV</v>
      </c>
      <c r="BF50" s="261" t="str">
        <f ca="1"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 ca="1"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 ca="1">IF(BS_CONTROLE[[#This Row],[Atividade]]=0, "-", BS_CONTROLE[[#This Row],[Atividade]])</f>
        <v>DETECÇÃO - ULTRASSOM - SPERRY</v>
      </c>
      <c r="AJ51" s="9" t="str">
        <f ca="1">IF(D51="","*",VLOOKUP(AI51,BS_ATIVIDADE[#Data],3,FALSE))</f>
        <v>DETECÇÃO</v>
      </c>
      <c r="AK51" s="258" t="str">
        <f ca="1">IF(BS_CONTROLE[[#This Row],[Local - Partida]]=0, "-", BS_CONTROLE[[#This Row],[Local - Partida]])</f>
        <v>ZPT</v>
      </c>
      <c r="AL51" s="258" t="str">
        <f ca="1">IF(BS_CONTROLE[[#This Row],[Local - Encerramento]]=0, "-", BS_CONTROLE[[#This Row],[Local - Encerramento]])</f>
        <v>ZPG</v>
      </c>
      <c r="AM51" s="258" t="str">
        <f ca="1">IF(BS_CONTROLE[[#This Row],[Entre - Estações]]=0, "-", BS_CONTROLE[[#This Row],[Entre - Estações]])</f>
        <v>ZPT-ZPG</v>
      </c>
      <c r="AN51" s="258" t="str">
        <f ca="1">IF(BS_CONTROLE[[#This Row],[SB]]=0, "-", BS_CONTROLE[[#This Row],[SB]])</f>
        <v>ZPTZPGZPT</v>
      </c>
      <c r="AO51" s="259">
        <f ca="1">IF(BS_CONTROLE[[#This Row],[SUB]]=0, "-", BS_CONTROLE[[#This Row],[SUB]])</f>
        <v>53</v>
      </c>
      <c r="AP51" s="260">
        <f ca="1"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 ca="1">IFERROR(_xlfn.XLOOKUP(AI51, BS_ATIVIDADE[ATIVIDADE],BS_ATIVIDADE[UNIDADE] ), "*")</f>
        <v>KM</v>
      </c>
      <c r="BC51" s="71" t="str" cm="1">
        <f t="array" aca="1" ref="BC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aca="1" ref="BD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 ca="1">IFERROR(_xlfn.XLOOKUP(AO51, BASE_MAPA!$D$2:$D$260, BASE_MAPA!$I$2:$I$260), "ERRO")</f>
        <v>PAT-ZGM</v>
      </c>
      <c r="BF51" s="261" t="str">
        <f ca="1"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 ca="1"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 ca="1">IF(BS_CONTROLE[[#This Row],[Atividade]]=0, "-", BS_CONTROLE[[#This Row],[Atividade]])</f>
        <v>LIMPEZA LASTRO</v>
      </c>
      <c r="AJ52" s="9" t="str">
        <f ca="1">IF(D52="","*",VLOOKUP(AI52,BS_ATIVIDADE[#Data],3,FALSE))</f>
        <v>LIMPEZA LASTRO</v>
      </c>
      <c r="AK52" s="258" t="str">
        <f ca="1">IF(BS_CONTROLE[[#This Row],[Local - Partida]]=0, "-", BS_CONTROLE[[#This Row],[Local - Partida]])</f>
        <v>-</v>
      </c>
      <c r="AL52" s="258" t="str">
        <f ca="1">IF(BS_CONTROLE[[#This Row],[Local - Encerramento]]=0, "-", BS_CONTROLE[[#This Row],[Local - Encerramento]])</f>
        <v>-</v>
      </c>
      <c r="AM52" s="258" t="str">
        <f ca="1">IF(BS_CONTROLE[[#This Row],[Entre - Estações]]=0, "-", BS_CONTROLE[[#This Row],[Entre - Estações]])</f>
        <v>ZGM-109</v>
      </c>
      <c r="AN52" s="258" t="str">
        <f ca="1">IF(BS_CONTROLE[[#This Row],[SB]]=0, "-", BS_CONTROLE[[#This Row],[SB]])</f>
        <v>117ZGM2</v>
      </c>
      <c r="AO52" s="259">
        <f ca="1">IF(BS_CONTROLE[[#This Row],[SUB]]=0, "-", BS_CONTROLE[[#This Row],[SUB]])</f>
        <v>53</v>
      </c>
      <c r="AP52" s="260">
        <f ca="1">IF(BS_CONTROLE[[#This Row],[KM - Inicio]]=0, "-", BS_CONTROLE[[#This Row],[KM - Inicio]])</f>
        <v>115.5</v>
      </c>
      <c r="AQ52" s="260" t="str">
        <f ca="1"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 ca="1">IFERROR(_xlfn.XLOOKUP(AI52, BS_ATIVIDADE[ATIVIDADE],BS_ATIVIDADE[UNIDADE] ), "*")</f>
        <v>M</v>
      </c>
      <c r="BC52" s="71" t="str" cm="1">
        <f t="array" aca="1" ref="BC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aca="1" ref="BD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 ca="1">IFERROR(_xlfn.XLOOKUP(AO52, BASE_MAPA!$D$2:$D$260, BASE_MAPA!$I$2:$I$260), "ERRO")</f>
        <v>PAT-ZGM</v>
      </c>
      <c r="BF52" s="261" t="str">
        <f ca="1"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 ca="1"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 ca="1">IF(BS_CONTROLE[[#This Row],[Atividade]]=0, "-", BS_CONTROLE[[#This Row],[Atividade]])</f>
        <v>-</v>
      </c>
      <c r="AJ53" s="9" t="str">
        <f ca="1">IF(D53="","*",VLOOKUP(AI53,BS_ATIVIDADE[#Data],3,FALSE))</f>
        <v>*</v>
      </c>
      <c r="AK53" s="258" t="str">
        <f ca="1">IF(BS_CONTROLE[[#This Row],[Local - Partida]]=0, "-", BS_CONTROLE[[#This Row],[Local - Partida]])</f>
        <v>-</v>
      </c>
      <c r="AL53" s="258" t="str">
        <f ca="1">IF(BS_CONTROLE[[#This Row],[Local - Encerramento]]=0, "-", BS_CONTROLE[[#This Row],[Local - Encerramento]])</f>
        <v>-</v>
      </c>
      <c r="AM53" s="258" t="str">
        <f ca="1">IF(BS_CONTROLE[[#This Row],[Entre - Estações]]=0, "-", BS_CONTROLE[[#This Row],[Entre - Estações]])</f>
        <v>-</v>
      </c>
      <c r="AN53" s="258" t="str">
        <f ca="1">IF(BS_CONTROLE[[#This Row],[SB]]=0, "-", BS_CONTROLE[[#This Row],[SB]])</f>
        <v>-</v>
      </c>
      <c r="AO53" s="259" t="str">
        <f ca="1">IF(BS_CONTROLE[[#This Row],[SUB]]=0, "-", BS_CONTROLE[[#This Row],[SUB]])</f>
        <v>-</v>
      </c>
      <c r="AP53" s="260" t="str">
        <f ca="1">IF(BS_CONTROLE[[#This Row],[KM - Inicio]]=0, "-", BS_CONTROLE[[#This Row],[KM - Inicio]])</f>
        <v>-</v>
      </c>
      <c r="AQ53" s="260" t="str">
        <f ca="1"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 ca="1">IFERROR(_xlfn.XLOOKUP(AI53, BS_ATIVIDADE[ATIVIDADE],BS_ATIVIDADE[UNIDADE] ), "*")</f>
        <v>*</v>
      </c>
      <c r="BC53" s="71" t="str" cm="1">
        <f t="array" aca="1" ref="BC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aca="1" ref="BD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 ca="1">IFERROR(_xlfn.XLOOKUP(AO53, BASE_MAPA!$D$2:$D$260, BASE_MAPA!$I$2:$I$260), "ERRO")</f>
        <v>ERRO</v>
      </c>
      <c r="BF53" s="261" t="str">
        <f ca="1"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 ca="1"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 ca="1">IF(BS_CONTROLE[[#This Row],[Atividade]]=0, "-", BS_CONTROLE[[#This Row],[Atividade]])</f>
        <v>-</v>
      </c>
      <c r="AJ54" s="9" t="str">
        <f ca="1">IF(D54="","*",VLOOKUP(AI54,BS_ATIVIDADE[#Data],3,FALSE))</f>
        <v>*</v>
      </c>
      <c r="AK54" s="258" t="str">
        <f ca="1">IF(BS_CONTROLE[[#This Row],[Local - Partida]]=0, "-", BS_CONTROLE[[#This Row],[Local - Partida]])</f>
        <v>-</v>
      </c>
      <c r="AL54" s="258" t="str">
        <f ca="1">IF(BS_CONTROLE[[#This Row],[Local - Encerramento]]=0, "-", BS_CONTROLE[[#This Row],[Local - Encerramento]])</f>
        <v>-</v>
      </c>
      <c r="AM54" s="258" t="str">
        <f ca="1">IF(BS_CONTROLE[[#This Row],[Entre - Estações]]=0, "-", BS_CONTROLE[[#This Row],[Entre - Estações]])</f>
        <v>-</v>
      </c>
      <c r="AN54" s="258" t="str">
        <f ca="1">IF(BS_CONTROLE[[#This Row],[SB]]=0, "-", BS_CONTROLE[[#This Row],[SB]])</f>
        <v>-</v>
      </c>
      <c r="AO54" s="259" t="str">
        <f ca="1">IF(BS_CONTROLE[[#This Row],[SUB]]=0, "-", BS_CONTROLE[[#This Row],[SUB]])</f>
        <v>-</v>
      </c>
      <c r="AP54" s="260" t="str">
        <f ca="1">IF(BS_CONTROLE[[#This Row],[KM - Inicio]]=0, "-", BS_CONTROLE[[#This Row],[KM - Inicio]])</f>
        <v>-</v>
      </c>
      <c r="AQ54" s="260" t="str">
        <f ca="1"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 ca="1">IFERROR(_xlfn.XLOOKUP(AI54, BS_ATIVIDADE[ATIVIDADE],BS_ATIVIDADE[UNIDADE] ), "*")</f>
        <v>*</v>
      </c>
      <c r="BC54" s="71" t="str" cm="1">
        <f t="array" aca="1" ref="BC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aca="1" ref="BD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 ca="1">IFERROR(_xlfn.XLOOKUP(AO54, BASE_MAPA!$D$2:$D$260, BASE_MAPA!$I$2:$I$260), "ERRO")</f>
        <v>ERRO</v>
      </c>
      <c r="BF54" s="261" t="str">
        <f ca="1"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 ca="1"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 ca="1">IF(BS_CONTROLE[[#This Row],[Atividade]]=0, "-", BS_CONTROLE[[#This Row],[Atividade]])</f>
        <v>DETECÇÃO - RONDA 7 DIAS</v>
      </c>
      <c r="AJ55" s="9" t="str">
        <f ca="1">IF(D55="","*",VLOOKUP(AI55,BS_ATIVIDADE[#Data],3,FALSE))</f>
        <v>DETECÇÃO</v>
      </c>
      <c r="AK55" s="258" t="str">
        <f ca="1">IF(BS_CONTROLE[[#This Row],[Local - Partida]]=0, "-", BS_CONTROLE[[#This Row],[Local - Partida]])</f>
        <v>ZBVZQB</v>
      </c>
      <c r="AL55" s="258" t="str">
        <f ca="1">IF(BS_CONTROLE[[#This Row],[Local - Encerramento]]=0, "-", BS_CONTROLE[[#This Row],[Local - Encerramento]])</f>
        <v>ZYU2</v>
      </c>
      <c r="AM55" s="258" t="str">
        <f ca="1">IF(BS_CONTROLE[[#This Row],[Entre - Estações]]=0, "-", BS_CONTROLE[[#This Row],[Entre - Estações]])</f>
        <v>ZQBZBV-ZYU</v>
      </c>
      <c r="AN55" s="258" t="str">
        <f ca="1">IF(BS_CONTROLE[[#This Row],[SB]]=0, "-", BS_CONTROLE[[#This Row],[SB]])</f>
        <v>ZQBZBVZYU</v>
      </c>
      <c r="AO55" s="259">
        <f ca="1">IF(BS_CONTROLE[[#This Row],[SUB]]=0, "-", BS_CONTROLE[[#This Row],[SUB]])</f>
        <v>56</v>
      </c>
      <c r="AP55" s="260">
        <f ca="1">IF(BS_CONTROLE[[#This Row],[KM - Inicio]]=0, "-", BS_CONTROLE[[#This Row],[KM - Inicio]])</f>
        <v>256</v>
      </c>
      <c r="AQ55" s="260" t="str">
        <f ca="1"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 ca="1">IFERROR(_xlfn.XLOOKUP(AI55, BS_ATIVIDADE[ATIVIDADE],BS_ATIVIDADE[UNIDADE] ), "*")</f>
        <v>KM</v>
      </c>
      <c r="BC55" s="71" t="str" cm="1">
        <f t="array" aca="1" ref="BC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aca="1" ref="BD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 ca="1">IFERROR(_xlfn.XLOOKUP(AO55, BASE_MAPA!$D$2:$D$260, BASE_MAPA!$I$2:$I$260), "ERRO")</f>
        <v>ZGA</v>
      </c>
      <c r="BF55" s="261" t="str">
        <f ca="1"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 ca="1"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 ca="1">IF(BS_CONTROLE[[#This Row],[Atividade]]=0, "-", BS_CONTROLE[[#This Row],[Atividade]])</f>
        <v>OUTRAS ATIVIDADES</v>
      </c>
      <c r="AJ56" s="9" t="str">
        <f ca="1">IF(D56="","*",VLOOKUP(AI56,BS_ATIVIDADE[#Data],3,FALSE))</f>
        <v>OUTROS</v>
      </c>
      <c r="AK56" s="258" t="str">
        <f ca="1">IF(BS_CONTROLE[[#This Row],[Local - Partida]]=0, "-", BS_CONTROLE[[#This Row],[Local - Partida]])</f>
        <v>-</v>
      </c>
      <c r="AL56" s="258" t="str">
        <f ca="1">IF(BS_CONTROLE[[#This Row],[Local - Encerramento]]=0, "-", BS_CONTROLE[[#This Row],[Local - Encerramento]])</f>
        <v>-</v>
      </c>
      <c r="AM56" s="258" t="str">
        <f ca="1">IF(BS_CONTROLE[[#This Row],[Entre - Estações]]=0, "-", BS_CONTROLE[[#This Row],[Entre - Estações]])</f>
        <v>ZDS-ZQB</v>
      </c>
      <c r="AN56" s="258" t="str">
        <f ca="1">IF(BS_CONTROLE[[#This Row],[SB]]=0, "-", BS_CONTROLE[[#This Row],[SB]])</f>
        <v>ZDS2481</v>
      </c>
      <c r="AO56" s="259">
        <f ca="1">IF(BS_CONTROLE[[#This Row],[SUB]]=0, "-", BS_CONTROLE[[#This Row],[SUB]])</f>
        <v>49</v>
      </c>
      <c r="AP56" s="260">
        <f ca="1">IF(BS_CONTROLE[[#This Row],[KM - Inicio]]=0, "-", BS_CONTROLE[[#This Row],[KM - Inicio]])</f>
        <v>240.89</v>
      </c>
      <c r="AQ56" s="260" t="str">
        <f ca="1"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 ca="1">IFERROR(_xlfn.XLOOKUP(AI56, BS_ATIVIDADE[ATIVIDADE],BS_ATIVIDADE[UNIDADE] ), "*")</f>
        <v>BINÁRIO</v>
      </c>
      <c r="BC56" s="71" t="str" cm="1">
        <f t="array" aca="1" ref="BC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aca="1" ref="BD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 ca="1">IFERROR(_xlfn.XLOOKUP(AO56, BASE_MAPA!$D$2:$D$260, BASE_MAPA!$I$2:$I$260), "ERRO")</f>
        <v>ZKE-ZGA</v>
      </c>
      <c r="BF56" s="261" t="str">
        <f ca="1"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 ca="1"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 ca="1">IF(BS_CONTROLE[[#This Row],[Atividade]]=0, "-", BS_CONTROLE[[#This Row],[Atividade]])</f>
        <v>MECANIZAÇÃO - SOCADORA</v>
      </c>
      <c r="AJ57" s="9" t="str">
        <f ca="1">IF(D57="","*",VLOOKUP(AI57,BS_ATIVIDADE[#Data],3,FALSE))</f>
        <v>MECANIZAÇÃO - SOCADORA</v>
      </c>
      <c r="AK57" s="258" t="str">
        <f ca="1">IF(BS_CONTROLE[[#This Row],[Local - Partida]]=0, "-", BS_CONTROLE[[#This Row],[Local - Partida]])</f>
        <v>ZYU1</v>
      </c>
      <c r="AL57" s="258" t="str">
        <f ca="1">IF(BS_CONTROLE[[#This Row],[Local - Encerramento]]=0, "-", BS_CONTROLE[[#This Row],[Local - Encerramento]])</f>
        <v>ZYU1</v>
      </c>
      <c r="AM57" s="258" t="str">
        <f ca="1">IF(BS_CONTROLE[[#This Row],[Entre - Estações]]=0, "-", BS_CONTROLE[[#This Row],[Entre - Estações]])</f>
        <v>ZXI-ZVK</v>
      </c>
      <c r="AN57" s="258" t="str">
        <f ca="1">IF(BS_CONTROLE[[#This Row],[SB]]=0, "-", BS_CONTROLE[[#This Row],[SB]])</f>
        <v>224ZIC1</v>
      </c>
      <c r="AO57" s="259">
        <f ca="1">IF(BS_CONTROLE[[#This Row],[SUB]]=0, "-", BS_CONTROLE[[#This Row],[SUB]])</f>
        <v>49</v>
      </c>
      <c r="AP57" s="260">
        <f ca="1">IF(BS_CONTROLE[[#This Row],[KM - Inicio]]=0, "-", BS_CONTROLE[[#This Row],[KM - Inicio]])</f>
        <v>225</v>
      </c>
      <c r="AQ57" s="260">
        <f ca="1"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 ca="1">IFERROR(_xlfn.XLOOKUP(AI57, BS_ATIVIDADE[ATIVIDADE],BS_ATIVIDADE[UNIDADE] ), "*")</f>
        <v>M</v>
      </c>
      <c r="BC57" s="71" t="str" cm="1">
        <f t="array" aca="1" ref="BC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aca="1" ref="BD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 ca="1">IFERROR(_xlfn.XLOOKUP(AO57, BASE_MAPA!$D$2:$D$260, BASE_MAPA!$I$2:$I$260), "ERRO")</f>
        <v>ZKE-ZGA</v>
      </c>
      <c r="BF57" s="261" t="str">
        <f ca="1"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 ca="1"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 ca="1">IF(BS_CONTROLE[[#This Row],[Atividade]]=0, "-", BS_CONTROLE[[#This Row],[Atividade]])</f>
        <v>LIMPEZA LASTRO</v>
      </c>
      <c r="AJ58" s="9" t="str">
        <f ca="1">IF(D58="","*",VLOOKUP(AI58,BS_ATIVIDADE[#Data],3,FALSE))</f>
        <v>LIMPEZA LASTRO</v>
      </c>
      <c r="AK58" s="258" t="str">
        <f ca="1">IF(BS_CONTROLE[[#This Row],[Local - Partida]]=0, "-", BS_CONTROLE[[#This Row],[Local - Partida]])</f>
        <v>-</v>
      </c>
      <c r="AL58" s="258" t="str">
        <f ca="1">IF(BS_CONTROLE[[#This Row],[Local - Encerramento]]=0, "-", BS_CONTROLE[[#This Row],[Local - Encerramento]])</f>
        <v>-</v>
      </c>
      <c r="AM58" s="258" t="str">
        <f ca="1">IF(BS_CONTROLE[[#This Row],[Entre - Estações]]=0, "-", BS_CONTROLE[[#This Row],[Entre - Estações]])</f>
        <v>ZYU</v>
      </c>
      <c r="AN58" s="258" t="str">
        <f ca="1">IF(BS_CONTROLE[[#This Row],[SB]]=0, "-", BS_CONTROLE[[#This Row],[SB]])</f>
        <v>198ZYU2</v>
      </c>
      <c r="AO58" s="259">
        <f ca="1">IF(BS_CONTROLE[[#This Row],[SUB]]=0, "-", BS_CONTROLE[[#This Row],[SUB]])</f>
        <v>56</v>
      </c>
      <c r="AP58" s="260">
        <f ca="1">IF(BS_CONTROLE[[#This Row],[KM - Inicio]]=0, "-", BS_CONTROLE[[#This Row],[KM - Inicio]])</f>
        <v>198.4</v>
      </c>
      <c r="AQ58" s="260" t="str">
        <f ca="1"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 ca="1">IFERROR(_xlfn.XLOOKUP(AI58, BS_ATIVIDADE[ATIVIDADE],BS_ATIVIDADE[UNIDADE] ), "*")</f>
        <v>M</v>
      </c>
      <c r="BC58" s="71" t="str" cm="1">
        <f t="array" aca="1" ref="BC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aca="1" ref="BD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 ca="1">IFERROR(_xlfn.XLOOKUP(AO58, BASE_MAPA!$D$2:$D$260, BASE_MAPA!$I$2:$I$260), "ERRO")</f>
        <v>ZGA</v>
      </c>
      <c r="BF58" s="261" t="str">
        <f ca="1"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 ca="1"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 ca="1">IF(BS_CONTROLE[[#This Row],[Atividade]]=0, "-", BS_CONTROLE[[#This Row],[Atividade]])</f>
        <v>PDM - SUBSTITUIÇÃO - DORMENTE</v>
      </c>
      <c r="AJ59" s="9" t="str">
        <f ca="1">IF(D59="","*",VLOOKUP(AI59,BS_ATIVIDADE[#Data],3,FALSE))</f>
        <v>DORMENTE - SUBSTITUIÇÂO</v>
      </c>
      <c r="AK59" s="258" t="str">
        <f ca="1">IF(BS_CONTROLE[[#This Row],[Local - Partida]]=0, "-", BS_CONTROLE[[#This Row],[Local - Partida]])</f>
        <v>-</v>
      </c>
      <c r="AL59" s="258" t="str">
        <f ca="1">IF(BS_CONTROLE[[#This Row],[Local - Encerramento]]=0, "-", BS_CONTROLE[[#This Row],[Local - Encerramento]])</f>
        <v>-</v>
      </c>
      <c r="AM59" s="258" t="str">
        <f ca="1">IF(BS_CONTROLE[[#This Row],[Entre - Estações]]=0, "-", BS_CONTROLE[[#This Row],[Entre - Estações]])</f>
        <v>ZFY</v>
      </c>
      <c r="AN59" s="258" t="str">
        <f ca="1">IF(BS_CONTROLE[[#This Row],[SB]]=0, "-", BS_CONTROLE[[#This Row],[SB]])</f>
        <v>ZFY1981</v>
      </c>
      <c r="AO59" s="259">
        <f ca="1">IF(BS_CONTROLE[[#This Row],[SUB]]=0, "-", BS_CONTROLE[[#This Row],[SUB]])</f>
        <v>49</v>
      </c>
      <c r="AP59" s="260">
        <f ca="1">IF(BS_CONTROLE[[#This Row],[KM - Inicio]]=0, "-", BS_CONTROLE[[#This Row],[KM - Inicio]])</f>
        <v>198.1</v>
      </c>
      <c r="AQ59" s="260" t="str">
        <f ca="1"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 ca="1">IFERROR(_xlfn.XLOOKUP(AI59, BS_ATIVIDADE[ATIVIDADE],BS_ATIVIDADE[UNIDADE] ), "*")</f>
        <v>Nº DE DORMENTES</v>
      </c>
      <c r="BC59" s="71" t="str" cm="1">
        <f t="array" aca="1" ref="BC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aca="1" ref="BD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 ca="1">IFERROR(_xlfn.XLOOKUP(AO59, BASE_MAPA!$D$2:$D$260, BASE_MAPA!$I$2:$I$260), "ERRO")</f>
        <v>ZKE-ZGA</v>
      </c>
      <c r="BF59" s="261" t="str">
        <f ca="1"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 ca="1"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 ca="1">IF(D60="","*",VLOOKUP(AI60,BS_ATIVIDADE[#Data],3,FALSE))</f>
        <v>OUTROS</v>
      </c>
      <c r="AK60" s="258" t="str">
        <f ca="1">IF(BS_CONTROLE[[#This Row],[Local - Partida]]=0, "-", BS_CONTROLE[[#This Row],[Local - Partida]])</f>
        <v>-</v>
      </c>
      <c r="AL60" s="258" t="str">
        <f ca="1">IF(BS_CONTROLE[[#This Row],[Local - Encerramento]]=0, "-", BS_CONTROLE[[#This Row],[Local - Encerramento]])</f>
        <v>-</v>
      </c>
      <c r="AM60" s="258" t="str">
        <f ca="1">IF(BS_CONTROLE[[#This Row],[Entre - Estações]]=0, "-", BS_CONTROLE[[#This Row],[Entre - Estações]])</f>
        <v>ZFY</v>
      </c>
      <c r="AN60" s="258" t="str">
        <f ca="1">IF(BS_CONTROLE[[#This Row],[SB]]=0, "-", BS_CONTROLE[[#This Row],[SB]])</f>
        <v>ZFY1</v>
      </c>
      <c r="AO60" s="259">
        <f ca="1">IF(BS_CONTROLE[[#This Row],[SUB]]=0, "-", BS_CONTROLE[[#This Row],[SUB]])</f>
        <v>49</v>
      </c>
      <c r="AP60" s="260">
        <f ca="1">IF(BS_CONTROLE[[#This Row],[KM - Inicio]]=0, "-", BS_CONTROLE[[#This Row],[KM - Inicio]])</f>
        <v>194</v>
      </c>
      <c r="AQ60" s="260" t="str">
        <f ca="1"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aca="1" ref="BC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aca="1" ref="BD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 ca="1">IFERROR(_xlfn.XLOOKUP(AO60, BASE_MAPA!$D$2:$D$260, BASE_MAPA!$I$2:$I$260), "ERRO")</f>
        <v>ZKE-ZGA</v>
      </c>
      <c r="BF60" s="261" t="str">
        <f ca="1"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 ca="1"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 ca="1">IF(BS_CONTROLE[[#This Row],[Atividade]]=0, "-", BS_CONTROLE[[#This Row],[Atividade]])</f>
        <v>PDM - SUBSTITUIÇÃO - TRILHO</v>
      </c>
      <c r="AJ61" s="9" t="str">
        <f ca="1">IF(D61="","*",VLOOKUP(AI61,BS_ATIVIDADE[#Data],3,FALSE))</f>
        <v>TRILHO - SUBSTITUIÇÂO</v>
      </c>
      <c r="AK61" s="258" t="str">
        <f ca="1">IF(BS_CONTROLE[[#This Row],[Local - Partida]]=0, "-", BS_CONTROLE[[#This Row],[Local - Partida]])</f>
        <v>-</v>
      </c>
      <c r="AL61" s="258" t="str">
        <f ca="1">IF(BS_CONTROLE[[#This Row],[Local - Encerramento]]=0, "-", BS_CONTROLE[[#This Row],[Local - Encerramento]])</f>
        <v>-</v>
      </c>
      <c r="AM61" s="258" t="str">
        <f ca="1">IF(BS_CONTROLE[[#This Row],[Entre - Estações]]=0, "-", BS_CONTROLE[[#This Row],[Entre - Estações]])</f>
        <v>ZPS-ZAL</v>
      </c>
      <c r="AN61" s="258" t="str">
        <f ca="1">IF(BS_CONTROLE[[#This Row],[SB]]=0, "-", BS_CONTROLE[[#This Row],[SB]])</f>
        <v>ZPS075</v>
      </c>
      <c r="AO61" s="259">
        <f ca="1">IF(BS_CONTROLE[[#This Row],[SUB]]=0, "-", BS_CONTROLE[[#This Row],[SUB]])</f>
        <v>61</v>
      </c>
      <c r="AP61" s="260">
        <f ca="1">IF(BS_CONTROLE[[#This Row],[KM - Inicio]]=0, "-", BS_CONTROLE[[#This Row],[KM - Inicio]])</f>
        <v>73.900000000000006</v>
      </c>
      <c r="AQ61" s="260" t="str">
        <f ca="1"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 ca="1">IFERROR(_xlfn.XLOOKUP(AI61, BS_ATIVIDADE[ATIVIDADE],BS_ATIVIDADE[UNIDADE] ), "*")</f>
        <v>M</v>
      </c>
      <c r="BC61" s="71" t="str" cm="1">
        <f t="array" aca="1" ref="BC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aca="1" ref="BD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 ca="1">IFERROR(_xlfn.XLOOKUP(AO61, BASE_MAPA!$D$2:$D$260, BASE_MAPA!$I$2:$I$260), "ERRO")</f>
        <v>ZPS-ZAL</v>
      </c>
      <c r="BF61" s="261" t="str">
        <f ca="1"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 ca="1"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 ca="1">IF(BS_CONTROLE[[#This Row],[Atividade]]=0, "-", BS_CONTROLE[[#This Row],[Atividade]])</f>
        <v>DESLOCAMENTO</v>
      </c>
      <c r="AJ62" s="9" t="str">
        <f ca="1">IF(D62="","*",VLOOKUP(AI62,BS_ATIVIDADE[#Data],3,FALSE))</f>
        <v>OUTROS</v>
      </c>
      <c r="AK62" s="258" t="str">
        <f ca="1">IF(BS_CONTROLE[[#This Row],[Local - Partida]]=0, "-", BS_CONTROLE[[#This Row],[Local - Partida]])</f>
        <v>185ZXP2</v>
      </c>
      <c r="AL62" s="258" t="str">
        <f ca="1">IF(BS_CONTROLE[[#This Row],[Local - Encerramento]]=0, "-", BS_CONTROLE[[#This Row],[Local - Encerramento]])</f>
        <v>ZCR</v>
      </c>
      <c r="AM62" s="258" t="str">
        <f ca="1">IF(BS_CONTROLE[[#This Row],[Entre - Estações]]=0, "-", BS_CONTROLE[[#This Row],[Entre - Estações]])</f>
        <v>185ZXP-ZCR</v>
      </c>
      <c r="AN62" s="258" t="str">
        <f ca="1">IF(BS_CONTROLE[[#This Row],[SB]]=0, "-", BS_CONTROLE[[#This Row],[SB]])</f>
        <v>185ZXPZCR</v>
      </c>
      <c r="AO62" s="259">
        <f ca="1">IF(BS_CONTROLE[[#This Row],[SUB]]=0, "-", BS_CONTROLE[[#This Row],[SUB]])</f>
        <v>49</v>
      </c>
      <c r="AP62" s="260">
        <f ca="1">IF(BS_CONTROLE[[#This Row],[KM - Inicio]]=0, "-", BS_CONTROLE[[#This Row],[KM - Inicio]])</f>
        <v>185</v>
      </c>
      <c r="AQ62" s="260" t="str">
        <f ca="1"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 ca="1">IFERROR(_xlfn.XLOOKUP(AI62, BS_ATIVIDADE[ATIVIDADE],BS_ATIVIDADE[UNIDADE] ), "*")</f>
        <v>BINÁRIO</v>
      </c>
      <c r="BC62" s="71" t="str" cm="1">
        <f t="array" aca="1" ref="BC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aca="1" ref="BD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 ca="1">IFERROR(_xlfn.XLOOKUP(AO62, BASE_MAPA!$D$2:$D$260, BASE_MAPA!$I$2:$I$260), "ERRO")</f>
        <v>ZKE-ZGA</v>
      </c>
      <c r="BF62" s="261" t="str">
        <f ca="1"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 ca="1"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 ca="1">IF(BS_CONTROLE[[#This Row],[Atividade]]=0, "-", BS_CONTROLE[[#This Row],[Atividade]])</f>
        <v>-</v>
      </c>
      <c r="AJ63" s="9" t="str">
        <f ca="1">IF(D63="","*",VLOOKUP(AI63,BS_ATIVIDADE[#Data],3,FALSE))</f>
        <v>*</v>
      </c>
      <c r="AK63" s="258" t="str">
        <f ca="1">IF(BS_CONTROLE[[#This Row],[Local - Partida]]=0, "-", BS_CONTROLE[[#This Row],[Local - Partida]])</f>
        <v>-</v>
      </c>
      <c r="AL63" s="258" t="str">
        <f ca="1">IF(BS_CONTROLE[[#This Row],[Local - Encerramento]]=0, "-", BS_CONTROLE[[#This Row],[Local - Encerramento]])</f>
        <v>-</v>
      </c>
      <c r="AM63" s="258" t="str">
        <f ca="1">IF(BS_CONTROLE[[#This Row],[Entre - Estações]]=0, "-", BS_CONTROLE[[#This Row],[Entre - Estações]])</f>
        <v>-</v>
      </c>
      <c r="AN63" s="258" t="str">
        <f ca="1">IF(BS_CONTROLE[[#This Row],[SB]]=0, "-", BS_CONTROLE[[#This Row],[SB]])</f>
        <v>-</v>
      </c>
      <c r="AO63" s="259" t="str">
        <f ca="1">IF(BS_CONTROLE[[#This Row],[SUB]]=0, "-", BS_CONTROLE[[#This Row],[SUB]])</f>
        <v>-</v>
      </c>
      <c r="AP63" s="260" t="str">
        <f ca="1">IF(BS_CONTROLE[[#This Row],[KM - Inicio]]=0, "-", BS_CONTROLE[[#This Row],[KM - Inicio]])</f>
        <v>-</v>
      </c>
      <c r="AQ63" s="260" t="str">
        <f ca="1"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 ca="1">IFERROR(_xlfn.XLOOKUP(AI63, BS_ATIVIDADE[ATIVIDADE],BS_ATIVIDADE[UNIDADE] ), "*")</f>
        <v>*</v>
      </c>
      <c r="BC63" s="71" t="str" cm="1">
        <f t="array" aca="1" ref="BC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aca="1" ref="BD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 ca="1">IFERROR(_xlfn.XLOOKUP(AO63, BASE_MAPA!$D$2:$D$260, BASE_MAPA!$I$2:$I$260), "ERRO")</f>
        <v>ERRO</v>
      </c>
      <c r="BF63" s="261" t="str">
        <f ca="1"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 ca="1"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 ca="1">IF(BS_CONTROLE[[#This Row],[Atividade]]=0, "-", BS_CONTROLE[[#This Row],[Atividade]])</f>
        <v>PDM - SUBSTITUIÇÃO - TRILHO</v>
      </c>
      <c r="AJ64" s="9" t="str">
        <f ca="1">IF(D64="","*",VLOOKUP(AI64,BS_ATIVIDADE[#Data],3,FALSE))</f>
        <v>TRILHO - SUBSTITUIÇÂO</v>
      </c>
      <c r="AK64" s="258" t="str">
        <f ca="1">IF(BS_CONTROLE[[#This Row],[Local - Partida]]=0, "-", BS_CONTROLE[[#This Row],[Local - Partida]])</f>
        <v>-</v>
      </c>
      <c r="AL64" s="258" t="str">
        <f ca="1">IF(BS_CONTROLE[[#This Row],[Local - Encerramento]]=0, "-", BS_CONTROLE[[#This Row],[Local - Encerramento]])</f>
        <v>-</v>
      </c>
      <c r="AM64" s="258" t="str">
        <f ca="1">IF(BS_CONTROLE[[#This Row],[Entre - Estações]]=0, "-", BS_CONTROLE[[#This Row],[Entre - Estações]])</f>
        <v>ZKE-ZWW</v>
      </c>
      <c r="AN64" s="258" t="str">
        <f ca="1">IF(BS_CONTROLE[[#This Row],[SB]]=0, "-", BS_CONTROLE[[#This Row],[SB]])</f>
        <v>ZWW2</v>
      </c>
      <c r="AO64" s="259">
        <f ca="1">IF(BS_CONTROLE[[#This Row],[SUB]]=0, "-", BS_CONTROLE[[#This Row],[SUB]])</f>
        <v>55</v>
      </c>
      <c r="AP64" s="260">
        <f ca="1">IF(BS_CONTROLE[[#This Row],[KM - Inicio]]=0, "-", BS_CONTROLE[[#This Row],[KM - Inicio]])</f>
        <v>87.4</v>
      </c>
      <c r="AQ64" s="260" t="str">
        <f ca="1"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 ca="1">IFERROR(_xlfn.XLOOKUP(AI64, BS_ATIVIDADE[ATIVIDADE],BS_ATIVIDADE[UNIDADE] ), "*")</f>
        <v>M</v>
      </c>
      <c r="BC64" s="71" t="str" cm="1">
        <f t="array" aca="1" ref="BC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aca="1" ref="BD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 ca="1">IFERROR(_xlfn.XLOOKUP(AO64, BASE_MAPA!$D$2:$D$260, BASE_MAPA!$I$2:$I$260), "ERRO")</f>
        <v>ZKE</v>
      </c>
      <c r="BF64" s="261" t="str">
        <f ca="1"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 ca="1"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 ca="1">IF(BS_CONTROLE[[#This Row],[Atividade]]=0, "-", BS_CONTROLE[[#This Row],[Atividade]])</f>
        <v>LIMPEZA LASTRO</v>
      </c>
      <c r="AJ65" s="9" t="str">
        <f ca="1">IF(D65="","*",VLOOKUP(AI65,BS_ATIVIDADE[#Data],3,FALSE))</f>
        <v>LIMPEZA LASTRO</v>
      </c>
      <c r="AK65" s="258" t="str">
        <f ca="1">IF(BS_CONTROLE[[#This Row],[Local - Partida]]=0, "-", BS_CONTROLE[[#This Row],[Local - Partida]])</f>
        <v>-</v>
      </c>
      <c r="AL65" s="258" t="str">
        <f ca="1">IF(BS_CONTROLE[[#This Row],[Local - Encerramento]]=0, "-", BS_CONTROLE[[#This Row],[Local - Encerramento]])</f>
        <v>-</v>
      </c>
      <c r="AM65" s="258" t="str">
        <f ca="1">IF(BS_CONTROLE[[#This Row],[Entre - Estações]]=0, "-", BS_CONTROLE[[#This Row],[Entre - Estações]])</f>
        <v>ZEJ-ZEV</v>
      </c>
      <c r="AN65" s="258">
        <f ca="1">IF(BS_CONTROLE[[#This Row],[SB]]=0, "-", BS_CONTROLE[[#This Row],[SB]])</f>
        <v>1571562</v>
      </c>
      <c r="AO65" s="259">
        <f ca="1">IF(BS_CONTROLE[[#This Row],[SUB]]=0, "-", BS_CONTROLE[[#This Row],[SUB]])</f>
        <v>55</v>
      </c>
      <c r="AP65" s="260">
        <f ca="1">IF(BS_CONTROLE[[#This Row],[KM - Inicio]]=0, "-", BS_CONTROLE[[#This Row],[KM - Inicio]])</f>
        <v>157</v>
      </c>
      <c r="AQ65" s="260" t="str">
        <f ca="1"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 ca="1">IFERROR(_xlfn.XLOOKUP(AI65, BS_ATIVIDADE[ATIVIDADE],BS_ATIVIDADE[UNIDADE] ), "*")</f>
        <v>M</v>
      </c>
      <c r="BC65" s="71" t="str" cm="1">
        <f t="array" aca="1" ref="BC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aca="1" ref="BD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 ca="1">IFERROR(_xlfn.XLOOKUP(AO65, BASE_MAPA!$D$2:$D$260, BASE_MAPA!$I$2:$I$260), "ERRO")</f>
        <v>ZKE</v>
      </c>
      <c r="BF65" s="261" t="str">
        <f ca="1"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 ca="1"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 ca="1">IF(BS_CONTROLE[[#This Row],[Atividade]]=0, "-", BS_CONTROLE[[#This Row],[Atividade]])</f>
        <v>INSPEÇÃO AUTO DE LINHA</v>
      </c>
      <c r="AJ66" s="9" t="str">
        <f ca="1">IF(D66="","*",VLOOKUP(AI66,BS_ATIVIDADE[#Data],3,FALSE))</f>
        <v>OUTROS</v>
      </c>
      <c r="AK66" s="258" t="str">
        <f ca="1">IF(BS_CONTROLE[[#This Row],[Local - Partida]]=0, "-", BS_CONTROLE[[#This Row],[Local - Partida]])</f>
        <v>K67ZEV2</v>
      </c>
      <c r="AL66" s="258" t="str">
        <f ca="1">IF(BS_CONTROLE[[#This Row],[Local - Encerramento]]=0, "-", BS_CONTROLE[[#This Row],[Local - Encerramento]])</f>
        <v>ZBV</v>
      </c>
      <c r="AM66" s="258" t="str">
        <f ca="1">IF(BS_CONTROLE[[#This Row],[Entre - Estações]]=0, "-", BS_CONTROLE[[#This Row],[Entre - Estações]])</f>
        <v>ZEV-ZBV</v>
      </c>
      <c r="AN66" s="258" t="str">
        <f ca="1">IF(BS_CONTROLE[[#This Row],[SB]]=0, "-", BS_CONTROLE[[#This Row],[SB]])</f>
        <v>ZEVZBV</v>
      </c>
      <c r="AO66" s="259">
        <f ca="1">IF(BS_CONTROLE[[#This Row],[SUB]]=0, "-", BS_CONTROLE[[#This Row],[SUB]])</f>
        <v>92</v>
      </c>
      <c r="AP66" s="260">
        <f ca="1">IF(BS_CONTROLE[[#This Row],[KM - Inicio]]=0, "-", BS_CONTROLE[[#This Row],[KM - Inicio]])</f>
        <v>66.5</v>
      </c>
      <c r="AQ66" s="260" t="str">
        <f ca="1"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 ca="1">IFERROR(_xlfn.XLOOKUP(AI66, BS_ATIVIDADE[ATIVIDADE],BS_ATIVIDADE[UNIDADE] ), "*")</f>
        <v>BINÁRIO</v>
      </c>
      <c r="BC66" s="71" t="str" cm="1">
        <f t="array" aca="1" ref="BC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aca="1" ref="BD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 ca="1">IFERROR(_xlfn.XLOOKUP(AO66, BASE_MAPA!$D$2:$D$260, BASE_MAPA!$I$2:$I$260), "ERRO")</f>
        <v>069-ZEV</v>
      </c>
      <c r="BF66" s="261" t="str">
        <f ca="1"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 ca="1"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 ca="1">IF(BS_CONTROLE[[#This Row],[Atividade]]=0, "-", BS_CONTROLE[[#This Row],[Atividade]])</f>
        <v>-</v>
      </c>
      <c r="AJ67" s="9" t="str">
        <f ca="1">IF(D67="","*",VLOOKUP(AI67,BS_ATIVIDADE[#Data],3,FALSE))</f>
        <v>*</v>
      </c>
      <c r="AK67" s="258" t="str">
        <f ca="1">IF(BS_CONTROLE[[#This Row],[Local - Partida]]=0, "-", BS_CONTROLE[[#This Row],[Local - Partida]])</f>
        <v>-</v>
      </c>
      <c r="AL67" s="258" t="str">
        <f ca="1">IF(BS_CONTROLE[[#This Row],[Local - Encerramento]]=0, "-", BS_CONTROLE[[#This Row],[Local - Encerramento]])</f>
        <v>-</v>
      </c>
      <c r="AM67" s="258" t="str">
        <f ca="1">IF(BS_CONTROLE[[#This Row],[Entre - Estações]]=0, "-", BS_CONTROLE[[#This Row],[Entre - Estações]])</f>
        <v>-</v>
      </c>
      <c r="AN67" s="258" t="str">
        <f ca="1">IF(BS_CONTROLE[[#This Row],[SB]]=0, "-", BS_CONTROLE[[#This Row],[SB]])</f>
        <v>-</v>
      </c>
      <c r="AO67" s="259" t="str">
        <f ca="1">IF(BS_CONTROLE[[#This Row],[SUB]]=0, "-", BS_CONTROLE[[#This Row],[SUB]])</f>
        <v>-</v>
      </c>
      <c r="AP67" s="260" t="str">
        <f ca="1">IF(BS_CONTROLE[[#This Row],[KM - Inicio]]=0, "-", BS_CONTROLE[[#This Row],[KM - Inicio]])</f>
        <v>-</v>
      </c>
      <c r="AQ67" s="260" t="str">
        <f ca="1"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 ca="1">IFERROR(_xlfn.XLOOKUP(AI67, BS_ATIVIDADE[ATIVIDADE],BS_ATIVIDADE[UNIDADE] ), "*")</f>
        <v>*</v>
      </c>
      <c r="BC67" s="71" t="str" cm="1">
        <f t="array" aca="1" ref="BC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aca="1" ref="BD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 ca="1">IFERROR(_xlfn.XLOOKUP(AO67, BASE_MAPA!$D$2:$D$260, BASE_MAPA!$I$2:$I$260), "ERRO")</f>
        <v>ERRO</v>
      </c>
      <c r="BF67" s="261" t="str">
        <f ca="1"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 ca="1"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 ca="1">IF(BS_CONTROLE[[#This Row],[Atividade]]=0, "-", BS_CONTROLE[[#This Row],[Atividade]])</f>
        <v>MODERNIZAÇÃO - SOLDA</v>
      </c>
      <c r="AJ68" s="9" t="str">
        <f ca="1">IF(D68="","*",VLOOKUP(AI68,BS_ATIVIDADE[#Data],3,FALSE))</f>
        <v>MODERNIZAÇÃO</v>
      </c>
      <c r="AK68" s="258" t="str">
        <f ca="1">IF(BS_CONTROLE[[#This Row],[Local - Partida]]=0, "-", BS_CONTROLE[[#This Row],[Local - Partida]])</f>
        <v>-</v>
      </c>
      <c r="AL68" s="258" t="str">
        <f ca="1">IF(BS_CONTROLE[[#This Row],[Local - Encerramento]]=0, "-", BS_CONTROLE[[#This Row],[Local - Encerramento]])</f>
        <v>-</v>
      </c>
      <c r="AM68" s="258" t="str">
        <f ca="1">IF(BS_CONTROLE[[#This Row],[Entre - Estações]]=0, "-", BS_CONTROLE[[#This Row],[Entre - Estações]])</f>
        <v>ZWI-ZYQ</v>
      </c>
      <c r="AN68" s="258">
        <f ca="1">IF(BS_CONTROLE[[#This Row],[SB]]=0, "-", BS_CONTROLE[[#This Row],[SB]])</f>
        <v>1231212</v>
      </c>
      <c r="AO68" s="259">
        <f ca="1">IF(BS_CONTROLE[[#This Row],[SUB]]=0, "-", BS_CONTROLE[[#This Row],[SUB]])</f>
        <v>55</v>
      </c>
      <c r="AP68" s="260">
        <f ca="1">IF(BS_CONTROLE[[#This Row],[KM - Inicio]]=0, "-", BS_CONTROLE[[#This Row],[KM - Inicio]])</f>
        <v>122.196</v>
      </c>
      <c r="AQ68" s="260" t="str">
        <f ca="1"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 ca="1">IFERROR(_xlfn.XLOOKUP(AI68, BS_ATIVIDADE[ATIVIDADE],BS_ATIVIDADE[UNIDADE] ), "*")</f>
        <v>Nº DE SOLDA</v>
      </c>
      <c r="BC68" s="71" t="str" cm="1">
        <f t="array" aca="1" ref="BC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aca="1" ref="BD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 ca="1">IFERROR(_xlfn.XLOOKUP(AO68, BASE_MAPA!$D$2:$D$260, BASE_MAPA!$I$2:$I$260), "ERRO")</f>
        <v>ZKE</v>
      </c>
      <c r="BF68" s="261" t="str">
        <f ca="1"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 ca="1"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 ca="1">IF(BS_CONTROLE[[#This Row],[Atividade]]=0, "-", BS_CONTROLE[[#This Row],[Atividade]])</f>
        <v>MODERNIZAÇÃO - SOLDA</v>
      </c>
      <c r="AJ69" s="9" t="str">
        <f ca="1">IF(D69="","*",VLOOKUP(AI69,BS_ATIVIDADE[#Data],3,FALSE))</f>
        <v>MODERNIZAÇÃO</v>
      </c>
      <c r="AK69" s="258" t="str">
        <f ca="1">IF(BS_CONTROLE[[#This Row],[Local - Partida]]=0, "-", BS_CONTROLE[[#This Row],[Local - Partida]])</f>
        <v>-</v>
      </c>
      <c r="AL69" s="258" t="str">
        <f ca="1">IF(BS_CONTROLE[[#This Row],[Local - Encerramento]]=0, "-", BS_CONTROLE[[#This Row],[Local - Encerramento]])</f>
        <v>-</v>
      </c>
      <c r="AM69" s="258" t="str">
        <f ca="1">IF(BS_CONTROLE[[#This Row],[Entre - Estações]]=0, "-", BS_CONTROLE[[#This Row],[Entre - Estações]])</f>
        <v>ZWI-ZYQ</v>
      </c>
      <c r="AN69" s="258">
        <f ca="1">IF(BS_CONTROLE[[#This Row],[SB]]=0, "-", BS_CONTROLE[[#This Row],[SB]])</f>
        <v>1231212</v>
      </c>
      <c r="AO69" s="259">
        <f ca="1">IF(BS_CONTROLE[[#This Row],[SUB]]=0, "-", BS_CONTROLE[[#This Row],[SUB]])</f>
        <v>55</v>
      </c>
      <c r="AP69" s="260">
        <f ca="1">IF(BS_CONTROLE[[#This Row],[KM - Inicio]]=0, "-", BS_CONTROLE[[#This Row],[KM - Inicio]])</f>
        <v>122.199</v>
      </c>
      <c r="AQ69" s="260" t="str">
        <f ca="1"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 ca="1">IFERROR(_xlfn.XLOOKUP(AI69, BS_ATIVIDADE[ATIVIDADE],BS_ATIVIDADE[UNIDADE] ), "*")</f>
        <v>Nº DE SOLDA</v>
      </c>
      <c r="BC69" s="71" t="str" cm="1">
        <f t="array" aca="1" ref="BC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aca="1" ref="BD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 ca="1">IFERROR(_xlfn.XLOOKUP(AO69, BASE_MAPA!$D$2:$D$260, BASE_MAPA!$I$2:$I$260), "ERRO")</f>
        <v>ZKE</v>
      </c>
      <c r="BF69" s="261" t="str">
        <f ca="1"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 ca="1"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 ca="1">IF(BS_CONTROLE[[#This Row],[Atividade]]=0, "-", BS_CONTROLE[[#This Row],[Atividade]])</f>
        <v>MODERNIZAÇÃO - SOLDA</v>
      </c>
      <c r="AJ70" s="9" t="str">
        <f ca="1">IF(D70="","*",VLOOKUP(AI70,BS_ATIVIDADE[#Data],3,FALSE))</f>
        <v>MODERNIZAÇÃO</v>
      </c>
      <c r="AK70" s="258" t="str">
        <f ca="1">IF(BS_CONTROLE[[#This Row],[Local - Partida]]=0, "-", BS_CONTROLE[[#This Row],[Local - Partida]])</f>
        <v>-</v>
      </c>
      <c r="AL70" s="258" t="str">
        <f ca="1">IF(BS_CONTROLE[[#This Row],[Local - Encerramento]]=0, "-", BS_CONTROLE[[#This Row],[Local - Encerramento]])</f>
        <v>-</v>
      </c>
      <c r="AM70" s="258" t="str">
        <f ca="1">IF(BS_CONTROLE[[#This Row],[Entre - Estações]]=0, "-", BS_CONTROLE[[#This Row],[Entre - Estações]])</f>
        <v>ZWI-ZYQ</v>
      </c>
      <c r="AN70" s="258">
        <f ca="1">IF(BS_CONTROLE[[#This Row],[SB]]=0, "-", BS_CONTROLE[[#This Row],[SB]])</f>
        <v>1231212</v>
      </c>
      <c r="AO70" s="259">
        <f ca="1">IF(BS_CONTROLE[[#This Row],[SUB]]=0, "-", BS_CONTROLE[[#This Row],[SUB]])</f>
        <v>55</v>
      </c>
      <c r="AP70" s="260">
        <f ca="1">IF(BS_CONTROLE[[#This Row],[KM - Inicio]]=0, "-", BS_CONTROLE[[#This Row],[KM - Inicio]])</f>
        <v>122.2</v>
      </c>
      <c r="AQ70" s="260" t="str">
        <f ca="1"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 ca="1">IFERROR(_xlfn.XLOOKUP(AI70, BS_ATIVIDADE[ATIVIDADE],BS_ATIVIDADE[UNIDADE] ), "*")</f>
        <v>Nº DE SOLDA</v>
      </c>
      <c r="BC70" s="71" t="str" cm="1">
        <f t="array" aca="1" ref="BC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aca="1" ref="BD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 ca="1">IFERROR(_xlfn.XLOOKUP(AO70, BASE_MAPA!$D$2:$D$260, BASE_MAPA!$I$2:$I$260), "ERRO")</f>
        <v>ZKE</v>
      </c>
      <c r="BF70" s="261" t="str">
        <f ca="1"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 ca="1"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 ca="1">IF(BS_CONTROLE[[#This Row],[Atividade]]=0, "-", BS_CONTROLE[[#This Row],[Atividade]])</f>
        <v>-</v>
      </c>
      <c r="AJ71" s="9" t="str">
        <f ca="1">IF(D71="","*",VLOOKUP(AI71,BS_ATIVIDADE[#Data],3,FALSE))</f>
        <v>*</v>
      </c>
      <c r="AK71" s="258" t="str">
        <f ca="1">IF(BS_CONTROLE[[#This Row],[Local - Partida]]=0, "-", BS_CONTROLE[[#This Row],[Local - Partida]])</f>
        <v>-</v>
      </c>
      <c r="AL71" s="258" t="str">
        <f ca="1">IF(BS_CONTROLE[[#This Row],[Local - Encerramento]]=0, "-", BS_CONTROLE[[#This Row],[Local - Encerramento]])</f>
        <v>-</v>
      </c>
      <c r="AM71" s="258" t="str">
        <f ca="1">IF(BS_CONTROLE[[#This Row],[Entre - Estações]]=0, "-", BS_CONTROLE[[#This Row],[Entre - Estações]])</f>
        <v>-</v>
      </c>
      <c r="AN71" s="258" t="str">
        <f ca="1">IF(BS_CONTROLE[[#This Row],[SB]]=0, "-", BS_CONTROLE[[#This Row],[SB]])</f>
        <v>-</v>
      </c>
      <c r="AO71" s="259" t="str">
        <f ca="1">IF(BS_CONTROLE[[#This Row],[SUB]]=0, "-", BS_CONTROLE[[#This Row],[SUB]])</f>
        <v>-</v>
      </c>
      <c r="AP71" s="260" t="str">
        <f ca="1">IF(BS_CONTROLE[[#This Row],[KM - Inicio]]=0, "-", BS_CONTROLE[[#This Row],[KM - Inicio]])</f>
        <v>-</v>
      </c>
      <c r="AQ71" s="260" t="str">
        <f ca="1"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 ca="1">IFERROR(_xlfn.XLOOKUP(AI71, BS_ATIVIDADE[ATIVIDADE],BS_ATIVIDADE[UNIDADE] ), "*")</f>
        <v>*</v>
      </c>
      <c r="BC71" s="71" t="str" cm="1">
        <f t="array" aca="1" ref="BC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aca="1" ref="BD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 ca="1">IFERROR(_xlfn.XLOOKUP(AO71, BASE_MAPA!$D$2:$D$260, BASE_MAPA!$I$2:$I$260), "ERRO")</f>
        <v>ERRO</v>
      </c>
      <c r="BF71" s="261" t="str">
        <f ca="1"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 ca="1"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 ca="1">IF(BS_CONTROLE[[#This Row],[Atividade]]=0, "-", BS_CONTROLE[[#This Row],[Atividade]])</f>
        <v>DESLOCAMENTO</v>
      </c>
      <c r="AJ72" s="9" t="str">
        <f ca="1">IF(D72="","*",VLOOKUP(AI72,BS_ATIVIDADE[#Data],3,FALSE))</f>
        <v>OUTROS</v>
      </c>
      <c r="AK72" s="258" t="str">
        <f ca="1">IF(BS_CONTROLE[[#This Row],[Local - Partida]]=0, "-", BS_CONTROLE[[#This Row],[Local - Partida]])</f>
        <v>K67ZEV2</v>
      </c>
      <c r="AL72" s="258" t="str">
        <f ca="1">IF(BS_CONTROLE[[#This Row],[Local - Encerramento]]=0, "-", BS_CONTROLE[[#This Row],[Local - Encerramento]])</f>
        <v>ZXW</v>
      </c>
      <c r="AM72" s="258" t="str">
        <f ca="1">IF(BS_CONTROLE[[#This Row],[Entre - Estações]]=0, "-", BS_CONTROLE[[#This Row],[Entre - Estações]])</f>
        <v>ZEV-ZXW</v>
      </c>
      <c r="AN72" s="258" t="str">
        <f ca="1">IF(BS_CONTROLE[[#This Row],[SB]]=0, "-", BS_CONTROLE[[#This Row],[SB]])</f>
        <v>ZEVZXW</v>
      </c>
      <c r="AO72" s="259">
        <f ca="1">IF(BS_CONTROLE[[#This Row],[SUB]]=0, "-", BS_CONTROLE[[#This Row],[SUB]])</f>
        <v>92</v>
      </c>
      <c r="AP72" s="260">
        <f ca="1">IF(BS_CONTROLE[[#This Row],[KM - Inicio]]=0, "-", BS_CONTROLE[[#This Row],[KM - Inicio]])</f>
        <v>66.5</v>
      </c>
      <c r="AQ72" s="260" t="str">
        <f ca="1"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 ca="1">IFERROR(_xlfn.XLOOKUP(AI72, BS_ATIVIDADE[ATIVIDADE],BS_ATIVIDADE[UNIDADE] ), "*")</f>
        <v>BINÁRIO</v>
      </c>
      <c r="BC72" s="71" t="str" cm="1">
        <f t="array" aca="1" ref="BC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aca="1" ref="BD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 ca="1">IFERROR(_xlfn.XLOOKUP(AO72, BASE_MAPA!$D$2:$D$260, BASE_MAPA!$I$2:$I$260), "ERRO")</f>
        <v>069-ZEV</v>
      </c>
      <c r="BF72" s="261" t="str">
        <f ca="1"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 ca="1"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 ca="1">IF(BS_CONTROLE[[#This Row],[Atividade]]=0, "-", BS_CONTROLE[[#This Row],[Atividade]])</f>
        <v>PDM - ALÍVIO DE TENSÃO</v>
      </c>
      <c r="AJ73" s="9" t="str">
        <f ca="1">IF(D73="","*",VLOOKUP(AI73,BS_ATIVIDADE[#Data],3,FALSE))</f>
        <v>ALÍVIO</v>
      </c>
      <c r="AK73" s="258" t="str">
        <f ca="1">IF(BS_CONTROLE[[#This Row],[Local - Partida]]=0, "-", BS_CONTROLE[[#This Row],[Local - Partida]])</f>
        <v>-</v>
      </c>
      <c r="AL73" s="258" t="str">
        <f ca="1">IF(BS_CONTROLE[[#This Row],[Local - Encerramento]]=0, "-", BS_CONTROLE[[#This Row],[Local - Encerramento]])</f>
        <v>-</v>
      </c>
      <c r="AM73" s="258" t="str">
        <f ca="1">IF(BS_CONTROLE[[#This Row],[Entre - Estações]]=0, "-", BS_CONTROLE[[#This Row],[Entre - Estações]])</f>
        <v>ZWU-ZDC</v>
      </c>
      <c r="AN73" s="258" t="str">
        <f ca="1">IF(BS_CONTROLE[[#This Row],[SB]]=0, "-", BS_CONTROLE[[#This Row],[SB]])</f>
        <v>K96K952</v>
      </c>
      <c r="AO73" s="259">
        <f ca="1">IF(BS_CONTROLE[[#This Row],[SUB]]=0, "-", BS_CONTROLE[[#This Row],[SUB]])</f>
        <v>92</v>
      </c>
      <c r="AP73" s="260">
        <f ca="1">IF(BS_CONTROLE[[#This Row],[KM - Inicio]]=0, "-", BS_CONTROLE[[#This Row],[KM - Inicio]])</f>
        <v>95.3</v>
      </c>
      <c r="AQ73" s="260" t="str">
        <f ca="1"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 ca="1">IFERROR(_xlfn.XLOOKUP(AI73, BS_ATIVIDADE[ATIVIDADE],BS_ATIVIDADE[UNIDADE] ), "*")</f>
        <v>M</v>
      </c>
      <c r="BC73" s="71" t="str" cm="1">
        <f t="array" aca="1" ref="BC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aca="1" ref="BD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 ca="1">IFERROR(_xlfn.XLOOKUP(AO73, BASE_MAPA!$D$2:$D$260, BASE_MAPA!$I$2:$I$260), "ERRO")</f>
        <v>069-ZEV</v>
      </c>
      <c r="BF73" s="261" t="str">
        <f ca="1"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 ca="1"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 ca="1">IF(BS_CONTROLE[[#This Row],[Atividade]]=0, "-", BS_CONTROLE[[#This Row],[Atividade]])</f>
        <v>PDM - SOLDA</v>
      </c>
      <c r="AJ74" s="9" t="str">
        <f ca="1">IF(D74="","*",VLOOKUP(AI74,BS_ATIVIDADE[#Data],3,FALSE))</f>
        <v>SOLDA</v>
      </c>
      <c r="AK74" s="258" t="str">
        <f ca="1">IF(BS_CONTROLE[[#This Row],[Local - Partida]]=0, "-", BS_CONTROLE[[#This Row],[Local - Partida]])</f>
        <v>-</v>
      </c>
      <c r="AL74" s="258" t="str">
        <f ca="1">IF(BS_CONTROLE[[#This Row],[Local - Encerramento]]=0, "-", BS_CONTROLE[[#This Row],[Local - Encerramento]])</f>
        <v>-</v>
      </c>
      <c r="AM74" s="258" t="str">
        <f ca="1">IF(BS_CONTROLE[[#This Row],[Entre - Estações]]=0, "-", BS_CONTROLE[[#This Row],[Entre - Estações]])</f>
        <v>ZGP</v>
      </c>
      <c r="AN74" s="258" t="str">
        <f ca="1">IF(BS_CONTROLE[[#This Row],[SB]]=0, "-", BS_CONTROLE[[#This Row],[SB]])</f>
        <v>ZGP2</v>
      </c>
      <c r="AO74" s="259">
        <f ca="1">IF(BS_CONTROLE[[#This Row],[SUB]]=0, "-", BS_CONTROLE[[#This Row],[SUB]])</f>
        <v>92</v>
      </c>
      <c r="AP74" s="260">
        <f ca="1">IF(BS_CONTROLE[[#This Row],[KM - Inicio]]=0, "-", BS_CONTROLE[[#This Row],[KM - Inicio]])</f>
        <v>103.3</v>
      </c>
      <c r="AQ74" s="260" t="str">
        <f ca="1"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 ca="1">IFERROR(_xlfn.XLOOKUP(AI74, BS_ATIVIDADE[ATIVIDADE],BS_ATIVIDADE[UNIDADE] ), "*")</f>
        <v>Nº DE SOLDA</v>
      </c>
      <c r="BC74" s="71" t="str" cm="1">
        <f t="array" aca="1" ref="BC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aca="1" ref="BD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 ca="1">IFERROR(_xlfn.XLOOKUP(AO74, BASE_MAPA!$D$2:$D$260, BASE_MAPA!$I$2:$I$260), "ERRO")</f>
        <v>069-ZEV</v>
      </c>
      <c r="BF74" s="261" t="str">
        <f ca="1"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 ca="1"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 ca="1">IF(BS_CONTROLE[[#This Row],[Atividade]]=0, "-", BS_CONTROLE[[#This Row],[Atividade]])</f>
        <v>MECANIZAÇÃO - SOCADORA</v>
      </c>
      <c r="AJ75" s="9" t="str">
        <f ca="1">IF(D75="","*",VLOOKUP(AI75,BS_ATIVIDADE[#Data],3,FALSE))</f>
        <v>MECANIZAÇÃO - SOCADORA</v>
      </c>
      <c r="AK75" s="258" t="str">
        <f ca="1">IF(BS_CONTROLE[[#This Row],[Local - Partida]]=0, "-", BS_CONTROLE[[#This Row],[Local - Partida]])</f>
        <v>109ZPT2</v>
      </c>
      <c r="AL75" s="258" t="str">
        <f ca="1">IF(BS_CONTROLE[[#This Row],[Local - Encerramento]]=0, "-", BS_CONTROLE[[#This Row],[Local - Encerramento]])</f>
        <v>ZPTZDR</v>
      </c>
      <c r="AM75" s="258" t="str">
        <f ca="1">IF(BS_CONTROLE[[#This Row],[Entre - Estações]]=0, "-", BS_CONTROLE[[#This Row],[Entre - Estações]])</f>
        <v>ZGM1</v>
      </c>
      <c r="AN75" s="258" t="str">
        <f ca="1">IF(BS_CONTROLE[[#This Row],[SB]]=0, "-", BS_CONTROLE[[#This Row],[SB]])</f>
        <v>ZGM1</v>
      </c>
      <c r="AO75" s="259">
        <f ca="1">IF(BS_CONTROLE[[#This Row],[SUB]]=0, "-", BS_CONTROLE[[#This Row],[SUB]])</f>
        <v>30</v>
      </c>
      <c r="AP75" s="260">
        <f ca="1">IF(BS_CONTROLE[[#This Row],[KM - Inicio]]=0, "-", BS_CONTROLE[[#This Row],[KM - Inicio]])</f>
        <v>114.3</v>
      </c>
      <c r="AQ75" s="260">
        <f ca="1"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 ca="1">IFERROR(_xlfn.XLOOKUP(AI75, BS_ATIVIDADE[ATIVIDADE],BS_ATIVIDADE[UNIDADE] ), "*")</f>
        <v>M</v>
      </c>
      <c r="BC75" s="71" t="str" cm="1">
        <f t="array" aca="1" ref="BC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aca="1" ref="BD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 ca="1">IFERROR(_xlfn.XLOOKUP(AO75, BASE_MAPA!$D$2:$D$260, BASE_MAPA!$I$2:$I$260), "ERRO")</f>
        <v>ZGM-109</v>
      </c>
      <c r="BF75" s="261" t="str">
        <f ca="1"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 ca="1"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 ca="1">IF(BS_CONTROLE[[#This Row],[Atividade]]=0, "-", BS_CONTROLE[[#This Row],[Atividade]])</f>
        <v>LIMPEZA LASTRO</v>
      </c>
      <c r="AJ76" s="9" t="str">
        <f ca="1">IF(D76="","*",VLOOKUP(AI76,BS_ATIVIDADE[#Data],3,FALSE))</f>
        <v>LIMPEZA LASTRO</v>
      </c>
      <c r="AK76" s="258" t="str">
        <f ca="1">IF(BS_CONTROLE[[#This Row],[Local - Partida]]=0, "-", BS_CONTROLE[[#This Row],[Local - Partida]])</f>
        <v>-</v>
      </c>
      <c r="AL76" s="258" t="str">
        <f ca="1">IF(BS_CONTROLE[[#This Row],[Local - Encerramento]]=0, "-", BS_CONTROLE[[#This Row],[Local - Encerramento]])</f>
        <v>-</v>
      </c>
      <c r="AM76" s="258" t="str">
        <f ca="1">IF(BS_CONTROLE[[#This Row],[Entre - Estações]]=0, "-", BS_CONTROLE[[#This Row],[Entre - Estações]])</f>
        <v>ZGM-109</v>
      </c>
      <c r="AN76" s="258" t="str">
        <f ca="1">IF(BS_CONTROLE[[#This Row],[SB]]=0, "-", BS_CONTROLE[[#This Row],[SB]])</f>
        <v>117ZGM2</v>
      </c>
      <c r="AO76" s="259">
        <f ca="1">IF(BS_CONTROLE[[#This Row],[SUB]]=0, "-", BS_CONTROLE[[#This Row],[SUB]])</f>
        <v>53</v>
      </c>
      <c r="AP76" s="260">
        <f ca="1">IF(BS_CONTROLE[[#This Row],[KM - Inicio]]=0, "-", BS_CONTROLE[[#This Row],[KM - Inicio]])</f>
        <v>115.5</v>
      </c>
      <c r="AQ76" s="260" t="str">
        <f ca="1"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 ca="1">IFERROR(_xlfn.XLOOKUP(AI76, BS_ATIVIDADE[ATIVIDADE],BS_ATIVIDADE[UNIDADE] ), "*")</f>
        <v>M</v>
      </c>
      <c r="BC76" s="71" t="str" cm="1">
        <f t="array" aca="1" ref="BC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aca="1" ref="BD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 ca="1">IFERROR(_xlfn.XLOOKUP(AO76, BASE_MAPA!$D$2:$D$260, BASE_MAPA!$I$2:$I$260), "ERRO")</f>
        <v>PAT-ZGM</v>
      </c>
      <c r="BF76" s="261" t="str">
        <f ca="1"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 ca="1"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 ca="1">IF(BS_CONTROLE[[#This Row],[Atividade]]=0, "-", BS_CONTROLE[[#This Row],[Atividade]])</f>
        <v>DETECÇÃO - ULTRASSOM - SPERRY</v>
      </c>
      <c r="AJ77" s="9" t="str">
        <f ca="1">IF(D77="","*",VLOOKUP(AI77,BS_ATIVIDADE[#Data],3,FALSE))</f>
        <v>DETECÇÃO</v>
      </c>
      <c r="AK77" s="258" t="str">
        <f ca="1">IF(BS_CONTROLE[[#This Row],[Local - Partida]]=0, "-", BS_CONTROLE[[#This Row],[Local - Partida]])</f>
        <v>ZPT</v>
      </c>
      <c r="AL77" s="258" t="str">
        <f ca="1">IF(BS_CONTROLE[[#This Row],[Local - Encerramento]]=0, "-", BS_CONTROLE[[#This Row],[Local - Encerramento]])</f>
        <v>ZPG</v>
      </c>
      <c r="AM77" s="258" t="str">
        <f ca="1">IF(BS_CONTROLE[[#This Row],[Entre - Estações]]=0, "-", BS_CONTROLE[[#This Row],[Entre - Estações]])</f>
        <v>ZPT-ZPG</v>
      </c>
      <c r="AN77" s="258" t="str">
        <f ca="1">IF(BS_CONTROLE[[#This Row],[SB]]=0, "-", BS_CONTROLE[[#This Row],[SB]])</f>
        <v>ZPTZPGZPT</v>
      </c>
      <c r="AO77" s="259">
        <f ca="1">IF(BS_CONTROLE[[#This Row],[SUB]]=0, "-", BS_CONTROLE[[#This Row],[SUB]])</f>
        <v>53</v>
      </c>
      <c r="AP77" s="260">
        <f ca="1">IF(BS_CONTROLE[[#This Row],[KM - Inicio]]=0, "-", BS_CONTROLE[[#This Row],[KM - Inicio]])</f>
        <v>109</v>
      </c>
      <c r="AQ77" s="260" t="str">
        <f ca="1"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 ca="1">IFERROR(_xlfn.XLOOKUP(AI77, BS_ATIVIDADE[ATIVIDADE],BS_ATIVIDADE[UNIDADE] ), "*")</f>
        <v>KM</v>
      </c>
      <c r="BC77" s="71" t="str" cm="1">
        <f t="array" aca="1" ref="BC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aca="1" ref="BD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 ca="1">IFERROR(_xlfn.XLOOKUP(AO77, BASE_MAPA!$D$2:$D$260, BASE_MAPA!$I$2:$I$260), "ERRO")</f>
        <v>PAT-ZGM</v>
      </c>
      <c r="BF77" s="261" t="str">
        <f ca="1"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 ca="1"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 ca="1">IF(BS_CONTROLE[[#This Row],[Atividade]]=0, "-", BS_CONTROLE[[#This Row],[Atividade]])</f>
        <v>-</v>
      </c>
      <c r="AJ78" s="9" t="str">
        <f ca="1">IF(D78="","*",VLOOKUP(AI78,BS_ATIVIDADE[#Data],3,FALSE))</f>
        <v>*</v>
      </c>
      <c r="AK78" s="258" t="str">
        <f ca="1">IF(BS_CONTROLE[[#This Row],[Local - Partida]]=0, "-", BS_CONTROLE[[#This Row],[Local - Partida]])</f>
        <v>-</v>
      </c>
      <c r="AL78" s="258" t="str">
        <f ca="1">IF(BS_CONTROLE[[#This Row],[Local - Encerramento]]=0, "-", BS_CONTROLE[[#This Row],[Local - Encerramento]])</f>
        <v>-</v>
      </c>
      <c r="AM78" s="258" t="str">
        <f ca="1">IF(BS_CONTROLE[[#This Row],[Entre - Estações]]=0, "-", BS_CONTROLE[[#This Row],[Entre - Estações]])</f>
        <v>-</v>
      </c>
      <c r="AN78" s="258" t="str">
        <f ca="1">IF(BS_CONTROLE[[#This Row],[SB]]=0, "-", BS_CONTROLE[[#This Row],[SB]])</f>
        <v>-</v>
      </c>
      <c r="AO78" s="259" t="str">
        <f ca="1">IF(BS_CONTROLE[[#This Row],[SUB]]=0, "-", BS_CONTROLE[[#This Row],[SUB]])</f>
        <v>-</v>
      </c>
      <c r="AP78" s="260" t="str">
        <f ca="1">IF(BS_CONTROLE[[#This Row],[KM - Inicio]]=0, "-", BS_CONTROLE[[#This Row],[KM - Inicio]])</f>
        <v>-</v>
      </c>
      <c r="AQ78" s="260" t="str">
        <f ca="1"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 ca="1">IFERROR(_xlfn.XLOOKUP(AI78, BS_ATIVIDADE[ATIVIDADE],BS_ATIVIDADE[UNIDADE] ), "*")</f>
        <v>*</v>
      </c>
      <c r="BC78" s="71" t="str" cm="1">
        <f t="array" aca="1" ref="BC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aca="1" ref="BD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 ca="1">IFERROR(_xlfn.XLOOKUP(AO78, BASE_MAPA!$D$2:$D$260, BASE_MAPA!$I$2:$I$260), "ERRO")</f>
        <v>ERRO</v>
      </c>
      <c r="BF78" s="261" t="str">
        <f ca="1"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 ca="1"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 ca="1">IF(BS_CONTROLE[[#This Row],[Atividade]]=0, "-", BS_CONTROLE[[#This Row],[Atividade]])</f>
        <v>-</v>
      </c>
      <c r="AJ79" s="9" t="str">
        <f ca="1">IF(D79="","*",VLOOKUP(AI79,BS_ATIVIDADE[#Data],3,FALSE))</f>
        <v>*</v>
      </c>
      <c r="AK79" s="258" t="str">
        <f ca="1">IF(BS_CONTROLE[[#This Row],[Local - Partida]]=0, "-", BS_CONTROLE[[#This Row],[Local - Partida]])</f>
        <v>-</v>
      </c>
      <c r="AL79" s="258" t="str">
        <f ca="1">IF(BS_CONTROLE[[#This Row],[Local - Encerramento]]=0, "-", BS_CONTROLE[[#This Row],[Local - Encerramento]])</f>
        <v>-</v>
      </c>
      <c r="AM79" s="258" t="str">
        <f ca="1">IF(BS_CONTROLE[[#This Row],[Entre - Estações]]=0, "-", BS_CONTROLE[[#This Row],[Entre - Estações]])</f>
        <v>-</v>
      </c>
      <c r="AN79" s="258" t="str">
        <f ca="1">IF(BS_CONTROLE[[#This Row],[SB]]=0, "-", BS_CONTROLE[[#This Row],[SB]])</f>
        <v>-</v>
      </c>
      <c r="AO79" s="259" t="str">
        <f ca="1">IF(BS_CONTROLE[[#This Row],[SUB]]=0, "-", BS_CONTROLE[[#This Row],[SUB]])</f>
        <v>-</v>
      </c>
      <c r="AP79" s="260" t="str">
        <f ca="1">IF(BS_CONTROLE[[#This Row],[KM - Inicio]]=0, "-", BS_CONTROLE[[#This Row],[KM - Inicio]])</f>
        <v>-</v>
      </c>
      <c r="AQ79" s="260" t="str">
        <f ca="1"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 ca="1">IFERROR(_xlfn.XLOOKUP(AI79, BS_ATIVIDADE[ATIVIDADE],BS_ATIVIDADE[UNIDADE] ), "*")</f>
        <v>*</v>
      </c>
      <c r="BC79" s="71" t="str" cm="1">
        <f t="array" aca="1" ref="BC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aca="1" ref="BD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 ca="1">IFERROR(_xlfn.XLOOKUP(AO79, BASE_MAPA!$D$2:$D$260, BASE_MAPA!$I$2:$I$260), "ERRO")</f>
        <v>ERRO</v>
      </c>
      <c r="BF79" s="261" t="str">
        <f ca="1"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 ca="1"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 ca="1">IF(BS_CONTROLE[[#This Row],[Atividade]]=0, "-", BS_CONTROLE[[#This Row],[Atividade]])</f>
        <v>OUTRAS ATIVIDADES</v>
      </c>
      <c r="AJ80" s="9" t="str">
        <f ca="1">IF(D80="","*",VLOOKUP(AI80,BS_ATIVIDADE[#Data],3,FALSE))</f>
        <v>OUTROS</v>
      </c>
      <c r="AK80" s="258" t="str">
        <f ca="1">IF(BS_CONTROLE[[#This Row],[Local - Partida]]=0, "-", BS_CONTROLE[[#This Row],[Local - Partida]])</f>
        <v>ZYU1</v>
      </c>
      <c r="AL80" s="258" t="str">
        <f ca="1">IF(BS_CONTROLE[[#This Row],[Local - Encerramento]]=0, "-", BS_CONTROLE[[#This Row],[Local - Encerramento]])</f>
        <v>ZYU1</v>
      </c>
      <c r="AM80" s="258" t="str">
        <f ca="1">IF(BS_CONTROLE[[#This Row],[Entre - Estações]]=0, "-", BS_CONTROLE[[#This Row],[Entre - Estações]])</f>
        <v>ZDS-ZQB</v>
      </c>
      <c r="AN80" s="258" t="str">
        <f ca="1">IF(BS_CONTROLE[[#This Row],[SB]]=0, "-", BS_CONTROLE[[#This Row],[SB]])</f>
        <v>ZDS2481</v>
      </c>
      <c r="AO80" s="259">
        <f ca="1">IF(BS_CONTROLE[[#This Row],[SUB]]=0, "-", BS_CONTROLE[[#This Row],[SUB]])</f>
        <v>49</v>
      </c>
      <c r="AP80" s="260">
        <f ca="1">IF(BS_CONTROLE[[#This Row],[KM - Inicio]]=0, "-", BS_CONTROLE[[#This Row],[KM - Inicio]])</f>
        <v>240.89</v>
      </c>
      <c r="AQ80" s="260">
        <f ca="1"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 ca="1">IFERROR(_xlfn.XLOOKUP(AI80, BS_ATIVIDADE[ATIVIDADE],BS_ATIVIDADE[UNIDADE] ), "*")</f>
        <v>BINÁRIO</v>
      </c>
      <c r="BC80" s="71" t="str" cm="1">
        <f t="array" aca="1" ref="BC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aca="1" ref="BD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 ca="1">IFERROR(_xlfn.XLOOKUP(AO80, BASE_MAPA!$D$2:$D$260, BASE_MAPA!$I$2:$I$260), "ERRO")</f>
        <v>ZKE-ZGA</v>
      </c>
      <c r="BF80" s="261" t="str">
        <f ca="1"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 ca="1"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 ca="1">IF(BS_CONTROLE[[#This Row],[Atividade]]=0, "-", BS_CONTROLE[[#This Row],[Atividade]])</f>
        <v>MECANIZAÇÃO - SOCADORA</v>
      </c>
      <c r="AJ81" s="9" t="str">
        <f ca="1">IF(D81="","*",VLOOKUP(AI81,BS_ATIVIDADE[#Data],3,FALSE))</f>
        <v>MECANIZAÇÃO - SOCADORA</v>
      </c>
      <c r="AK81" s="258" t="str">
        <f ca="1">IF(BS_CONTROLE[[#This Row],[Local - Partida]]=0, "-", BS_CONTROLE[[#This Row],[Local - Partida]])</f>
        <v>ZYU1</v>
      </c>
      <c r="AL81" s="258" t="str">
        <f ca="1">IF(BS_CONTROLE[[#This Row],[Local - Encerramento]]=0, "-", BS_CONTROLE[[#This Row],[Local - Encerramento]])</f>
        <v>ZYU1</v>
      </c>
      <c r="AM81" s="258" t="str">
        <f ca="1">IF(BS_CONTROLE[[#This Row],[Entre - Estações]]=0, "-", BS_CONTROLE[[#This Row],[Entre - Estações]])</f>
        <v>ZXI-ZVK</v>
      </c>
      <c r="AN81" s="258" t="str">
        <f ca="1">IF(BS_CONTROLE[[#This Row],[SB]]=0, "-", BS_CONTROLE[[#This Row],[SB]])</f>
        <v>224ZIC1</v>
      </c>
      <c r="AO81" s="259">
        <f ca="1">IF(BS_CONTROLE[[#This Row],[SUB]]=0, "-", BS_CONTROLE[[#This Row],[SUB]])</f>
        <v>49</v>
      </c>
      <c r="AP81" s="260">
        <f ca="1">IF(BS_CONTROLE[[#This Row],[KM - Inicio]]=0, "-", BS_CONTROLE[[#This Row],[KM - Inicio]])</f>
        <v>225</v>
      </c>
      <c r="AQ81" s="260">
        <f ca="1"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 ca="1">IFERROR(_xlfn.XLOOKUP(AI81, BS_ATIVIDADE[ATIVIDADE],BS_ATIVIDADE[UNIDADE] ), "*")</f>
        <v>M</v>
      </c>
      <c r="BC81" s="71" t="str" cm="1">
        <f t="array" aca="1" ref="BC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aca="1" ref="BD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 ca="1">IFERROR(_xlfn.XLOOKUP(AO81, BASE_MAPA!$D$2:$D$260, BASE_MAPA!$I$2:$I$260), "ERRO")</f>
        <v>ZKE-ZGA</v>
      </c>
      <c r="BF81" s="261" t="str">
        <f ca="1"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 ca="1"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 ca="1">IF(BS_CONTROLE[[#This Row],[Atividade]]=0, "-", BS_CONTROLE[[#This Row],[Atividade]])</f>
        <v>PDM - SUBSTITUIÇÃO - DORMENTE</v>
      </c>
      <c r="AJ82" s="9" t="str">
        <f ca="1">IF(D82="","*",VLOOKUP(AI82,BS_ATIVIDADE[#Data],3,FALSE))</f>
        <v>DORMENTE - SUBSTITUIÇÂO</v>
      </c>
      <c r="AK82" s="258" t="str">
        <f ca="1">IF(BS_CONTROLE[[#This Row],[Local - Partida]]=0, "-", BS_CONTROLE[[#This Row],[Local - Partida]])</f>
        <v>-</v>
      </c>
      <c r="AL82" s="258" t="str">
        <f ca="1">IF(BS_CONTROLE[[#This Row],[Local - Encerramento]]=0, "-", BS_CONTROLE[[#This Row],[Local - Encerramento]])</f>
        <v>-</v>
      </c>
      <c r="AM82" s="258" t="str">
        <f ca="1">IF(BS_CONTROLE[[#This Row],[Entre - Estações]]=0, "-", BS_CONTROLE[[#This Row],[Entre - Estações]])</f>
        <v>ZYU</v>
      </c>
      <c r="AN82" s="258" t="s">
        <v>1096</v>
      </c>
      <c r="AO82" s="259">
        <f ca="1">IF(BS_CONTROLE[[#This Row],[SUB]]=0, "-", BS_CONTROLE[[#This Row],[SUB]])</f>
        <v>49</v>
      </c>
      <c r="AP82" s="260">
        <v>198</v>
      </c>
      <c r="AQ82" s="260" t="str">
        <f ca="1"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 ca="1">IFERROR(_xlfn.XLOOKUP(AI82, BS_ATIVIDADE[ATIVIDADE],BS_ATIVIDADE[UNIDADE] ), "*")</f>
        <v>Nº DE DORMENTES</v>
      </c>
      <c r="BC82" s="71" t="str" cm="1">
        <f t="array" aca="1" ref="BC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aca="1" ref="BD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 ca="1">IFERROR(_xlfn.XLOOKUP(AO82, BASE_MAPA!$D$2:$D$260, BASE_MAPA!$I$2:$I$260), "ERRO")</f>
        <v>ZKE-ZGA</v>
      </c>
      <c r="BF82" s="261" t="str">
        <f ca="1"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 ca="1"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 ca="1">IF(BS_CONTROLE[[#This Row],[Atividade]]=0, "-", BS_CONTROLE[[#This Row],[Atividade]])</f>
        <v>PDM - SUBSTITUIÇÃO - DORMENTE</v>
      </c>
      <c r="AJ83" s="9" t="str">
        <f ca="1">IF(D83="","*",VLOOKUP(AI83,BS_ATIVIDADE[#Data],3,FALSE))</f>
        <v>DORMENTE - SUBSTITUIÇÂO</v>
      </c>
      <c r="AK83" s="258" t="str">
        <f ca="1">IF(BS_CONTROLE[[#This Row],[Local - Partida]]=0, "-", BS_CONTROLE[[#This Row],[Local - Partida]])</f>
        <v>-</v>
      </c>
      <c r="AL83" s="258" t="str">
        <f ca="1">IF(BS_CONTROLE[[#This Row],[Local - Encerramento]]=0, "-", BS_CONTROLE[[#This Row],[Local - Encerramento]])</f>
        <v>-</v>
      </c>
      <c r="AM83" s="258" t="str">
        <f ca="1">IF(BS_CONTROLE[[#This Row],[Entre - Estações]]=0, "-", BS_CONTROLE[[#This Row],[Entre - Estações]])</f>
        <v>ZYU</v>
      </c>
      <c r="AN83" s="258" t="str">
        <f ca="1">IF(BS_CONTROLE[[#This Row],[SB]]=0, "-", BS_CONTROLE[[#This Row],[SB]])</f>
        <v>ZYU1</v>
      </c>
      <c r="AO83" s="259">
        <f ca="1">IF(BS_CONTROLE[[#This Row],[SUB]]=0, "-", BS_CONTROLE[[#This Row],[SUB]])</f>
        <v>49</v>
      </c>
      <c r="AP83" s="260">
        <f ca="1">IF(BS_CONTROLE[[#This Row],[KM - Inicio]]=0, "-", BS_CONTROLE[[#This Row],[KM - Inicio]])</f>
        <v>203.5</v>
      </c>
      <c r="AQ83" s="260" t="str">
        <f ca="1"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 ca="1">IFERROR(_xlfn.XLOOKUP(AI83, BS_ATIVIDADE[ATIVIDADE],BS_ATIVIDADE[UNIDADE] ), "*")</f>
        <v>Nº DE DORMENTES</v>
      </c>
      <c r="BC83" s="71" t="str" cm="1">
        <f t="array" aca="1" ref="BC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aca="1" ref="BD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 ca="1">IFERROR(_xlfn.XLOOKUP(AO83, BASE_MAPA!$D$2:$D$260, BASE_MAPA!$I$2:$I$260), "ERRO")</f>
        <v>ZKE-ZGA</v>
      </c>
      <c r="BF83" s="261" t="str">
        <f ca="1"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 ca="1"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 ca="1">IF(BS_CONTROLE[[#This Row],[Atividade]]=0, "-", BS_CONTROLE[[#This Row],[Atividade]])</f>
        <v>LIMPEZA LASTRO</v>
      </c>
      <c r="AJ84" s="9" t="str">
        <f ca="1">IF(D84="","*",VLOOKUP(AI84,BS_ATIVIDADE[#Data],3,FALSE))</f>
        <v>LIMPEZA LASTRO</v>
      </c>
      <c r="AK84" s="258" t="str">
        <f ca="1">IF(BS_CONTROLE[[#This Row],[Local - Partida]]=0, "-", BS_CONTROLE[[#This Row],[Local - Partida]])</f>
        <v>-</v>
      </c>
      <c r="AL84" s="258" t="str">
        <f ca="1">IF(BS_CONTROLE[[#This Row],[Local - Encerramento]]=0, "-", BS_CONTROLE[[#This Row],[Local - Encerramento]])</f>
        <v>-</v>
      </c>
      <c r="AM84" s="258" t="str">
        <f ca="1">IF(BS_CONTROLE[[#This Row],[Entre - Estações]]=0, "-", BS_CONTROLE[[#This Row],[Entre - Estações]])</f>
        <v>ZFY</v>
      </c>
      <c r="AN84" s="258" t="str">
        <f ca="1">IF(BS_CONTROLE[[#This Row],[SB]]=0, "-", BS_CONTROLE[[#This Row],[SB]])</f>
        <v>ZFY1982</v>
      </c>
      <c r="AO84" s="259">
        <f ca="1">IF(BS_CONTROLE[[#This Row],[SUB]]=0, "-", BS_CONTROLE[[#This Row],[SUB]])</f>
        <v>56</v>
      </c>
      <c r="AP84" s="260">
        <f ca="1">IF(BS_CONTROLE[[#This Row],[KM - Inicio]]=0, "-", BS_CONTROLE[[#This Row],[KM - Inicio]])</f>
        <v>195.5</v>
      </c>
      <c r="AQ84" s="260" t="str">
        <f ca="1"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 ca="1">IFERROR(_xlfn.XLOOKUP(AI84, BS_ATIVIDADE[ATIVIDADE],BS_ATIVIDADE[UNIDADE] ), "*")</f>
        <v>M</v>
      </c>
      <c r="BC84" s="71" t="str" cm="1">
        <f t="array" aca="1" ref="BC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aca="1" ref="BD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 ca="1">IFERROR(_xlfn.XLOOKUP(AO84, BASE_MAPA!$D$2:$D$260, BASE_MAPA!$I$2:$I$260), "ERRO")</f>
        <v>ZGA</v>
      </c>
      <c r="BF84" s="261" t="str">
        <f ca="1"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 ca="1"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 ca="1">IF(BS_CONTROLE[[#This Row],[Atividade]]=0, "-", BS_CONTROLE[[#This Row],[Atividade]])</f>
        <v>PDM - SUBSTITUIÇÃO - TRILHO</v>
      </c>
      <c r="AJ85" s="9" t="str">
        <f ca="1">IF(D85="","*",VLOOKUP(AI85,BS_ATIVIDADE[#Data],3,FALSE))</f>
        <v>TRILHO - SUBSTITUIÇÂO</v>
      </c>
      <c r="AK85" s="258" t="str">
        <f ca="1">IF(BS_CONTROLE[[#This Row],[Local - Partida]]=0, "-", BS_CONTROLE[[#This Row],[Local - Partida]])</f>
        <v>-</v>
      </c>
      <c r="AL85" s="258" t="str">
        <f ca="1">IF(BS_CONTROLE[[#This Row],[Local - Encerramento]]=0, "-", BS_CONTROLE[[#This Row],[Local - Encerramento]])</f>
        <v>-</v>
      </c>
      <c r="AM85" s="258" t="str">
        <f ca="1">IF(BS_CONTROLE[[#This Row],[Entre - Estações]]=0, "-", BS_CONTROLE[[#This Row],[Entre - Estações]])</f>
        <v>ZPS-ZAL</v>
      </c>
      <c r="AN85" s="258" t="str">
        <f ca="1">IF(BS_CONTROLE[[#This Row],[SB]]=0, "-", BS_CONTROLE[[#This Row],[SB]])</f>
        <v>ZPS075</v>
      </c>
      <c r="AO85" s="259">
        <f ca="1">IF(BS_CONTROLE[[#This Row],[SUB]]=0, "-", BS_CONTROLE[[#This Row],[SUB]])</f>
        <v>61</v>
      </c>
      <c r="AP85" s="260">
        <f ca="1">IF(BS_CONTROLE[[#This Row],[KM - Inicio]]=0, "-", BS_CONTROLE[[#This Row],[KM - Inicio]])</f>
        <v>73.900000000000006</v>
      </c>
      <c r="AQ85" s="260" t="str">
        <f ca="1"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 ca="1">IFERROR(_xlfn.XLOOKUP(AI85, BS_ATIVIDADE[ATIVIDADE],BS_ATIVIDADE[UNIDADE] ), "*")</f>
        <v>M</v>
      </c>
      <c r="BC85" s="71" t="str" cm="1">
        <f t="array" aca="1" ref="BC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aca="1" ref="BD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 ca="1">IFERROR(_xlfn.XLOOKUP(AO85, BASE_MAPA!$D$2:$D$260, BASE_MAPA!$I$2:$I$260), "ERRO")</f>
        <v>ZPS-ZAL</v>
      </c>
      <c r="BF85" s="261" t="str">
        <f ca="1"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 ca="1"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 ca="1">IF(BS_CONTROLE[[#This Row],[Atividade]]=0, "-", BS_CONTROLE[[#This Row],[Atividade]])</f>
        <v>-</v>
      </c>
      <c r="AJ86" s="9" t="str">
        <f ca="1">IF(D86="","*",VLOOKUP(AI86,BS_ATIVIDADE[#Data],3,FALSE))</f>
        <v>*</v>
      </c>
      <c r="AK86" s="258" t="str">
        <f ca="1">IF(BS_CONTROLE[[#This Row],[Local - Partida]]=0, "-", BS_CONTROLE[[#This Row],[Local - Partida]])</f>
        <v>-</v>
      </c>
      <c r="AL86" s="258" t="str">
        <f ca="1">IF(BS_CONTROLE[[#This Row],[Local - Encerramento]]=0, "-", BS_CONTROLE[[#This Row],[Local - Encerramento]])</f>
        <v>-</v>
      </c>
      <c r="AM86" s="258" t="str">
        <f ca="1">IF(BS_CONTROLE[[#This Row],[Entre - Estações]]=0, "-", BS_CONTROLE[[#This Row],[Entre - Estações]])</f>
        <v>-</v>
      </c>
      <c r="AN86" s="258" t="str">
        <f ca="1">IF(BS_CONTROLE[[#This Row],[SB]]=0, "-", BS_CONTROLE[[#This Row],[SB]])</f>
        <v>-</v>
      </c>
      <c r="AO86" s="259" t="str">
        <f ca="1">IF(BS_CONTROLE[[#This Row],[SUB]]=0, "-", BS_CONTROLE[[#This Row],[SUB]])</f>
        <v>-</v>
      </c>
      <c r="AP86" s="260" t="str">
        <f ca="1">IF(BS_CONTROLE[[#This Row],[KM - Inicio]]=0, "-", BS_CONTROLE[[#This Row],[KM - Inicio]])</f>
        <v>-</v>
      </c>
      <c r="AQ86" s="260" t="str">
        <f ca="1"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 ca="1">IFERROR(_xlfn.XLOOKUP(AI86, BS_ATIVIDADE[ATIVIDADE],BS_ATIVIDADE[UNIDADE] ), "*")</f>
        <v>*</v>
      </c>
      <c r="BC86" s="71" t="str" cm="1">
        <f t="array" aca="1" ref="BC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aca="1" ref="BD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 ca="1">IFERROR(_xlfn.XLOOKUP(AO86, BASE_MAPA!$D$2:$D$260, BASE_MAPA!$I$2:$I$260), "ERRO")</f>
        <v>ERRO</v>
      </c>
      <c r="BF86" s="261" t="str">
        <f ca="1"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 ca="1"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 ca="1">IF(BS_CONTROLE[[#This Row],[Atividade]]=0, "-", BS_CONTROLE[[#This Row],[Atividade]])</f>
        <v>PDM - SUBSTITUIÇÃO - TRILHO</v>
      </c>
      <c r="AJ87" s="9" t="str">
        <f ca="1">IF(D87="","*",VLOOKUP(AI87,BS_ATIVIDADE[#Data],3,FALSE))</f>
        <v>TRILHO - SUBSTITUIÇÂO</v>
      </c>
      <c r="AK87" s="258" t="str">
        <f ca="1">IF(BS_CONTROLE[[#This Row],[Local - Partida]]=0, "-", BS_CONTROLE[[#This Row],[Local - Partida]])</f>
        <v>K91ZWW1</v>
      </c>
      <c r="AL87" s="258" t="str">
        <f ca="1">IF(BS_CONTROLE[[#This Row],[Local - Encerramento]]=0, "-", BS_CONTROLE[[#This Row],[Local - Encerramento]])</f>
        <v>-</v>
      </c>
      <c r="AM87" s="258" t="str">
        <f ca="1">IF(BS_CONTROLE[[#This Row],[Entre - Estações]]=0, "-", BS_CONTROLE[[#This Row],[Entre - Estações]])</f>
        <v>ZWW-ZKW</v>
      </c>
      <c r="AN87" s="258" t="str">
        <f ca="1">IF(BS_CONTROLE[[#This Row],[SB]]=0, "-", BS_CONTROLE[[#This Row],[SB]])</f>
        <v>K91ZWW1</v>
      </c>
      <c r="AO87" s="259">
        <f ca="1">IF(BS_CONTROLE[[#This Row],[SUB]]=0, "-", BS_CONTROLE[[#This Row],[SUB]])</f>
        <v>48</v>
      </c>
      <c r="AP87" s="260">
        <f ca="1">IF(BS_CONTROLE[[#This Row],[KM - Inicio]]=0, "-", BS_CONTROLE[[#This Row],[KM - Inicio]])</f>
        <v>88.68</v>
      </c>
      <c r="AQ87" s="260" t="str">
        <f ca="1"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 ca="1">IFERROR(_xlfn.XLOOKUP(AI87, BS_ATIVIDADE[ATIVIDADE],BS_ATIVIDADE[UNIDADE] ), "*")</f>
        <v>M</v>
      </c>
      <c r="BC87" s="71" t="str" cm="1">
        <f t="array" aca="1" ref="BC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aca="1" ref="BD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 ca="1">IFERROR(_xlfn.XLOOKUP(AO87, BASE_MAPA!$D$2:$D$260, BASE_MAPA!$I$2:$I$260), "ERRO")</f>
        <v>ZKE</v>
      </c>
      <c r="BF87" s="261" t="str">
        <f ca="1"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 ca="1"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 ca="1">IF(BS_CONTROLE[[#This Row],[Atividade]]=0, "-", BS_CONTROLE[[#This Row],[Atividade]])</f>
        <v>-</v>
      </c>
      <c r="AJ88" s="9" t="str">
        <f ca="1">IF(D88="","*",VLOOKUP(AI88,BS_ATIVIDADE[#Data],3,FALSE))</f>
        <v>*</v>
      </c>
      <c r="AK88" s="258" t="str">
        <f ca="1">IF(BS_CONTROLE[[#This Row],[Local - Partida]]=0, "-", BS_CONTROLE[[#This Row],[Local - Partida]])</f>
        <v>-</v>
      </c>
      <c r="AL88" s="258" t="str">
        <f ca="1">IF(BS_CONTROLE[[#This Row],[Local - Encerramento]]=0, "-", BS_CONTROLE[[#This Row],[Local - Encerramento]])</f>
        <v>-</v>
      </c>
      <c r="AM88" s="258" t="str">
        <f ca="1">IF(BS_CONTROLE[[#This Row],[Entre - Estações]]=0, "-", BS_CONTROLE[[#This Row],[Entre - Estações]])</f>
        <v>-</v>
      </c>
      <c r="AN88" s="258" t="str">
        <f ca="1">IF(BS_CONTROLE[[#This Row],[SB]]=0, "-", BS_CONTROLE[[#This Row],[SB]])</f>
        <v>-</v>
      </c>
      <c r="AO88" s="259" t="str">
        <f ca="1">IF(BS_CONTROLE[[#This Row],[SUB]]=0, "-", BS_CONTROLE[[#This Row],[SUB]])</f>
        <v>-</v>
      </c>
      <c r="AP88" s="260" t="str">
        <f ca="1">IF(BS_CONTROLE[[#This Row],[KM - Inicio]]=0, "-", BS_CONTROLE[[#This Row],[KM - Inicio]])</f>
        <v>-</v>
      </c>
      <c r="AQ88" s="260" t="str">
        <f ca="1"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 ca="1">IFERROR(_xlfn.XLOOKUP(AI88, BS_ATIVIDADE[ATIVIDADE],BS_ATIVIDADE[UNIDADE] ), "*")</f>
        <v>*</v>
      </c>
      <c r="BC88" s="71" t="str" cm="1">
        <f t="array" aca="1" ref="BC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aca="1" ref="BD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 ca="1">IFERROR(_xlfn.XLOOKUP(AO88, BASE_MAPA!$D$2:$D$260, BASE_MAPA!$I$2:$I$260), "ERRO")</f>
        <v>ERRO</v>
      </c>
      <c r="BF88" s="261" t="str">
        <f ca="1"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 ca="1"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 ca="1">IF(BS_CONTROLE[[#This Row],[Atividade]]=0, "-", BS_CONTROLE[[#This Row],[Atividade]])</f>
        <v>MODERNIZAÇÃO - SOLDA</v>
      </c>
      <c r="AJ89" s="9" t="str">
        <f ca="1">IF(D89="","*",VLOOKUP(AI89,BS_ATIVIDADE[#Data],3,FALSE))</f>
        <v>MODERNIZAÇÃO</v>
      </c>
      <c r="AK89" s="258">
        <f ca="1">IF(BS_CONTROLE[[#This Row],[Local - Partida]]=0, "-", BS_CONTROLE[[#This Row],[Local - Partida]])</f>
        <v>1231212</v>
      </c>
      <c r="AL89" s="258" t="str">
        <f ca="1">IF(BS_CONTROLE[[#This Row],[Local - Encerramento]]=0, "-", BS_CONTROLE[[#This Row],[Local - Encerramento]])</f>
        <v>-</v>
      </c>
      <c r="AM89" s="258" t="str">
        <f ca="1">IF(BS_CONTROLE[[#This Row],[Entre - Estações]]=0, "-", BS_CONTROLE[[#This Row],[Entre - Estações]])</f>
        <v>ZWI-ZYQ</v>
      </c>
      <c r="AN89" s="258">
        <f ca="1">IF(BS_CONTROLE[[#This Row],[SB]]=0, "-", BS_CONTROLE[[#This Row],[SB]])</f>
        <v>1231212</v>
      </c>
      <c r="AO89" s="259">
        <f ca="1">IF(BS_CONTROLE[[#This Row],[SUB]]=0, "-", BS_CONTROLE[[#This Row],[SUB]])</f>
        <v>55</v>
      </c>
      <c r="AP89" s="260">
        <f ca="1">IF(BS_CONTROLE[[#This Row],[KM - Inicio]]=0, "-", BS_CONTROLE[[#This Row],[KM - Inicio]])</f>
        <v>122.196</v>
      </c>
      <c r="AQ89" s="260" t="str">
        <f ca="1"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 ca="1">IFERROR(_xlfn.XLOOKUP(AI89, BS_ATIVIDADE[ATIVIDADE],BS_ATIVIDADE[UNIDADE] ), "*")</f>
        <v>Nº DE SOLDA</v>
      </c>
      <c r="BC89" s="71" t="str" cm="1">
        <f t="array" aca="1" ref="BC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aca="1" ref="BD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 ca="1">IFERROR(_xlfn.XLOOKUP(AO89, BASE_MAPA!$D$2:$D$260, BASE_MAPA!$I$2:$I$260), "ERRO")</f>
        <v>ZKE</v>
      </c>
      <c r="BF89" s="261" t="str">
        <f ca="1"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 ca="1"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 ca="1">IF(BS_CONTROLE[[#This Row],[Atividade]]=0, "-", BS_CONTROLE[[#This Row],[Atividade]])</f>
        <v>MODERNIZAÇÃO - SOLDA</v>
      </c>
      <c r="AJ90" s="9" t="str">
        <f ca="1">IF(D90="","*",VLOOKUP(AI90,BS_ATIVIDADE[#Data],3,FALSE))</f>
        <v>MODERNIZAÇÃO</v>
      </c>
      <c r="AK90" s="258">
        <f ca="1">IF(BS_CONTROLE[[#This Row],[Local - Partida]]=0, "-", BS_CONTROLE[[#This Row],[Local - Partida]])</f>
        <v>1231212</v>
      </c>
      <c r="AL90" s="258" t="str">
        <f ca="1">IF(BS_CONTROLE[[#This Row],[Local - Encerramento]]=0, "-", BS_CONTROLE[[#This Row],[Local - Encerramento]])</f>
        <v>-</v>
      </c>
      <c r="AM90" s="258" t="str">
        <f ca="1">IF(BS_CONTROLE[[#This Row],[Entre - Estações]]=0, "-", BS_CONTROLE[[#This Row],[Entre - Estações]])</f>
        <v>ZWI-ZYQ</v>
      </c>
      <c r="AN90" s="258">
        <f ca="1">IF(BS_CONTROLE[[#This Row],[SB]]=0, "-", BS_CONTROLE[[#This Row],[SB]])</f>
        <v>1231212</v>
      </c>
      <c r="AO90" s="259">
        <f ca="1">IF(BS_CONTROLE[[#This Row],[SUB]]=0, "-", BS_CONTROLE[[#This Row],[SUB]])</f>
        <v>55</v>
      </c>
      <c r="AP90" s="260">
        <f ca="1">IF(BS_CONTROLE[[#This Row],[KM - Inicio]]=0, "-", BS_CONTROLE[[#This Row],[KM - Inicio]])</f>
        <v>122.199</v>
      </c>
      <c r="AQ90" s="260" t="str">
        <f ca="1"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 ca="1">IFERROR(_xlfn.XLOOKUP(AI90, BS_ATIVIDADE[ATIVIDADE],BS_ATIVIDADE[UNIDADE] ), "*")</f>
        <v>Nº DE SOLDA</v>
      </c>
      <c r="BC90" s="71" t="str" cm="1">
        <f t="array" aca="1" ref="BC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aca="1" ref="BD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 ca="1">IFERROR(_xlfn.XLOOKUP(AO90, BASE_MAPA!$D$2:$D$260, BASE_MAPA!$I$2:$I$260), "ERRO")</f>
        <v>ZKE</v>
      </c>
      <c r="BF90" s="261" t="str">
        <f ca="1"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 ca="1"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 ca="1">IF(BS_CONTROLE[[#This Row],[Atividade]]=0, "-", BS_CONTROLE[[#This Row],[Atividade]])</f>
        <v>MODERNIZAÇÃO - SOLDA</v>
      </c>
      <c r="AJ91" s="9" t="str">
        <f ca="1">IF(D91="","*",VLOOKUP(AI91,BS_ATIVIDADE[#Data],3,FALSE))</f>
        <v>MODERNIZAÇÃO</v>
      </c>
      <c r="AK91" s="258">
        <f ca="1">IF(BS_CONTROLE[[#This Row],[Local - Partida]]=0, "-", BS_CONTROLE[[#This Row],[Local - Partida]])</f>
        <v>1231212</v>
      </c>
      <c r="AL91" s="258" t="str">
        <f ca="1">IF(BS_CONTROLE[[#This Row],[Local - Encerramento]]=0, "-", BS_CONTROLE[[#This Row],[Local - Encerramento]])</f>
        <v>-</v>
      </c>
      <c r="AM91" s="258" t="str">
        <f ca="1">IF(BS_CONTROLE[[#This Row],[Entre - Estações]]=0, "-", BS_CONTROLE[[#This Row],[Entre - Estações]])</f>
        <v>ZWI-ZYQ</v>
      </c>
      <c r="AN91" s="258">
        <f ca="1">IF(BS_CONTROLE[[#This Row],[SB]]=0, "-", BS_CONTROLE[[#This Row],[SB]])</f>
        <v>1231212</v>
      </c>
      <c r="AO91" s="259">
        <f ca="1">IF(BS_CONTROLE[[#This Row],[SUB]]=0, "-", BS_CONTROLE[[#This Row],[SUB]])</f>
        <v>55</v>
      </c>
      <c r="AP91" s="260">
        <f ca="1">IF(BS_CONTROLE[[#This Row],[KM - Inicio]]=0, "-", BS_CONTROLE[[#This Row],[KM - Inicio]])</f>
        <v>122.2</v>
      </c>
      <c r="AQ91" s="260" t="str">
        <f ca="1"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 ca="1">IFERROR(_xlfn.XLOOKUP(AI91, BS_ATIVIDADE[ATIVIDADE],BS_ATIVIDADE[UNIDADE] ), "*")</f>
        <v>Nº DE SOLDA</v>
      </c>
      <c r="BC91" s="71" t="str" cm="1">
        <f t="array" aca="1" ref="BC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aca="1" ref="BD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 ca="1">IFERROR(_xlfn.XLOOKUP(AO91, BASE_MAPA!$D$2:$D$260, BASE_MAPA!$I$2:$I$260), "ERRO")</f>
        <v>ZKE</v>
      </c>
      <c r="BF91" s="261" t="str">
        <f ca="1"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 ca="1"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 ca="1">IF(BS_CONTROLE[[#This Row],[Atividade]]=0, "-", BS_CONTROLE[[#This Row],[Atividade]])</f>
        <v>-</v>
      </c>
      <c r="AJ92" s="9" t="str">
        <f ca="1">IF(D92="","*",VLOOKUP(AI92,BS_ATIVIDADE[#Data],3,FALSE))</f>
        <v>*</v>
      </c>
      <c r="AK92" s="258" t="str">
        <f ca="1">IF(BS_CONTROLE[[#This Row],[Local - Partida]]=0, "-", BS_CONTROLE[[#This Row],[Local - Partida]])</f>
        <v>-</v>
      </c>
      <c r="AL92" s="258" t="str">
        <f ca="1">IF(BS_CONTROLE[[#This Row],[Local - Encerramento]]=0, "-", BS_CONTROLE[[#This Row],[Local - Encerramento]])</f>
        <v>-</v>
      </c>
      <c r="AM92" s="258" t="str">
        <f ca="1">IF(BS_CONTROLE[[#This Row],[Entre - Estações]]=0, "-", BS_CONTROLE[[#This Row],[Entre - Estações]])</f>
        <v>-</v>
      </c>
      <c r="AN92" s="258" t="str">
        <f ca="1">IF(BS_CONTROLE[[#This Row],[SB]]=0, "-", BS_CONTROLE[[#This Row],[SB]])</f>
        <v>-</v>
      </c>
      <c r="AO92" s="259" t="str">
        <f ca="1">IF(BS_CONTROLE[[#This Row],[SUB]]=0, "-", BS_CONTROLE[[#This Row],[SUB]])</f>
        <v>-</v>
      </c>
      <c r="AP92" s="260" t="str">
        <f ca="1">IF(BS_CONTROLE[[#This Row],[KM - Inicio]]=0, "-", BS_CONTROLE[[#This Row],[KM - Inicio]])</f>
        <v>-</v>
      </c>
      <c r="AQ92" s="260" t="str">
        <f ca="1"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 ca="1">IFERROR(_xlfn.XLOOKUP(AI92, BS_ATIVIDADE[ATIVIDADE],BS_ATIVIDADE[UNIDADE] ), "*")</f>
        <v>*</v>
      </c>
      <c r="BC92" s="71" t="str" cm="1">
        <f t="array" aca="1" ref="BC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aca="1" ref="BD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 ca="1">IFERROR(_xlfn.XLOOKUP(AO92, BASE_MAPA!$D$2:$D$260, BASE_MAPA!$I$2:$I$260), "ERRO")</f>
        <v>ERRO</v>
      </c>
      <c r="BF92" s="261" t="str">
        <f ca="1"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 ca="1"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 ca="1">IF(BS_CONTROLE[[#This Row],[Atividade]]=0, "-", BS_CONTROLE[[#This Row],[Atividade]])</f>
        <v>DESLOCAMENTO</v>
      </c>
      <c r="AJ93" s="9" t="str">
        <f ca="1">IF(D93="","*",VLOOKUP(AI93,BS_ATIVIDADE[#Data],3,FALSE))</f>
        <v>OUTROS</v>
      </c>
      <c r="AK93" s="258" t="str">
        <f ca="1">IF(BS_CONTROLE[[#This Row],[Local - Partida]]=0, "-", BS_CONTROLE[[#This Row],[Local - Partida]])</f>
        <v>ZEM1302</v>
      </c>
      <c r="AL93" s="258" t="str">
        <f ca="1">IF(BS_CONTROLE[[#This Row],[Local - Encerramento]]=0, "-", BS_CONTROLE[[#This Row],[Local - Encerramento]])</f>
        <v>Z3VZEV</v>
      </c>
      <c r="AM93" s="258" t="str">
        <f ca="1">IF(BS_CONTROLE[[#This Row],[Entre - Estações]]=0, "-", BS_CONTROLE[[#This Row],[Entre - Estações]])</f>
        <v>ZEM-ZEV</v>
      </c>
      <c r="AN93" s="258" t="str">
        <f ca="1">IF(BS_CONTROLE[[#This Row],[SB]]=0, "-", BS_CONTROLE[[#This Row],[SB]])</f>
        <v>ZEMZEV</v>
      </c>
      <c r="AO93" s="259">
        <f ca="1">IF(BS_CONTROLE[[#This Row],[SUB]]=0, "-", BS_CONTROLE[[#This Row],[SUB]])</f>
        <v>55</v>
      </c>
      <c r="AP93" s="260">
        <f ca="1">IF(BS_CONTROLE[[#This Row],[KM - Inicio]]=0, "-", BS_CONTROLE[[#This Row],[KM - Inicio]])</f>
        <v>132</v>
      </c>
      <c r="AQ93" s="260" t="str">
        <f ca="1"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 ca="1">IFERROR(_xlfn.XLOOKUP(AI93, BS_ATIVIDADE[ATIVIDADE],BS_ATIVIDADE[UNIDADE] ), "*")</f>
        <v>BINÁRIO</v>
      </c>
      <c r="BC93" s="71" t="str" cm="1">
        <f t="array" aca="1" ref="BC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aca="1" ref="BD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 ca="1">IFERROR(_xlfn.XLOOKUP(AO93, BASE_MAPA!$D$2:$D$260, BASE_MAPA!$I$2:$I$260), "ERRO")</f>
        <v>ZKE</v>
      </c>
      <c r="BF93" s="261" t="str">
        <f ca="1"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 ca="1"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 ca="1">IF(BS_CONTROLE[[#This Row],[Atividade]]=0, "-", BS_CONTROLE[[#This Row],[Atividade]])</f>
        <v>PDM - SUBSTITUIÇÃO - TRILHO</v>
      </c>
      <c r="AJ94" s="9" t="str">
        <f ca="1">IF(D94="","*",VLOOKUP(AI94,BS_ATIVIDADE[#Data],3,FALSE))</f>
        <v>TRILHO - SUBSTITUIÇÂO</v>
      </c>
      <c r="AK94" s="258" t="str">
        <f ca="1">IF(BS_CONTROLE[[#This Row],[Local - Partida]]=0, "-", BS_CONTROLE[[#This Row],[Local - Partida]])</f>
        <v>ZMS1402</v>
      </c>
      <c r="AL94" s="258" t="str">
        <f ca="1">IF(BS_CONTROLE[[#This Row],[Local - Encerramento]]=0, "-", BS_CONTROLE[[#This Row],[Local - Encerramento]])</f>
        <v>-</v>
      </c>
      <c r="AM94" s="258" t="str">
        <f ca="1">IF(BS_CONTROLE[[#This Row],[Entre - Estações]]=0, "-", BS_CONTROLE[[#This Row],[Entre - Estações]])</f>
        <v>ZEM-ZEJ</v>
      </c>
      <c r="AN94" s="258" t="str">
        <f ca="1">IF(BS_CONTROLE[[#This Row],[SB]]=0, "-", BS_CONTROLE[[#This Row],[SB]])</f>
        <v>ZMS1402</v>
      </c>
      <c r="AO94" s="259">
        <f ca="1">IF(BS_CONTROLE[[#This Row],[SUB]]=0, "-", BS_CONTROLE[[#This Row],[SUB]])</f>
        <v>55</v>
      </c>
      <c r="AP94" s="260">
        <f ca="1">IF(BS_CONTROLE[[#This Row],[KM - Inicio]]=0, "-", BS_CONTROLE[[#This Row],[KM - Inicio]])</f>
        <v>140.69999999999999</v>
      </c>
      <c r="AQ94" s="260" t="str">
        <f ca="1"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 ca="1">IFERROR(_xlfn.XLOOKUP(AI94, BS_ATIVIDADE[ATIVIDADE],BS_ATIVIDADE[UNIDADE] ), "*")</f>
        <v>M</v>
      </c>
      <c r="BC94" s="71" t="str" cm="1">
        <f t="array" aca="1" ref="BC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aca="1" ref="BD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 ca="1">IFERROR(_xlfn.XLOOKUP(AO94, BASE_MAPA!$D$2:$D$260, BASE_MAPA!$I$2:$I$260), "ERRO")</f>
        <v>ZKE</v>
      </c>
      <c r="BF94" s="261" t="str">
        <f ca="1"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 ca="1"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 ca="1">IF(BS_CONTROLE[[#This Row],[Atividade]]=0, "-", BS_CONTROLE[[#This Row],[Atividade]])</f>
        <v>-</v>
      </c>
      <c r="AJ95" s="9" t="str">
        <f ca="1">IF(D95="","*",VLOOKUP(AI95,BS_ATIVIDADE[#Data],3,FALSE))</f>
        <v>*</v>
      </c>
      <c r="AK95" s="258" t="str">
        <f ca="1">IF(BS_CONTROLE[[#This Row],[Local - Partida]]=0, "-", BS_CONTROLE[[#This Row],[Local - Partida]])</f>
        <v>-</v>
      </c>
      <c r="AL95" s="258" t="str">
        <f ca="1">IF(BS_CONTROLE[[#This Row],[Local - Encerramento]]=0, "-", BS_CONTROLE[[#This Row],[Local - Encerramento]])</f>
        <v>-</v>
      </c>
      <c r="AM95" s="258" t="str">
        <f ca="1">IF(BS_CONTROLE[[#This Row],[Entre - Estações]]=0, "-", BS_CONTROLE[[#This Row],[Entre - Estações]])</f>
        <v>-</v>
      </c>
      <c r="AN95" s="258" t="str">
        <f ca="1">IF(BS_CONTROLE[[#This Row],[SB]]=0, "-", BS_CONTROLE[[#This Row],[SB]])</f>
        <v>-</v>
      </c>
      <c r="AO95" s="259" t="str">
        <f ca="1">IF(BS_CONTROLE[[#This Row],[SUB]]=0, "-", BS_CONTROLE[[#This Row],[SUB]])</f>
        <v>-</v>
      </c>
      <c r="AP95" s="260" t="str">
        <f ca="1">IF(BS_CONTROLE[[#This Row],[KM - Inicio]]=0, "-", BS_CONTROLE[[#This Row],[KM - Inicio]])</f>
        <v>-</v>
      </c>
      <c r="AQ95" s="260" t="str">
        <f ca="1"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 ca="1">IFERROR(_xlfn.XLOOKUP(AI95, BS_ATIVIDADE[ATIVIDADE],BS_ATIVIDADE[UNIDADE] ), "*")</f>
        <v>*</v>
      </c>
      <c r="BC95" s="71" t="str" cm="1">
        <f t="array" aca="1" ref="BC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aca="1" ref="BD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 ca="1">IFERROR(_xlfn.XLOOKUP(AO95, BASE_MAPA!$D$2:$D$260, BASE_MAPA!$I$2:$I$260), "ERRO")</f>
        <v>ERRO</v>
      </c>
      <c r="BF95" s="261" t="str">
        <f ca="1"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 ca="1"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 ca="1">IF(BS_CONTROLE[[#This Row],[Atividade]]=0, "-", BS_CONTROLE[[#This Row],[Atividade]])</f>
        <v>PDM - SOLDA</v>
      </c>
      <c r="AJ96" s="9" t="str">
        <f ca="1">IF(D96="","*",VLOOKUP(AI96,BS_ATIVIDADE[#Data],3,FALSE))</f>
        <v>SOLDA</v>
      </c>
      <c r="AK96" s="258" t="str">
        <f ca="1">IF(BS_CONTROLE[[#This Row],[Local - Partida]]=0, "-", BS_CONTROLE[[#This Row],[Local - Partida]])</f>
        <v>K69K671</v>
      </c>
      <c r="AL96" s="258" t="str">
        <f ca="1">IF(BS_CONTROLE[[#This Row],[Local - Encerramento]]=0, "-", BS_CONTROLE[[#This Row],[Local - Encerramento]])</f>
        <v>-</v>
      </c>
      <c r="AM96" s="258" t="str">
        <f ca="1">IF(BS_CONTROLE[[#This Row],[Entre - Estações]]=0, "-", BS_CONTROLE[[#This Row],[Entre - Estações]])</f>
        <v>069-ZEV</v>
      </c>
      <c r="AN96" s="258" t="str">
        <f ca="1">IF(BS_CONTROLE[[#This Row],[SB]]=0, "-", BS_CONTROLE[[#This Row],[SB]])</f>
        <v>K69K671</v>
      </c>
      <c r="AO96" s="259">
        <f ca="1">IF(BS_CONTROLE[[#This Row],[SUB]]=0, "-", BS_CONTROLE[[#This Row],[SUB]])</f>
        <v>54</v>
      </c>
      <c r="AP96" s="260">
        <f ca="1">IF(BS_CONTROLE[[#This Row],[KM - Inicio]]=0, "-", BS_CONTROLE[[#This Row],[KM - Inicio]])</f>
        <v>68.3</v>
      </c>
      <c r="AQ96" s="260" t="str">
        <f ca="1"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 ca="1">IFERROR(_xlfn.XLOOKUP(AI96, BS_ATIVIDADE[ATIVIDADE],BS_ATIVIDADE[UNIDADE] ), "*")</f>
        <v>Nº DE SOLDA</v>
      </c>
      <c r="BC96" s="71" t="str" cm="1">
        <f t="array" aca="1" ref="BC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aca="1" ref="BD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 ca="1">IFERROR(_xlfn.XLOOKUP(AO96, BASE_MAPA!$D$2:$D$260, BASE_MAPA!$I$2:$I$260), "ERRO")</f>
        <v>ZEV</v>
      </c>
      <c r="BF96" s="261" t="str">
        <f ca="1"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 ca="1"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 ca="1">IF(BS_CONTROLE[[#This Row],[Atividade]]=0, "-", BS_CONTROLE[[#This Row],[Atividade]])</f>
        <v>DESLOCAMENTO</v>
      </c>
      <c r="AJ97" s="9" t="str">
        <f ca="1">IF(D97="","*",VLOOKUP(AI97,BS_ATIVIDADE[#Data],3,FALSE))</f>
        <v>OUTROS</v>
      </c>
      <c r="AK97" s="258" t="str">
        <f ca="1">IF(BS_CONTROLE[[#This Row],[Local - Partida]]=0, "-", BS_CONTROLE[[#This Row],[Local - Partida]])</f>
        <v>K67ZEV1</v>
      </c>
      <c r="AL97" s="258" t="str">
        <f ca="1">IF(BS_CONTROLE[[#This Row],[Local - Encerramento]]=0, "-", BS_CONTROLE[[#This Row],[Local - Encerramento]])</f>
        <v>K67ZEV1</v>
      </c>
      <c r="AM97" s="258" t="str">
        <f ca="1">IF(BS_CONTROLE[[#This Row],[Entre - Estações]]=0, "-", BS_CONTROLE[[#This Row],[Entre - Estações]])</f>
        <v>ZEV-ZXW</v>
      </c>
      <c r="AN97" s="258" t="str">
        <f ca="1">IF(BS_CONTROLE[[#This Row],[SB]]=0, "-", BS_CONTROLE[[#This Row],[SB]])</f>
        <v>K84ZXW2</v>
      </c>
      <c r="AO97" s="259">
        <f ca="1">IF(BS_CONTROLE[[#This Row],[SUB]]=0, "-", BS_CONTROLE[[#This Row],[SUB]])</f>
        <v>92</v>
      </c>
      <c r="AP97" s="260">
        <f ca="1">IF(BS_CONTROLE[[#This Row],[KM - Inicio]]=0, "-", BS_CONTROLE[[#This Row],[KM - Inicio]])</f>
        <v>83.7</v>
      </c>
      <c r="AQ97" s="260" t="str">
        <f ca="1"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 ca="1">IFERROR(_xlfn.XLOOKUP(AI97, BS_ATIVIDADE[ATIVIDADE],BS_ATIVIDADE[UNIDADE] ), "*")</f>
        <v>BINÁRIO</v>
      </c>
      <c r="BC97" s="71" t="str" cm="1">
        <f t="array" aca="1" ref="BC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aca="1" ref="BD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 ca="1">IFERROR(_xlfn.XLOOKUP(AO97, BASE_MAPA!$D$2:$D$260, BASE_MAPA!$I$2:$I$260), "ERRO")</f>
        <v>069-ZEV</v>
      </c>
      <c r="BF97" s="261" t="str">
        <f ca="1"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 ca="1"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 ca="1">IF(BS_CONTROLE[[#This Row],[Atividade]]=0, "-", BS_CONTROLE[[#This Row],[Atividade]])</f>
        <v>PDM - ALÍVIO DE TENSÃO</v>
      </c>
      <c r="AJ98" s="9" t="str">
        <f ca="1">IF(D98="","*",VLOOKUP(AI98,BS_ATIVIDADE[#Data],3,FALSE))</f>
        <v>ALÍVIO</v>
      </c>
      <c r="AK98" s="258" t="str">
        <f ca="1">IF(BS_CONTROLE[[#This Row],[Local - Partida]]=0, "-", BS_CONTROLE[[#This Row],[Local - Partida]])</f>
        <v>K96K952</v>
      </c>
      <c r="AL98" s="258" t="str">
        <f ca="1"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 ca="1"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 ca="1">IFERROR(_xlfn.XLOOKUP(AI98, BS_ATIVIDADE[ATIVIDADE],BS_ATIVIDADE[UNIDADE] ), "*")</f>
        <v>M</v>
      </c>
      <c r="BC98" s="71" t="str" cm="1">
        <f t="array" aca="1" ref="BC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aca="1" ref="BD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 ca="1"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 ca="1"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 ca="1">IF(BS_CONTROLE[[#This Row],[Atividade]]=0, "-", BS_CONTROLE[[#This Row],[Atividade]])</f>
        <v>PDM - SUBSTITUIÇÃO - TRILHO</v>
      </c>
      <c r="AJ99" s="9" t="str">
        <f ca="1">IF(D99="","*",VLOOKUP(AI99,BS_ATIVIDADE[#Data],3,FALSE))</f>
        <v>TRILHO - SUBSTITUIÇÂO</v>
      </c>
      <c r="AK99" s="258" t="str">
        <f ca="1">IF(BS_CONTROLE[[#This Row],[Local - Partida]]=0, "-", BS_CONTROLE[[#This Row],[Local - Partida]])</f>
        <v>ZGP2</v>
      </c>
      <c r="AL99" s="258" t="str">
        <f ca="1">IF(BS_CONTROLE[[#This Row],[Local - Encerramento]]=0, "-", BS_CONTROLE[[#This Row],[Local - Encerramento]])</f>
        <v>-</v>
      </c>
      <c r="AM99" s="258" t="str">
        <f ca="1">IF(BS_CONTROLE[[#This Row],[Entre - Estações]]=0, "-", BS_CONTROLE[[#This Row],[Entre - Estações]])</f>
        <v>ZGP</v>
      </c>
      <c r="AN99" s="258" t="str">
        <f ca="1">IF(BS_CONTROLE[[#This Row],[SB]]=0, "-", BS_CONTROLE[[#This Row],[SB]])</f>
        <v>ZGP2</v>
      </c>
      <c r="AO99" s="259">
        <f ca="1">IF(BS_CONTROLE[[#This Row],[SUB]]=0, "-", BS_CONTROLE[[#This Row],[SUB]])</f>
        <v>92</v>
      </c>
      <c r="AP99" s="260">
        <f ca="1">IF(BS_CONTROLE[[#This Row],[KM - Inicio]]=0, "-", BS_CONTROLE[[#This Row],[KM - Inicio]])</f>
        <v>103.3</v>
      </c>
      <c r="AQ99" s="260" t="str">
        <f ca="1"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 ca="1">IFERROR(_xlfn.XLOOKUP(AI99, BS_ATIVIDADE[ATIVIDADE],BS_ATIVIDADE[UNIDADE] ), "*")</f>
        <v>M</v>
      </c>
      <c r="BC99" s="71" t="str" cm="1">
        <f t="array" aca="1" ref="BC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aca="1" ref="BD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 ca="1">IFERROR(_xlfn.XLOOKUP(AO99, BASE_MAPA!$D$2:$D$260, BASE_MAPA!$I$2:$I$260), "ERRO")</f>
        <v>069-ZEV</v>
      </c>
      <c r="BF99" s="261" t="str">
        <f ca="1"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 ca="1"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 ca="1">IF(BS_CONTROLE[[#This Row],[Atividade]]=0, "-", BS_CONTROLE[[#This Row],[Atividade]])</f>
        <v>-</v>
      </c>
      <c r="AJ100" s="9" t="str">
        <f ca="1">IF(D100="","*",VLOOKUP(AI100,BS_ATIVIDADE[#Data],3,FALSE))</f>
        <v>*</v>
      </c>
      <c r="AK100" s="258" t="str">
        <f ca="1">IF(BS_CONTROLE[[#This Row],[Local - Partida]]=0, "-", BS_CONTROLE[[#This Row],[Local - Partida]])</f>
        <v>-</v>
      </c>
      <c r="AL100" s="258" t="str">
        <f ca="1">IF(BS_CONTROLE[[#This Row],[Local - Encerramento]]=0, "-", BS_CONTROLE[[#This Row],[Local - Encerramento]])</f>
        <v>-</v>
      </c>
      <c r="AM100" s="258" t="str">
        <f ca="1">IF(BS_CONTROLE[[#This Row],[Entre - Estações]]=0, "-", BS_CONTROLE[[#This Row],[Entre - Estações]])</f>
        <v>-</v>
      </c>
      <c r="AN100" s="258" t="str">
        <f ca="1">IF(BS_CONTROLE[[#This Row],[SB]]=0, "-", BS_CONTROLE[[#This Row],[SB]])</f>
        <v>-</v>
      </c>
      <c r="AO100" s="259" t="str">
        <f ca="1">IF(BS_CONTROLE[[#This Row],[SUB]]=0, "-", BS_CONTROLE[[#This Row],[SUB]])</f>
        <v>-</v>
      </c>
      <c r="AP100" s="260" t="str">
        <f ca="1">IF(BS_CONTROLE[[#This Row],[KM - Inicio]]=0, "-", BS_CONTROLE[[#This Row],[KM - Inicio]])</f>
        <v>-</v>
      </c>
      <c r="AQ100" s="260" t="str">
        <f ca="1"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 ca="1">IFERROR(_xlfn.XLOOKUP(AI100, BS_ATIVIDADE[ATIVIDADE],BS_ATIVIDADE[UNIDADE] ), "*")</f>
        <v>*</v>
      </c>
      <c r="BC100" s="71" t="str" cm="1">
        <f t="array" aca="1" ref="BC1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aca="1" ref="BD1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 ca="1">IFERROR(_xlfn.XLOOKUP(AO100, BASE_MAPA!$D$2:$D$260, BASE_MAPA!$I$2:$I$260), "ERRO")</f>
        <v>ERRO</v>
      </c>
      <c r="BF100" s="261" t="str">
        <f ca="1"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 ca="1"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 ca="1">IF(BS_CONTROLE[[#This Row],[Atividade]]=0, "-", BS_CONTROLE[[#This Row],[Atividade]])</f>
        <v>DETECÇÃO - RONDA 7 DIAS</v>
      </c>
      <c r="AJ101" s="9" t="str">
        <f ca="1">IF(D101="","*",VLOOKUP(AI101,BS_ATIVIDADE[#Data],3,FALSE))</f>
        <v>DETECÇÃO</v>
      </c>
      <c r="AK101" s="258" t="str">
        <f ca="1">IF(BS_CONTROLE[[#This Row],[Local - Partida]]=0, "-", BS_CONTROLE[[#This Row],[Local - Partida]])</f>
        <v>ZPT1051</v>
      </c>
      <c r="AL101" s="258" t="str">
        <f ca="1">IF(BS_CONTROLE[[#This Row],[Local - Encerramento]]=0, "-", BS_CONTROLE[[#This Row],[Local - Encerramento]])</f>
        <v>ZEM1</v>
      </c>
      <c r="AM101" s="258" t="str">
        <f ca="1">IF(BS_CONTROLE[[#This Row],[Entre - Estações]]=0, "-", BS_CONTROLE[[#This Row],[Entre - Estações]])</f>
        <v>ZPT-ZEM</v>
      </c>
      <c r="AN101" s="258" t="str">
        <f ca="1">IF(BS_CONTROLE[[#This Row],[SB]]=0, "-", BS_CONTROLE[[#This Row],[SB]])</f>
        <v>ZPTZEM</v>
      </c>
      <c r="AO101" s="259">
        <f ca="1">IF(BS_CONTROLE[[#This Row],[SUB]]=0, "-", BS_CONTROLE[[#This Row],[SUB]])</f>
        <v>54</v>
      </c>
      <c r="AP101" s="260">
        <f ca="1">IF(BS_CONTROLE[[#This Row],[KM - Inicio]]=0, "-", BS_CONTROLE[[#This Row],[KM - Inicio]])</f>
        <v>105.5</v>
      </c>
      <c r="AQ101" s="260" t="str">
        <f ca="1"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 ca="1">IFERROR(_xlfn.XLOOKUP(AI101, BS_ATIVIDADE[ATIVIDADE],BS_ATIVIDADE[UNIDADE] ), "*")</f>
        <v>KM</v>
      </c>
      <c r="BC101" s="71" t="str" cm="1">
        <f t="array" aca="1" ref="BC1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aca="1" ref="BD1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 ca="1">IFERROR(_xlfn.XLOOKUP(AO101, BASE_MAPA!$D$2:$D$260, BASE_MAPA!$I$2:$I$260), "ERRO")</f>
        <v>ZEV</v>
      </c>
      <c r="BF101" s="261" t="str">
        <f ca="1"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 ca="1"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 ca="1">IF(BS_CONTROLE[[#This Row],[Atividade]]=0, "-", BS_CONTROLE[[#This Row],[Atividade]])</f>
        <v>-</v>
      </c>
      <c r="AJ102" s="9" t="str">
        <f ca="1">IF(D102="","*",VLOOKUP(AI102,BS_ATIVIDADE[#Data],3,FALSE))</f>
        <v>*</v>
      </c>
      <c r="AK102" s="258" t="str">
        <f ca="1">IF(BS_CONTROLE[[#This Row],[Local - Partida]]=0, "-", BS_CONTROLE[[#This Row],[Local - Partida]])</f>
        <v>-</v>
      </c>
      <c r="AL102" s="258" t="str">
        <f ca="1">IF(BS_CONTROLE[[#This Row],[Local - Encerramento]]=0, "-", BS_CONTROLE[[#This Row],[Local - Encerramento]])</f>
        <v>-</v>
      </c>
      <c r="AM102" s="258" t="str">
        <f ca="1">IF(BS_CONTROLE[[#This Row],[Entre - Estações]]=0, "-", BS_CONTROLE[[#This Row],[Entre - Estações]])</f>
        <v>-</v>
      </c>
      <c r="AN102" s="258" t="str">
        <f ca="1">IF(BS_CONTROLE[[#This Row],[SB]]=0, "-", BS_CONTROLE[[#This Row],[SB]])</f>
        <v>-</v>
      </c>
      <c r="AO102" s="259" t="str">
        <f ca="1">IF(BS_CONTROLE[[#This Row],[SUB]]=0, "-", BS_CONTROLE[[#This Row],[SUB]])</f>
        <v>-</v>
      </c>
      <c r="AP102" s="260" t="str">
        <f ca="1">IF(BS_CONTROLE[[#This Row],[KM - Inicio]]=0, "-", BS_CONTROLE[[#This Row],[KM - Inicio]])</f>
        <v>-</v>
      </c>
      <c r="AQ102" s="260" t="str">
        <f ca="1"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 ca="1">IFERROR(_xlfn.XLOOKUP(AI102, BS_ATIVIDADE[ATIVIDADE],BS_ATIVIDADE[UNIDADE] ), "*")</f>
        <v>*</v>
      </c>
      <c r="BC102" s="71" t="str" cm="1">
        <f t="array" aca="1" ref="BC1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aca="1" ref="BD1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 ca="1">IFERROR(_xlfn.XLOOKUP(AO102, BASE_MAPA!$D$2:$D$260, BASE_MAPA!$I$2:$I$260), "ERRO")</f>
        <v>ERRO</v>
      </c>
      <c r="BF102" s="261" t="str">
        <f ca="1"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 ca="1"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 ca="1">IF(BS_CONTROLE[[#This Row],[Atividade]]=0, "-", BS_CONTROLE[[#This Row],[Atividade]])</f>
        <v>MECANIZAÇÃO - SOCADORA</v>
      </c>
      <c r="AJ103" s="9" t="str">
        <f ca="1">IF(D103="","*",VLOOKUP(AI103,BS_ATIVIDADE[#Data],3,FALSE))</f>
        <v>MECANIZAÇÃO - SOCADORA</v>
      </c>
      <c r="AK103" s="258" t="str">
        <f ca="1">IF(BS_CONTROLE[[#This Row],[Local - Partida]]=0, "-", BS_CONTROLE[[#This Row],[Local - Partida]])</f>
        <v>109ZPT2</v>
      </c>
      <c r="AL103" s="258" t="str">
        <f ca="1">IF(BS_CONTROLE[[#This Row],[Local - Encerramento]]=0, "-", BS_CONTROLE[[#This Row],[Local - Encerramento]])</f>
        <v>ZPTZDR</v>
      </c>
      <c r="AM103" s="258" t="str">
        <f ca="1">IF(BS_CONTROLE[[#This Row],[Entre - Estações]]=0, "-", BS_CONTROLE[[#This Row],[Entre - Estações]])</f>
        <v>ZGM1</v>
      </c>
      <c r="AN103" s="258" t="str">
        <f ca="1">IF(BS_CONTROLE[[#This Row],[SB]]=0, "-", BS_CONTROLE[[#This Row],[SB]])</f>
        <v>ZGM1</v>
      </c>
      <c r="AO103" s="259">
        <f ca="1">IF(BS_CONTROLE[[#This Row],[SUB]]=0, "-", BS_CONTROLE[[#This Row],[SUB]])</f>
        <v>30</v>
      </c>
      <c r="AP103" s="260">
        <f ca="1">IF(BS_CONTROLE[[#This Row],[KM - Inicio]]=0, "-", BS_CONTROLE[[#This Row],[KM - Inicio]])</f>
        <v>114.3</v>
      </c>
      <c r="AQ103" s="260">
        <f ca="1"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 ca="1">IFERROR(_xlfn.XLOOKUP(AI103, BS_ATIVIDADE[ATIVIDADE],BS_ATIVIDADE[UNIDADE] ), "*")</f>
        <v>M</v>
      </c>
      <c r="BC103" s="71" t="str" cm="1">
        <f t="array" aca="1" ref="BC1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aca="1" ref="BD1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 ca="1">IFERROR(_xlfn.XLOOKUP(AO103, BASE_MAPA!$D$2:$D$260, BASE_MAPA!$I$2:$I$260), "ERRO")</f>
        <v>ZGM-109</v>
      </c>
      <c r="BF103" s="261" t="str">
        <f ca="1"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 ca="1"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 ca="1">IF(BS_CONTROLE[[#This Row],[Atividade]]=0, "-", BS_CONTROLE[[#This Row],[Atividade]])</f>
        <v>LIMPEZA LASTRO</v>
      </c>
      <c r="AJ104" s="9" t="str">
        <f ca="1">IF(D104="","*",VLOOKUP(AI104,BS_ATIVIDADE[#Data],3,FALSE))</f>
        <v>LIMPEZA LASTRO</v>
      </c>
      <c r="AK104" s="258" t="str">
        <f ca="1">IF(BS_CONTROLE[[#This Row],[Local - Partida]]=0, "-", BS_CONTROLE[[#This Row],[Local - Partida]])</f>
        <v>-</v>
      </c>
      <c r="AL104" s="258" t="str">
        <f ca="1">IF(BS_CONTROLE[[#This Row],[Local - Encerramento]]=0, "-", BS_CONTROLE[[#This Row],[Local - Encerramento]])</f>
        <v>-</v>
      </c>
      <c r="AM104" s="258" t="str">
        <f ca="1">IF(BS_CONTROLE[[#This Row],[Entre - Estações]]=0, "-", BS_CONTROLE[[#This Row],[Entre - Estações]])</f>
        <v>ZGM-109</v>
      </c>
      <c r="AN104" s="258" t="str">
        <f ca="1">IF(BS_CONTROLE[[#This Row],[SB]]=0, "-", BS_CONTROLE[[#This Row],[SB]])</f>
        <v>117ZGM2</v>
      </c>
      <c r="AO104" s="259">
        <f ca="1">IF(BS_CONTROLE[[#This Row],[SUB]]=0, "-", BS_CONTROLE[[#This Row],[SUB]])</f>
        <v>53</v>
      </c>
      <c r="AP104" s="260">
        <f ca="1">IF(BS_CONTROLE[[#This Row],[KM - Inicio]]=0, "-", BS_CONTROLE[[#This Row],[KM - Inicio]])</f>
        <v>115.5</v>
      </c>
      <c r="AQ104" s="260" t="str">
        <f ca="1"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 ca="1">IFERROR(_xlfn.XLOOKUP(AI104, BS_ATIVIDADE[ATIVIDADE],BS_ATIVIDADE[UNIDADE] ), "*")</f>
        <v>M</v>
      </c>
      <c r="BC104" s="71" t="str" cm="1">
        <f t="array" aca="1" ref="BC1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aca="1" ref="BD1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 ca="1">IFERROR(_xlfn.XLOOKUP(AO104, BASE_MAPA!$D$2:$D$260, BASE_MAPA!$I$2:$I$260), "ERRO")</f>
        <v>PAT-ZGM</v>
      </c>
      <c r="BF104" s="261" t="str">
        <f ca="1"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 ca="1"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 ca="1">IF(BS_CONTROLE[[#This Row],[Atividade]]=0, "-", BS_CONTROLE[[#This Row],[Atividade]])</f>
        <v>LIMPEZA LASTRO</v>
      </c>
      <c r="AJ105" s="9" t="str">
        <f ca="1">IF(D105="","*",VLOOKUP(AI105,BS_ATIVIDADE[#Data],3,FALSE))</f>
        <v>LIMPEZA LASTRO</v>
      </c>
      <c r="AK105" s="258" t="str">
        <f ca="1">IF(BS_CONTROLE[[#This Row],[Local - Partida]]=0, "-", BS_CONTROLE[[#This Row],[Local - Partida]])</f>
        <v>-</v>
      </c>
      <c r="AL105" s="258" t="str">
        <f ca="1">IF(BS_CONTROLE[[#This Row],[Local - Encerramento]]=0, "-", BS_CONTROLE[[#This Row],[Local - Encerramento]])</f>
        <v>-</v>
      </c>
      <c r="AM105" s="258" t="str">
        <f ca="1">IF(BS_CONTROLE[[#This Row],[Entre - Estações]]=0, "-", BS_CONTROLE[[#This Row],[Entre - Estações]])</f>
        <v>ZFY</v>
      </c>
      <c r="AN105" s="258" t="str">
        <f ca="1">IF(BS_CONTROLE[[#This Row],[SB]]=0, "-", BS_CONTROLE[[#This Row],[SB]])</f>
        <v>ZFY1982</v>
      </c>
      <c r="AO105" s="259">
        <f ca="1">IF(BS_CONTROLE[[#This Row],[SUB]]=0, "-", BS_CONTROLE[[#This Row],[SUB]])</f>
        <v>56</v>
      </c>
      <c r="AP105" s="260">
        <f ca="1">IF(BS_CONTROLE[[#This Row],[KM - Inicio]]=0, "-", BS_CONTROLE[[#This Row],[KM - Inicio]])</f>
        <v>195.5</v>
      </c>
      <c r="AQ105" s="260" t="str">
        <f ca="1"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 ca="1">IFERROR(_xlfn.XLOOKUP(AI105, BS_ATIVIDADE[ATIVIDADE],BS_ATIVIDADE[UNIDADE] ), "*")</f>
        <v>M</v>
      </c>
      <c r="BC105" s="71" t="str" cm="1">
        <f t="array" aca="1" ref="BC1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aca="1" ref="BD1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 ca="1">IFERROR(_xlfn.XLOOKUP(AO105, BASE_MAPA!$D$2:$D$260, BASE_MAPA!$I$2:$I$260), "ERRO")</f>
        <v>ZGA</v>
      </c>
      <c r="BF105" s="261" t="str">
        <f ca="1"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 ca="1"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 ca="1">IF(BS_CONTROLE[[#This Row],[Atividade]]=0, "-", BS_CONTROLE[[#This Row],[Atividade]])</f>
        <v>DESLOCAMENTO</v>
      </c>
      <c r="AJ106" s="9" t="str">
        <f ca="1">IF(D106="","*",VLOOKUP(AI106,BS_ATIVIDADE[#Data],3,FALSE))</f>
        <v>OUTROS</v>
      </c>
      <c r="AK106" s="258" t="str">
        <f ca="1">IF(BS_CONTROLE[[#This Row],[Local - Partida]]=0, "-", BS_CONTROLE[[#This Row],[Local - Partida]])</f>
        <v>ZBV-3</v>
      </c>
      <c r="AL106" s="258" t="str">
        <f ca="1">IF(BS_CONTROLE[[#This Row],[Local - Encerramento]]=0, "-", BS_CONTROLE[[#This Row],[Local - Encerramento]])</f>
        <v>ZYU-1</v>
      </c>
      <c r="AM106" s="258" t="str">
        <f ca="1">IF(BS_CONTROLE[[#This Row],[Entre - Estações]]=0, "-", BS_CONTROLE[[#This Row],[Entre - Estações]])</f>
        <v>ZBV-ZYU</v>
      </c>
      <c r="AN106" s="258" t="str">
        <f ca="1">IF(BS_CONTROLE[[#This Row],[SB]]=0, "-", BS_CONTROLE[[#This Row],[SB]])</f>
        <v>ZQBZBL</v>
      </c>
      <c r="AO106" s="259">
        <f ca="1">IF(BS_CONTROLE[[#This Row],[SUB]]=0, "-", BS_CONTROLE[[#This Row],[SUB]])</f>
        <v>56</v>
      </c>
      <c r="AP106" s="260">
        <f ca="1">IF(BS_CONTROLE[[#This Row],[KM - Inicio]]=0, "-", BS_CONTROLE[[#This Row],[KM - Inicio]])</f>
        <v>256</v>
      </c>
      <c r="AQ106" s="260" t="str">
        <f ca="1"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 ca="1">IFERROR(_xlfn.XLOOKUP(AI106, BS_ATIVIDADE[ATIVIDADE],BS_ATIVIDADE[UNIDADE] ), "*")</f>
        <v>BINÁRIO</v>
      </c>
      <c r="BC106" s="71" t="str" cm="1">
        <f t="array" aca="1" ref="BC1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aca="1" ref="BD1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 ca="1">IFERROR(_xlfn.XLOOKUP(AO106, BASE_MAPA!$D$2:$D$260, BASE_MAPA!$I$2:$I$260), "ERRO")</f>
        <v>ZGA</v>
      </c>
      <c r="BF106" s="261" t="str">
        <f ca="1"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 ca="1"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 ca="1">IF(BS_CONTROLE[[#This Row],[Atividade]]=0, "-", BS_CONTROLE[[#This Row],[Atividade]])</f>
        <v>OUTRAS ATIVIDADES</v>
      </c>
      <c r="AJ107" s="9" t="str">
        <f ca="1">IF(D107="","*",VLOOKUP(AI107,BS_ATIVIDADE[#Data],3,FALSE))</f>
        <v>OUTROS</v>
      </c>
      <c r="AK107" s="258" t="str">
        <f ca="1">IF(BS_CONTROLE[[#This Row],[Local - Partida]]=0, "-", BS_CONTROLE[[#This Row],[Local - Partida]])</f>
        <v>ZYU1</v>
      </c>
      <c r="AL107" s="258" t="str">
        <f ca="1">IF(BS_CONTROLE[[#This Row],[Local - Encerramento]]=0, "-", BS_CONTROLE[[#This Row],[Local - Encerramento]])</f>
        <v>ZYU1</v>
      </c>
      <c r="AM107" s="258" t="str">
        <f ca="1">IF(BS_CONTROLE[[#This Row],[Entre - Estações]]=0, "-", BS_CONTROLE[[#This Row],[Entre - Estações]])</f>
        <v>ZDS-ZQB</v>
      </c>
      <c r="AN107" s="258" t="str">
        <f ca="1">IF(BS_CONTROLE[[#This Row],[SB]]=0, "-", BS_CONTROLE[[#This Row],[SB]])</f>
        <v>ZDS2481</v>
      </c>
      <c r="AO107" s="259">
        <f ca="1">IF(BS_CONTROLE[[#This Row],[SUB]]=0, "-", BS_CONTROLE[[#This Row],[SUB]])</f>
        <v>49</v>
      </c>
      <c r="AP107" s="260">
        <f ca="1">IF(BS_CONTROLE[[#This Row],[KM - Inicio]]=0, "-", BS_CONTROLE[[#This Row],[KM - Inicio]])</f>
        <v>240.89</v>
      </c>
      <c r="AQ107" s="260">
        <f ca="1"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 ca="1">IFERROR(_xlfn.XLOOKUP(AI107, BS_ATIVIDADE[ATIVIDADE],BS_ATIVIDADE[UNIDADE] ), "*")</f>
        <v>BINÁRIO</v>
      </c>
      <c r="BC107" s="71" t="str" cm="1">
        <f t="array" aca="1" ref="BC1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aca="1" ref="BD1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 ca="1">IFERROR(_xlfn.XLOOKUP(AO107, BASE_MAPA!$D$2:$D$260, BASE_MAPA!$I$2:$I$260), "ERRO")</f>
        <v>ZKE-ZGA</v>
      </c>
      <c r="BF107" s="261" t="str">
        <f ca="1"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 ca="1"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 ca="1">IF(BS_CONTROLE[[#This Row],[Atividade]]=0, "-", BS_CONTROLE[[#This Row],[Atividade]])</f>
        <v>MECANIZAÇÃO - SOCADORA</v>
      </c>
      <c r="AJ108" s="9" t="str">
        <f ca="1">IF(D108="","*",VLOOKUP(AI108,BS_ATIVIDADE[#Data],3,FALSE))</f>
        <v>MECANIZAÇÃO - SOCADORA</v>
      </c>
      <c r="AK108" s="258" t="str">
        <f ca="1">IF(BS_CONTROLE[[#This Row],[Local - Partida]]=0, "-", BS_CONTROLE[[#This Row],[Local - Partida]])</f>
        <v>ZYU1</v>
      </c>
      <c r="AL108" s="258" t="str">
        <f ca="1">IF(BS_CONTROLE[[#This Row],[Local - Encerramento]]=0, "-", BS_CONTROLE[[#This Row],[Local - Encerramento]])</f>
        <v>ZYU1</v>
      </c>
      <c r="AM108" s="258" t="str">
        <f ca="1">IF(BS_CONTROLE[[#This Row],[Entre - Estações]]=0, "-", BS_CONTROLE[[#This Row],[Entre - Estações]])</f>
        <v>ZXI-ZVK</v>
      </c>
      <c r="AN108" s="258" t="str">
        <f ca="1">IF(BS_CONTROLE[[#This Row],[SB]]=0, "-", BS_CONTROLE[[#This Row],[SB]])</f>
        <v>224ZIC1</v>
      </c>
      <c r="AO108" s="259">
        <f ca="1">IF(BS_CONTROLE[[#This Row],[SUB]]=0, "-", BS_CONTROLE[[#This Row],[SUB]])</f>
        <v>49</v>
      </c>
      <c r="AP108" s="260">
        <f ca="1">IF(BS_CONTROLE[[#This Row],[KM - Inicio]]=0, "-", BS_CONTROLE[[#This Row],[KM - Inicio]])</f>
        <v>225</v>
      </c>
      <c r="AQ108" s="260">
        <f ca="1"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 ca="1">IFERROR(_xlfn.XLOOKUP(AI108, BS_ATIVIDADE[ATIVIDADE],BS_ATIVIDADE[UNIDADE] ), "*")</f>
        <v>M</v>
      </c>
      <c r="BC108" s="71" t="str" cm="1">
        <f t="array" aca="1" ref="BC1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aca="1" ref="BD1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 ca="1">IFERROR(_xlfn.XLOOKUP(AO108, BASE_MAPA!$D$2:$D$260, BASE_MAPA!$I$2:$I$260), "ERRO")</f>
        <v>ZKE-ZGA</v>
      </c>
      <c r="BF108" s="261" t="str">
        <f ca="1"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 ca="1"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 ca="1">IF(BS_CONTROLE[[#This Row],[Atividade]]=0, "-", BS_CONTROLE[[#This Row],[Atividade]])</f>
        <v>PDM - SUBSTITUIÇÃO - DORMENTE</v>
      </c>
      <c r="AJ109" s="9" t="str">
        <f ca="1">IF(D109="","*",VLOOKUP(AI109,BS_ATIVIDADE[#Data],3,FALSE))</f>
        <v>DORMENTE - SUBSTITUIÇÂO</v>
      </c>
      <c r="AK109" s="258" t="str">
        <f ca="1">IF(BS_CONTROLE[[#This Row],[Local - Partida]]=0, "-", BS_CONTROLE[[#This Row],[Local - Partida]])</f>
        <v>-</v>
      </c>
      <c r="AL109" s="258" t="str">
        <f ca="1">IF(BS_CONTROLE[[#This Row],[Local - Encerramento]]=0, "-", BS_CONTROLE[[#This Row],[Local - Encerramento]])</f>
        <v>-</v>
      </c>
      <c r="AM109" s="258" t="str">
        <f ca="1">IF(BS_CONTROLE[[#This Row],[Entre - Estações]]=0, "-", BS_CONTROLE[[#This Row],[Entre - Estações]])</f>
        <v>ZYU</v>
      </c>
      <c r="AN109" s="258" t="str">
        <f ca="1">IF(BS_CONTROLE[[#This Row],[SB]]=0, "-", BS_CONTROLE[[#This Row],[SB]])</f>
        <v>ZYU1</v>
      </c>
      <c r="AO109" s="259">
        <f ca="1">IF(BS_CONTROLE[[#This Row],[SUB]]=0, "-", BS_CONTROLE[[#This Row],[SUB]])</f>
        <v>49</v>
      </c>
      <c r="AP109" s="260">
        <f ca="1">IF(BS_CONTROLE[[#This Row],[KM - Inicio]]=0, "-", BS_CONTROLE[[#This Row],[KM - Inicio]])</f>
        <v>203.1</v>
      </c>
      <c r="AQ109" s="260" t="str">
        <f ca="1"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 ca="1">IFERROR(_xlfn.XLOOKUP(AI109, BS_ATIVIDADE[ATIVIDADE],BS_ATIVIDADE[UNIDADE] ), "*")</f>
        <v>Nº DE DORMENTES</v>
      </c>
      <c r="BC109" s="71" t="str" cm="1">
        <f t="array" aca="1" ref="BC1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aca="1" ref="BD1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 ca="1">IFERROR(_xlfn.XLOOKUP(AO109, BASE_MAPA!$D$2:$D$260, BASE_MAPA!$I$2:$I$260), "ERRO")</f>
        <v>ZKE-ZGA</v>
      </c>
      <c r="BF109" s="261" t="str">
        <f ca="1"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 ca="1"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 ca="1">IF(BS_CONTROLE[[#This Row],[Atividade]]=0, "-", BS_CONTROLE[[#This Row],[Atividade]])</f>
        <v>PDM - SUBSTITUIÇÃO - DORMENTE</v>
      </c>
      <c r="AJ110" s="9" t="str">
        <f ca="1">IF(D110="","*",VLOOKUP(AI110,BS_ATIVIDADE[#Data],3,FALSE))</f>
        <v>DORMENTE - SUBSTITUIÇÂO</v>
      </c>
      <c r="AK110" s="258" t="str">
        <f ca="1">IF(BS_CONTROLE[[#This Row],[Local - Partida]]=0, "-", BS_CONTROLE[[#This Row],[Local - Partida]])</f>
        <v>-</v>
      </c>
      <c r="AL110" s="258" t="str">
        <f ca="1">IF(BS_CONTROLE[[#This Row],[Local - Encerramento]]=0, "-", BS_CONTROLE[[#This Row],[Local - Encerramento]])</f>
        <v>-</v>
      </c>
      <c r="AM110" s="258" t="str">
        <f ca="1">IF(BS_CONTROLE[[#This Row],[Entre - Estações]]=0, "-", BS_CONTROLE[[#This Row],[Entre - Estações]])</f>
        <v>ZFY</v>
      </c>
      <c r="AN110" s="258" t="str">
        <f ca="1">IF(BS_CONTROLE[[#This Row],[SB]]=0, "-", BS_CONTROLE[[#This Row],[SB]])</f>
        <v>ZFY1981</v>
      </c>
      <c r="AO110" s="259">
        <f ca="1">IF(BS_CONTROLE[[#This Row],[SUB]]=0, "-", BS_CONTROLE[[#This Row],[SUB]])</f>
        <v>49</v>
      </c>
      <c r="AP110" s="260">
        <f ca="1">IF(BS_CONTROLE[[#This Row],[KM - Inicio]]=0, "-", BS_CONTROLE[[#This Row],[KM - Inicio]])</f>
        <v>198.1</v>
      </c>
      <c r="AQ110" s="260" t="str">
        <f ca="1"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 ca="1">IFERROR(_xlfn.XLOOKUP(AI110, BS_ATIVIDADE[ATIVIDADE],BS_ATIVIDADE[UNIDADE] ), "*")</f>
        <v>Nº DE DORMENTES</v>
      </c>
      <c r="BC110" s="71" t="str" cm="1">
        <f t="array" aca="1" ref="BC1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aca="1" ref="BD1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 ca="1">IFERROR(_xlfn.XLOOKUP(AO110, BASE_MAPA!$D$2:$D$260, BASE_MAPA!$I$2:$I$260), "ERRO")</f>
        <v>ZKE-ZGA</v>
      </c>
      <c r="BF110" s="261" t="str">
        <f ca="1"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 ca="1"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 ca="1">IF(BS_CONTROLE[[#This Row],[Atividade]]=0, "-", BS_CONTROLE[[#This Row],[Atividade]])</f>
        <v>PDM - AMV - MEIA CHAVE</v>
      </c>
      <c r="AJ111" s="9" t="str">
        <f ca="1">IF(D111="","*",VLOOKUP(AI111,BS_ATIVIDADE[#Data],3,FALSE))</f>
        <v>AMV</v>
      </c>
      <c r="AK111" s="258" t="str">
        <f ca="1">IF(BS_CONTROLE[[#This Row],[Local - Partida]]=0, "-", BS_CONTROLE[[#This Row],[Local - Partida]])</f>
        <v>-</v>
      </c>
      <c r="AL111" s="258" t="str">
        <f ca="1">IF(BS_CONTROLE[[#This Row],[Local - Encerramento]]=0, "-", BS_CONTROLE[[#This Row],[Local - Encerramento]])</f>
        <v>-</v>
      </c>
      <c r="AM111" s="258" t="str">
        <f ca="1">IF(BS_CONTROLE[[#This Row],[Entre - Estações]]=0, "-", BS_CONTROLE[[#This Row],[Entre - Estações]])</f>
        <v>ZYU</v>
      </c>
      <c r="AN111" s="258" t="str">
        <f ca="1">IF(BS_CONTROLE[[#This Row],[SB]]=0, "-", BS_CONTROLE[[#This Row],[SB]])</f>
        <v>198ZYU2</v>
      </c>
      <c r="AO111" s="259">
        <f ca="1">IF(BS_CONTROLE[[#This Row],[SUB]]=0, "-", BS_CONTROLE[[#This Row],[SUB]])</f>
        <v>56</v>
      </c>
      <c r="AP111" s="260">
        <f ca="1">IF(BS_CONTROLE[[#This Row],[KM - Inicio]]=0, "-", BS_CONTROLE[[#This Row],[KM - Inicio]])</f>
        <v>198.4</v>
      </c>
      <c r="AQ111" s="260" t="str">
        <f ca="1"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 ca="1">IFERROR(_xlfn.XLOOKUP(AI111, BS_ATIVIDADE[ATIVIDADE],BS_ATIVIDADE[UNIDADE] ), "*")</f>
        <v>Nº DE PEÇAS</v>
      </c>
      <c r="BC111" s="71" t="str" cm="1">
        <f t="array" aca="1" ref="BC1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aca="1" ref="BD1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 ca="1">IFERROR(_xlfn.XLOOKUP(AO111, BASE_MAPA!$D$2:$D$260, BASE_MAPA!$I$2:$I$260), "ERRO")</f>
        <v>ZGA</v>
      </c>
      <c r="BF111" s="261" t="str">
        <f ca="1"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 ca="1"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 ca="1">IF(BS_CONTROLE[[#This Row],[Atividade]]=0, "-", BS_CONTROLE[[#This Row],[Atividade]])</f>
        <v>PDM - SUBSTITUIÇÃO - TRILHO</v>
      </c>
      <c r="AJ112" s="9" t="str">
        <f ca="1">IF(D112="","*",VLOOKUP(AI112,BS_ATIVIDADE[#Data],3,FALSE))</f>
        <v>TRILHO - SUBSTITUIÇÂO</v>
      </c>
      <c r="AK112" s="258" t="str">
        <f ca="1">IF(BS_CONTROLE[[#This Row],[Local - Partida]]=0, "-", BS_CONTROLE[[#This Row],[Local - Partida]])</f>
        <v>-</v>
      </c>
      <c r="AL112" s="258" t="str">
        <f ca="1">IF(BS_CONTROLE[[#This Row],[Local - Encerramento]]=0, "-", BS_CONTROLE[[#This Row],[Local - Encerramento]])</f>
        <v>-</v>
      </c>
      <c r="AM112" s="258" t="str">
        <f ca="1">IF(BS_CONTROLE[[#This Row],[Entre - Estações]]=0, "-", BS_CONTROLE[[#This Row],[Entre - Estações]])</f>
        <v>ZPS-ZAL</v>
      </c>
      <c r="AN112" s="258" t="str">
        <f ca="1">IF(BS_CONTROLE[[#This Row],[SB]]=0, "-", BS_CONTROLE[[#This Row],[SB]])</f>
        <v>ZPS075</v>
      </c>
      <c r="AO112" s="259">
        <f ca="1">IF(BS_CONTROLE[[#This Row],[SUB]]=0, "-", BS_CONTROLE[[#This Row],[SUB]])</f>
        <v>61</v>
      </c>
      <c r="AP112" s="260">
        <f ca="1">IF(BS_CONTROLE[[#This Row],[KM - Inicio]]=0, "-", BS_CONTROLE[[#This Row],[KM - Inicio]])</f>
        <v>73.900000000000006</v>
      </c>
      <c r="AQ112" s="260" t="str">
        <f ca="1"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 ca="1">IFERROR(_xlfn.XLOOKUP(AI112, BS_ATIVIDADE[ATIVIDADE],BS_ATIVIDADE[UNIDADE] ), "*")</f>
        <v>M</v>
      </c>
      <c r="BC112" s="71" t="str" cm="1">
        <f t="array" aca="1" ref="BC1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aca="1" ref="BD1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 ca="1">IFERROR(_xlfn.XLOOKUP(AO112, BASE_MAPA!$D$2:$D$260, BASE_MAPA!$I$2:$I$260), "ERRO")</f>
        <v>ZPS-ZAL</v>
      </c>
      <c r="BF112" s="261" t="str">
        <f ca="1"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 ca="1"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 ca="1">IF(BS_CONTROLE[[#This Row],[Atividade]]=0, "-", BS_CONTROLE[[#This Row],[Atividade]])</f>
        <v>BLOCO</v>
      </c>
      <c r="AJ113" s="9" t="str">
        <f ca="1">IF(D113="","*",VLOOKUP(AI113,BS_ATIVIDADE[#Data],3,FALSE))</f>
        <v>OUTROS</v>
      </c>
      <c r="AK113" s="258" t="str">
        <f ca="1">IF(BS_CONTROLE[[#This Row],[Local - Partida]]=0, "-", BS_CONTROLE[[#This Row],[Local - Partida]])</f>
        <v>-</v>
      </c>
      <c r="AL113" s="258" t="str">
        <f ca="1">IF(BS_CONTROLE[[#This Row],[Local - Encerramento]]=0, "-", BS_CONTROLE[[#This Row],[Local - Encerramento]])</f>
        <v>-</v>
      </c>
      <c r="AM113" s="258" t="str">
        <f ca="1">IF(BS_CONTROLE[[#This Row],[Entre - Estações]]=0, "-", BS_CONTROLE[[#This Row],[Entre - Estações]])</f>
        <v>ZKW</v>
      </c>
      <c r="AN113" s="258" t="str">
        <f ca="1">IF(BS_CONTROLE[[#This Row],[SB]]=0, "-", BS_CONTROLE[[#This Row],[SB]])</f>
        <v>ZKWZLU</v>
      </c>
      <c r="AO113" s="259">
        <f ca="1">IF(BS_CONTROLE[[#This Row],[SUB]]=0, "-", BS_CONTROLE[[#This Row],[SUB]])</f>
        <v>55</v>
      </c>
      <c r="AP113" s="260">
        <f ca="1">IF(BS_CONTROLE[[#This Row],[KM - Inicio]]=0, "-", BS_CONTROLE[[#This Row],[KM - Inicio]])</f>
        <v>97.843000000000004</v>
      </c>
      <c r="AQ113" s="260">
        <f ca="1"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 ca="1">IFERROR(_xlfn.XLOOKUP(AI113, BS_ATIVIDADE[ATIVIDADE],BS_ATIVIDADE[UNIDADE] ), "*")</f>
        <v>BINÁRIO</v>
      </c>
      <c r="BC113" s="71" t="str" cm="1">
        <f t="array" aca="1" ref="BC1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aca="1" ref="BD1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 ca="1">IFERROR(_xlfn.XLOOKUP(AO113, BASE_MAPA!$D$2:$D$260, BASE_MAPA!$I$2:$I$260), "ERRO")</f>
        <v>ZKE</v>
      </c>
      <c r="BF113" s="261" t="str">
        <f ca="1"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 ca="1"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 ca="1">IF(BS_CONTROLE[[#This Row],[Atividade]]=0, "-", BS_CONTROLE[[#This Row],[Atividade]])</f>
        <v>PDM - SOLDA</v>
      </c>
      <c r="AJ114" s="9" t="str">
        <f ca="1">IF(D114="","*",VLOOKUP(AI114,BS_ATIVIDADE[#Data],3,FALSE))</f>
        <v>SOLDA</v>
      </c>
      <c r="AK114" s="258" t="str">
        <f ca="1">IF(BS_CONTROLE[[#This Row],[Local - Partida]]=0, "-", BS_CONTROLE[[#This Row],[Local - Partida]])</f>
        <v>-</v>
      </c>
      <c r="AL114" s="258" t="str">
        <f ca="1">IF(BS_CONTROLE[[#This Row],[Local - Encerramento]]=0, "-", BS_CONTROLE[[#This Row],[Local - Encerramento]])</f>
        <v>-</v>
      </c>
      <c r="AM114" s="258" t="str">
        <f ca="1">IF(BS_CONTROLE[[#This Row],[Entre - Estações]]=0, "-", BS_CONTROLE[[#This Row],[Entre - Estações]])</f>
        <v>ZKW</v>
      </c>
      <c r="AN114" s="258" t="str">
        <f ca="1">IF(BS_CONTROLE[[#This Row],[SB]]=0, "-", BS_CONTROLE[[#This Row],[SB]])</f>
        <v>102ZKW2</v>
      </c>
      <c r="AO114" s="259">
        <f ca="1">IF(BS_CONTROLE[[#This Row],[SUB]]=0, "-", BS_CONTROLE[[#This Row],[SUB]])</f>
        <v>55</v>
      </c>
      <c r="AP114" s="260">
        <f ca="1">IF(BS_CONTROLE[[#This Row],[KM - Inicio]]=0, "-", BS_CONTROLE[[#This Row],[KM - Inicio]])</f>
        <v>97.9</v>
      </c>
      <c r="AQ114" s="260" t="str">
        <f ca="1"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 ca="1">IFERROR(_xlfn.XLOOKUP(AI114, BS_ATIVIDADE[ATIVIDADE],BS_ATIVIDADE[UNIDADE] ), "*")</f>
        <v>Nº DE SOLDA</v>
      </c>
      <c r="BC114" s="71" t="str" cm="1">
        <f t="array" aca="1" ref="BC1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aca="1" ref="BD1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 ca="1">IFERROR(_xlfn.XLOOKUP(AO114, BASE_MAPA!$D$2:$D$260, BASE_MAPA!$I$2:$I$260), "ERRO")</f>
        <v>ZKE</v>
      </c>
      <c r="BF114" s="261" t="str">
        <f ca="1"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 ca="1"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 ca="1">IF(BS_CONTROLE[[#This Row],[Atividade]]=0, "-", BS_CONTROLE[[#This Row],[Atividade]])</f>
        <v>PDM - SOLDA</v>
      </c>
      <c r="AJ115" s="9" t="str">
        <f ca="1">IF(D115="","*",VLOOKUP(AI115,BS_ATIVIDADE[#Data],3,FALSE))</f>
        <v>SOLDA</v>
      </c>
      <c r="AK115" s="258" t="str">
        <f ca="1">IF(BS_CONTROLE[[#This Row],[Local - Partida]]=0, "-", BS_CONTROLE[[#This Row],[Local - Partida]])</f>
        <v>-</v>
      </c>
      <c r="AL115" s="258" t="str">
        <f ca="1">IF(BS_CONTROLE[[#This Row],[Local - Encerramento]]=0, "-", BS_CONTROLE[[#This Row],[Local - Encerramento]])</f>
        <v>-</v>
      </c>
      <c r="AM115" s="258" t="str">
        <f ca="1">IF(BS_CONTROLE[[#This Row],[Entre - Estações]]=0, "-", BS_CONTROLE[[#This Row],[Entre - Estações]])</f>
        <v>ZKW</v>
      </c>
      <c r="AN115" s="258" t="str">
        <f ca="1">IF(BS_CONTROLE[[#This Row],[SB]]=0, "-", BS_CONTROLE[[#This Row],[SB]])</f>
        <v>102ZKW2</v>
      </c>
      <c r="AO115" s="259">
        <f ca="1">IF(BS_CONTROLE[[#This Row],[SUB]]=0, "-", BS_CONTROLE[[#This Row],[SUB]])</f>
        <v>55</v>
      </c>
      <c r="AP115" s="260">
        <f ca="1">IF(BS_CONTROLE[[#This Row],[KM - Inicio]]=0, "-", BS_CONTROLE[[#This Row],[KM - Inicio]])</f>
        <v>97.9</v>
      </c>
      <c r="AQ115" s="260" t="str">
        <f ca="1"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 ca="1">IFERROR(_xlfn.XLOOKUP(AI115, BS_ATIVIDADE[ATIVIDADE],BS_ATIVIDADE[UNIDADE] ), "*")</f>
        <v>Nº DE SOLDA</v>
      </c>
      <c r="BC115" s="71" t="str" cm="1">
        <f t="array" aca="1" ref="BC1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aca="1" ref="BD1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 ca="1">IFERROR(_xlfn.XLOOKUP(AO115, BASE_MAPA!$D$2:$D$260, BASE_MAPA!$I$2:$I$260), "ERRO")</f>
        <v>ZKE</v>
      </c>
      <c r="BF115" s="261" t="str">
        <f ca="1"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 ca="1"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 ca="1">IF(BS_CONTROLE[[#This Row],[Atividade]]=0, "-", BS_CONTROLE[[#This Row],[Atividade]])</f>
        <v>PDM - SOLDA</v>
      </c>
      <c r="AJ116" s="9" t="str">
        <f ca="1">IF(D116="","*",VLOOKUP(AI116,BS_ATIVIDADE[#Data],3,FALSE))</f>
        <v>SOLDA</v>
      </c>
      <c r="AK116" s="258" t="str">
        <f ca="1">IF(BS_CONTROLE[[#This Row],[Local - Partida]]=0, "-", BS_CONTROLE[[#This Row],[Local - Partida]])</f>
        <v>-</v>
      </c>
      <c r="AL116" s="258" t="str">
        <f ca="1">IF(BS_CONTROLE[[#This Row],[Local - Encerramento]]=0, "-", BS_CONTROLE[[#This Row],[Local - Encerramento]])</f>
        <v>-</v>
      </c>
      <c r="AM116" s="258" t="str">
        <f ca="1">IF(BS_CONTROLE[[#This Row],[Entre - Estações]]=0, "-", BS_CONTROLE[[#This Row],[Entre - Estações]])</f>
        <v>ZKW-ZLU</v>
      </c>
      <c r="AN116" s="258">
        <f ca="1">IF(BS_CONTROLE[[#This Row],[SB]]=0, "-", BS_CONTROLE[[#This Row],[SB]])</f>
        <v>1051032</v>
      </c>
      <c r="AO116" s="259">
        <f ca="1">IF(BS_CONTROLE[[#This Row],[SUB]]=0, "-", BS_CONTROLE[[#This Row],[SUB]])</f>
        <v>55</v>
      </c>
      <c r="AP116" s="260">
        <f ca="1">IF(BS_CONTROLE[[#This Row],[KM - Inicio]]=0, "-", BS_CONTROLE[[#This Row],[KM - Inicio]])</f>
        <v>104.5</v>
      </c>
      <c r="AQ116" s="260" t="str">
        <f ca="1"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 ca="1">IFERROR(_xlfn.XLOOKUP(AI116, BS_ATIVIDADE[ATIVIDADE],BS_ATIVIDADE[UNIDADE] ), "*")</f>
        <v>Nº DE SOLDA</v>
      </c>
      <c r="BC116" s="71" t="str" cm="1">
        <f t="array" aca="1" ref="BC1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aca="1" ref="BD1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 ca="1">IFERROR(_xlfn.XLOOKUP(AO116, BASE_MAPA!$D$2:$D$260, BASE_MAPA!$I$2:$I$260), "ERRO")</f>
        <v>ZKE</v>
      </c>
      <c r="BF116" s="261" t="str">
        <f ca="1"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 ca="1"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 ca="1">IF(BS_CONTROLE[[#This Row],[Atividade]]=0, "-", BS_CONTROLE[[#This Row],[Atividade]])</f>
        <v>PDM - SOLDA</v>
      </c>
      <c r="AJ117" s="9" t="str">
        <f ca="1">IF(D117="","*",VLOOKUP(AI117,BS_ATIVIDADE[#Data],3,FALSE))</f>
        <v>SOLDA</v>
      </c>
      <c r="AK117" s="258" t="str">
        <f ca="1">IF(BS_CONTROLE[[#This Row],[Local - Partida]]=0, "-", BS_CONTROLE[[#This Row],[Local - Partida]])</f>
        <v>-</v>
      </c>
      <c r="AL117" s="258" t="str">
        <f ca="1">IF(BS_CONTROLE[[#This Row],[Local - Encerramento]]=0, "-", BS_CONTROLE[[#This Row],[Local - Encerramento]])</f>
        <v>-</v>
      </c>
      <c r="AM117" s="258" t="str">
        <f ca="1">IF(BS_CONTROLE[[#This Row],[Entre - Estações]]=0, "-", BS_CONTROLE[[#This Row],[Entre - Estações]])</f>
        <v>ZKW-ZLU</v>
      </c>
      <c r="AN117" s="258">
        <f ca="1">IF(BS_CONTROLE[[#This Row],[SB]]=0, "-", BS_CONTROLE[[#This Row],[SB]])</f>
        <v>1051032</v>
      </c>
      <c r="AO117" s="259">
        <f ca="1">IF(BS_CONTROLE[[#This Row],[SUB]]=0, "-", BS_CONTROLE[[#This Row],[SUB]])</f>
        <v>55</v>
      </c>
      <c r="AP117" s="260">
        <f ca="1">IF(BS_CONTROLE[[#This Row],[KM - Inicio]]=0, "-", BS_CONTROLE[[#This Row],[KM - Inicio]])</f>
        <v>104.5</v>
      </c>
      <c r="AQ117" s="260" t="str">
        <f ca="1"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 ca="1">IFERROR(_xlfn.XLOOKUP(AI117, BS_ATIVIDADE[ATIVIDADE],BS_ATIVIDADE[UNIDADE] ), "*")</f>
        <v>Nº DE SOLDA</v>
      </c>
      <c r="BC117" s="71" t="str" cm="1">
        <f t="array" aca="1" ref="BC1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aca="1" ref="BD1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 ca="1">IFERROR(_xlfn.XLOOKUP(AO117, BASE_MAPA!$D$2:$D$260, BASE_MAPA!$I$2:$I$260), "ERRO")</f>
        <v>ZKE</v>
      </c>
      <c r="BF117" s="261" t="str">
        <f ca="1"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 ca="1"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 ca="1">IF(BS_CONTROLE[[#This Row],[Atividade]]=0, "-", BS_CONTROLE[[#This Row],[Atividade]])</f>
        <v>DETECÇÃO - RONDA 7 DIAS</v>
      </c>
      <c r="AJ118" s="9" t="str">
        <f ca="1">IF(D118="","*",VLOOKUP(AI118,BS_ATIVIDADE[#Data],3,FALSE))</f>
        <v>DETECÇÃO</v>
      </c>
      <c r="AK118" s="258" t="str">
        <f ca="1">IF(BS_CONTROLE[[#This Row],[Local - Partida]]=0, "-", BS_CONTROLE[[#This Row],[Local - Partida]])</f>
        <v>102ZKW2</v>
      </c>
      <c r="AL118" s="258" t="str">
        <f ca="1">IF(BS_CONTROLE[[#This Row],[Local - Encerramento]]=0, "-", BS_CONTROLE[[#This Row],[Local - Encerramento]])</f>
        <v>102ZKW2</v>
      </c>
      <c r="AM118" s="258" t="str">
        <f ca="1">IF(BS_CONTROLE[[#This Row],[Entre - Estações]]=0, "-", BS_CONTROLE[[#This Row],[Entre - Estações]])</f>
        <v>ZKW-ZKE-ZKW</v>
      </c>
      <c r="AN118" s="258" t="str">
        <f ca="1">IF(BS_CONTROLE[[#This Row],[SB]]=0, "-", BS_CONTROLE[[#This Row],[SB]])</f>
        <v>ZKWZKEZKW</v>
      </c>
      <c r="AO118" s="259">
        <f ca="1">IF(BS_CONTROLE[[#This Row],[SUB]]=0, "-", BS_CONTROLE[[#This Row],[SUB]])</f>
        <v>48</v>
      </c>
      <c r="AP118" s="260">
        <f ca="1">IF(BS_CONTROLE[[#This Row],[KM - Inicio]]=0, "-", BS_CONTROLE[[#This Row],[KM - Inicio]])</f>
        <v>102</v>
      </c>
      <c r="AQ118" s="260" t="str">
        <f ca="1"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 ca="1">IFERROR(_xlfn.XLOOKUP(AI118, BS_ATIVIDADE[ATIVIDADE],BS_ATIVIDADE[UNIDADE] ), "*")</f>
        <v>KM</v>
      </c>
      <c r="BC118" s="71" t="str" cm="1">
        <f t="array" aca="1" ref="BC1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aca="1" ref="BD1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 ca="1">IFERROR(_xlfn.XLOOKUP(AO118, BASE_MAPA!$D$2:$D$260, BASE_MAPA!$I$2:$I$260), "ERRO")</f>
        <v>ZKE</v>
      </c>
      <c r="BF118" s="261" t="str">
        <f ca="1"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 ca="1"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 ca="1">IF(BS_CONTROLE[[#This Row],[Atividade]]=0, "-", BS_CONTROLE[[#This Row],[Atividade]])</f>
        <v>BLOCO</v>
      </c>
      <c r="AJ119" s="9" t="str">
        <f ca="1">IF(D119="","*",VLOOKUP(AI119,BS_ATIVIDADE[#Data],3,FALSE))</f>
        <v>OUTROS</v>
      </c>
      <c r="AK119" s="258" t="str">
        <f ca="1">IF(BS_CONTROLE[[#This Row],[Local - Partida]]=0, "-", BS_CONTROLE[[#This Row],[Local - Partida]])</f>
        <v>-</v>
      </c>
      <c r="AL119" s="258" t="str">
        <f ca="1">IF(BS_CONTROLE[[#This Row],[Local - Encerramento]]=0, "-", BS_CONTROLE[[#This Row],[Local - Encerramento]])</f>
        <v>-</v>
      </c>
      <c r="AM119" s="258" t="str">
        <f ca="1">IF(BS_CONTROLE[[#This Row],[Entre - Estações]]=0, "-", BS_CONTROLE[[#This Row],[Entre - Estações]])</f>
        <v>ZRB-ZEV</v>
      </c>
      <c r="AN119" s="258" t="str">
        <f ca="1">IF(BS_CONTROLE[[#This Row],[SB]]=0, "-", BS_CONTROLE[[#This Row],[SB]])</f>
        <v>ZRBZEV</v>
      </c>
      <c r="AO119" s="259">
        <f ca="1">IF(BS_CONTROLE[[#This Row],[SUB]]=0, "-", BS_CONTROLE[[#This Row],[SUB]])</f>
        <v>48</v>
      </c>
      <c r="AP119" s="260">
        <f ca="1">IF(BS_CONTROLE[[#This Row],[KM - Inicio]]=0, "-", BS_CONTROLE[[#This Row],[KM - Inicio]])</f>
        <v>152.04599999999999</v>
      </c>
      <c r="AQ119" s="260">
        <f ca="1"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 ca="1">IFERROR(_xlfn.XLOOKUP(AI119, BS_ATIVIDADE[ATIVIDADE],BS_ATIVIDADE[UNIDADE] ), "*")</f>
        <v>BINÁRIO</v>
      </c>
      <c r="BC119" s="71" t="str" cm="1">
        <f t="array" aca="1" ref="BC1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aca="1" ref="BD1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 ca="1">IFERROR(_xlfn.XLOOKUP(AO119, BASE_MAPA!$D$2:$D$260, BASE_MAPA!$I$2:$I$260), "ERRO")</f>
        <v>ZKE</v>
      </c>
      <c r="BF119" s="261" t="str">
        <f ca="1"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 ca="1"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 ca="1">IF(BS_CONTROLE[[#This Row],[Atividade]]=0, "-", BS_CONTROLE[[#This Row],[Atividade]])</f>
        <v>MODERNIZAÇÃO - SOCADORA</v>
      </c>
      <c r="AJ120" s="9" t="str">
        <f ca="1">IF(D120="","*",VLOOKUP(AI120,BS_ATIVIDADE[#Data],3,FALSE))</f>
        <v>MODERNIZAÇÃO</v>
      </c>
      <c r="AK120" s="258" t="str">
        <f ca="1">IF(BS_CONTROLE[[#This Row],[Local - Partida]]=0, "-", BS_CONTROLE[[#This Row],[Local - Partida]])</f>
        <v>K67ZEV2</v>
      </c>
      <c r="AL120" s="258" t="str">
        <f ca="1">IF(BS_CONTROLE[[#This Row],[Local - Encerramento]]=0, "-", BS_CONTROLE[[#This Row],[Local - Encerramento]])</f>
        <v>K67ZEV2</v>
      </c>
      <c r="AM120" s="258" t="str">
        <f ca="1">IF(BS_CONTROLE[[#This Row],[Entre - Estações]]=0, "-", BS_CONTROLE[[#This Row],[Entre - Estações]])</f>
        <v>ZEJ-ZEV</v>
      </c>
      <c r="AN120" s="258" t="str">
        <f ca="1">IF(BS_CONTROLE[[#This Row],[SB]]=0, "-", BS_CONTROLE[[#This Row],[SB]])</f>
        <v>ZEV1571</v>
      </c>
      <c r="AO120" s="259">
        <f ca="1">IF(BS_CONTROLE[[#This Row],[SUB]]=0, "-", BS_CONTROLE[[#This Row],[SUB]])</f>
        <v>48</v>
      </c>
      <c r="AP120" s="260">
        <f ca="1">IF(BS_CONTROLE[[#This Row],[KM - Inicio]]=0, "-", BS_CONTROLE[[#This Row],[KM - Inicio]])</f>
        <v>157.5</v>
      </c>
      <c r="AQ120" s="260" t="str">
        <f ca="1"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 ca="1">IFERROR(_xlfn.XLOOKUP(AI120, BS_ATIVIDADE[ATIVIDADE],BS_ATIVIDADE[UNIDADE] ), "*")</f>
        <v>M</v>
      </c>
      <c r="BC120" s="71" t="str" cm="1">
        <f t="array" aca="1" ref="BC1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aca="1" ref="BD1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 ca="1">IFERROR(_xlfn.XLOOKUP(AO120, BASE_MAPA!$D$2:$D$260, BASE_MAPA!$I$2:$I$260), "ERRO")</f>
        <v>ZKE</v>
      </c>
      <c r="BF120" s="261" t="str">
        <f ca="1"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 ca="1"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 ca="1">IF(BS_CONTROLE[[#This Row],[Atividade]]=0, "-", BS_CONTROLE[[#This Row],[Atividade]])</f>
        <v>MODERNIZAÇÃO - PEDRA - DESCARGA</v>
      </c>
      <c r="AJ121" s="9" t="str">
        <f ca="1">IF(D121="","*",VLOOKUP(AI121,BS_ATIVIDADE[#Data],3,FALSE))</f>
        <v>MODERNIZAÇÃO</v>
      </c>
      <c r="AK121" s="258" t="str">
        <f ca="1">IF(BS_CONTROLE[[#This Row],[Local - Partida]]=0, "-", BS_CONTROLE[[#This Row],[Local - Partida]])</f>
        <v>ZEM1</v>
      </c>
      <c r="AL121" s="258" t="str">
        <f ca="1">IF(BS_CONTROLE[[#This Row],[Local - Encerramento]]=0, "-", BS_CONTROLE[[#This Row],[Local - Encerramento]])</f>
        <v>ZEM1</v>
      </c>
      <c r="AM121" s="258" t="str">
        <f ca="1">IF(BS_CONTROLE[[#This Row],[Entre - Estações]]=0, "-", BS_CONTROLE[[#This Row],[Entre - Estações]])</f>
        <v>ZEJ-ZEV</v>
      </c>
      <c r="AN121" s="258">
        <f ca="1">IF(BS_CONTROLE[[#This Row],[SB]]=0, "-", BS_CONTROLE[[#This Row],[SB]])</f>
        <v>1571561</v>
      </c>
      <c r="AO121" s="259">
        <f ca="1">IF(BS_CONTROLE[[#This Row],[SUB]]=0, "-", BS_CONTROLE[[#This Row],[SUB]])</f>
        <v>48</v>
      </c>
      <c r="AP121" s="260">
        <f ca="1">IF(BS_CONTROLE[[#This Row],[KM - Inicio]]=0, "-", BS_CONTROLE[[#This Row],[KM - Inicio]])</f>
        <v>156.9</v>
      </c>
      <c r="AQ121" s="260" t="str">
        <f ca="1"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 ca="1">IFERROR(_xlfn.XLOOKUP(AI121, BS_ATIVIDADE[ATIVIDADE],BS_ATIVIDADE[UNIDADE] ), "*")</f>
        <v>VAGÕES</v>
      </c>
      <c r="BC121" s="71" t="str" cm="1">
        <f t="array" aca="1" ref="BC1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aca="1" ref="BD1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 ca="1">IFERROR(_xlfn.XLOOKUP(AO121, BASE_MAPA!$D$2:$D$260, BASE_MAPA!$I$2:$I$260), "ERRO")</f>
        <v>ZKE</v>
      </c>
      <c r="BF121" s="261" t="str">
        <f ca="1"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 ca="1"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 ca="1">IF(BS_CONTROLE[[#This Row],[Atividade]]=0, "-", BS_CONTROLE[[#This Row],[Atividade]])</f>
        <v>MODERNIZAÇÃO - DORMENTE - DESCARGA</v>
      </c>
      <c r="AJ122" s="9" t="str">
        <f ca="1">IF(D122="","*",VLOOKUP(AI122,BS_ATIVIDADE[#Data],3,FALSE))</f>
        <v>MODERNIZAÇÃO</v>
      </c>
      <c r="AK122" s="258" t="str">
        <f ca="1">IF(BS_CONTROLE[[#This Row],[Local - Partida]]=0, "-", BS_CONTROLE[[#This Row],[Local - Partida]])</f>
        <v>ZEM1</v>
      </c>
      <c r="AL122" s="258" t="str">
        <f ca="1">IF(BS_CONTROLE[[#This Row],[Local - Encerramento]]=0, "-", BS_CONTROLE[[#This Row],[Local - Encerramento]])</f>
        <v>ZEM1</v>
      </c>
      <c r="AM122" s="258" t="str">
        <f ca="1">IF(BS_CONTROLE[[#This Row],[Entre - Estações]]=0, "-", BS_CONTROLE[[#This Row],[Entre - Estações]])</f>
        <v>ZRB-ZEV</v>
      </c>
      <c r="AN122" s="258" t="str">
        <f ca="1">IF(BS_CONTROLE[[#This Row],[SB]]=0, "-", BS_CONTROLE[[#This Row],[SB]])</f>
        <v>154ZRB1</v>
      </c>
      <c r="AO122" s="259">
        <f ca="1">IF(BS_CONTROLE[[#This Row],[SUB]]=0, "-", BS_CONTROLE[[#This Row],[SUB]])</f>
        <v>48</v>
      </c>
      <c r="AP122" s="260">
        <f ca="1">IF(BS_CONTROLE[[#This Row],[KM - Inicio]]=0, "-", BS_CONTROLE[[#This Row],[KM - Inicio]])</f>
        <v>153.1</v>
      </c>
      <c r="AQ122" s="260" t="str">
        <f ca="1"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 ca="1">IFERROR(_xlfn.XLOOKUP(AI122, BS_ATIVIDADE[ATIVIDADE],BS_ATIVIDADE[UNIDADE] ), "*")</f>
        <v>Nº DE DORMENTES</v>
      </c>
      <c r="BC122" s="71" t="str" cm="1">
        <f t="array" aca="1" ref="BC1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aca="1" ref="BD1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 ca="1">IFERROR(_xlfn.XLOOKUP(AO122, BASE_MAPA!$D$2:$D$260, BASE_MAPA!$I$2:$I$260), "ERRO")</f>
        <v>ZKE</v>
      </c>
      <c r="BF122" s="261" t="str">
        <f ca="1"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 ca="1"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 ca="1">IF(BS_CONTROLE[[#This Row],[Atividade]]=0, "-", BS_CONTROLE[[#This Row],[Atividade]])</f>
        <v>OUTRAS ATIVIDADES</v>
      </c>
      <c r="AJ123" s="9" t="str">
        <f ca="1">IF(D123="","*",VLOOKUP(AI123,BS_ATIVIDADE[#Data],3,FALSE))</f>
        <v>OUTROS</v>
      </c>
      <c r="AK123" s="258" t="str">
        <f ca="1">IF(BS_CONTROLE[[#This Row],[Local - Partida]]=0, "-", BS_CONTROLE[[#This Row],[Local - Partida]])</f>
        <v>-</v>
      </c>
      <c r="AL123" s="258" t="str">
        <f ca="1">IF(BS_CONTROLE[[#This Row],[Local - Encerramento]]=0, "-", BS_CONTROLE[[#This Row],[Local - Encerramento]])</f>
        <v>-</v>
      </c>
      <c r="AM123" s="258" t="str">
        <f ca="1">IF(BS_CONTROLE[[#This Row],[Entre - Estações]]=0, "-", BS_CONTROLE[[#This Row],[Entre - Estações]])</f>
        <v>ZKE</v>
      </c>
      <c r="AN123" s="258" t="str">
        <f ca="1">IF(BS_CONTROLE[[#This Row],[SB]]=0, "-", BS_CONTROLE[[#This Row],[SB]])</f>
        <v>ZKE2</v>
      </c>
      <c r="AO123" s="259">
        <f ca="1">IF(BS_CONTROLE[[#This Row],[SUB]]=0, "-", BS_CONTROLE[[#This Row],[SUB]])</f>
        <v>55</v>
      </c>
      <c r="AP123" s="260">
        <f ca="1">IF(BS_CONTROLE[[#This Row],[KM - Inicio]]=0, "-", BS_CONTROLE[[#This Row],[KM - Inicio]])</f>
        <v>77.400000000000006</v>
      </c>
      <c r="AQ123" s="260" t="str">
        <f ca="1"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 ca="1">IFERROR(_xlfn.XLOOKUP(AI123, BS_ATIVIDADE[ATIVIDADE],BS_ATIVIDADE[UNIDADE] ), "*")</f>
        <v>BINÁRIO</v>
      </c>
      <c r="BC123" s="71" t="str" cm="1">
        <f t="array" aca="1" ref="BC1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aca="1" ref="BD1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 ca="1">IFERROR(_xlfn.XLOOKUP(AO123, BASE_MAPA!$D$2:$D$260, BASE_MAPA!$I$2:$I$260), "ERRO")</f>
        <v>ZKE</v>
      </c>
      <c r="BF123" s="261" t="str">
        <f ca="1"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 ca="1"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 ca="1">IF(BS_CONTROLE[[#This Row],[Atividade]]=0, "-", BS_CONTROLE[[#This Row],[Atividade]])</f>
        <v>PDM - SOLDA</v>
      </c>
      <c r="AJ124" s="9" t="str">
        <f ca="1">IF(D124="","*",VLOOKUP(AI124,BS_ATIVIDADE[#Data],3,FALSE))</f>
        <v>SOLDA</v>
      </c>
      <c r="AK124" s="258" t="str">
        <f ca="1">IF(BS_CONTROLE[[#This Row],[Local - Partida]]=0, "-", BS_CONTROLE[[#This Row],[Local - Partida]])</f>
        <v>-</v>
      </c>
      <c r="AL124" s="258" t="str">
        <f ca="1"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 ca="1"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 ca="1">IFERROR(_xlfn.XLOOKUP(AI124, BS_ATIVIDADE[ATIVIDADE],BS_ATIVIDADE[UNIDADE] ), "*")</f>
        <v>Nº DE SOLDA</v>
      </c>
      <c r="BC124" s="71" t="str" cm="1">
        <f t="array" aca="1" ref="BC1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aca="1" ref="BD1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 ca="1"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 ca="1"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 ca="1">IF(BS_CONTROLE[[#This Row],[Atividade]]=0, "-", BS_CONTROLE[[#This Row],[Atividade]])</f>
        <v>BLOCO</v>
      </c>
      <c r="AJ125" s="9" t="str">
        <f ca="1">IF(D125="","*",VLOOKUP(AI125,BS_ATIVIDADE[#Data],3,FALSE))</f>
        <v>OUTROS</v>
      </c>
      <c r="AK125" s="258" t="str">
        <f ca="1">IF(BS_CONTROLE[[#This Row],[Local - Partida]]=0, "-", BS_CONTROLE[[#This Row],[Local - Partida]])</f>
        <v>-</v>
      </c>
      <c r="AL125" s="258" t="str">
        <f ca="1">IF(BS_CONTROLE[[#This Row],[Local - Encerramento]]=0, "-", BS_CONTROLE[[#This Row],[Local - Encerramento]])</f>
        <v>-</v>
      </c>
      <c r="AM125" s="258" t="str">
        <f ca="1">IF(BS_CONTROLE[[#This Row],[Entre - Estações]]=0, "-", BS_CONTROLE[[#This Row],[Entre - Estações]])</f>
        <v>105-ZGP</v>
      </c>
      <c r="AN125" s="258" t="str">
        <f ca="1">IF(BS_CONTROLE[[#This Row],[SB]]=0, "-", BS_CONTROLE[[#This Row],[SB]])</f>
        <v>ZGP1 / 105ZGP1</v>
      </c>
      <c r="AO125" s="259">
        <f ca="1">IF(BS_CONTROLE[[#This Row],[SUB]]=0, "-", BS_CONTROLE[[#This Row],[SUB]])</f>
        <v>54</v>
      </c>
      <c r="AP125" s="260">
        <f ca="1">IF(BS_CONTROLE[[#This Row],[KM - Inicio]]=0, "-", BS_CONTROLE[[#This Row],[KM - Inicio]])</f>
        <v>102</v>
      </c>
      <c r="AQ125" s="260">
        <f ca="1"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 ca="1">IFERROR(_xlfn.XLOOKUP(AI125, BS_ATIVIDADE[ATIVIDADE],BS_ATIVIDADE[UNIDADE] ), "*")</f>
        <v>BINÁRIO</v>
      </c>
      <c r="BC125" s="71" t="str" cm="1">
        <f t="array" aca="1" ref="BC1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aca="1" ref="BD1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 ca="1">IFERROR(_xlfn.XLOOKUP(AO125, BASE_MAPA!$D$2:$D$260, BASE_MAPA!$I$2:$I$260), "ERRO")</f>
        <v>ZEV</v>
      </c>
      <c r="BF125" s="261" t="str">
        <f ca="1"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 ca="1"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 ca="1">IF(BS_CONTROLE[[#This Row],[Atividade]]=0, "-", BS_CONTROLE[[#This Row],[Atividade]])</f>
        <v>MODERNIZAÇÃO - SOCADORA</v>
      </c>
      <c r="AJ126" s="9" t="str">
        <f ca="1">IF(D126="","*",VLOOKUP(AI126,BS_ATIVIDADE[#Data],3,FALSE))</f>
        <v>MODERNIZAÇÃO</v>
      </c>
      <c r="AK126" s="258" t="str">
        <f ca="1">IF(BS_CONTROLE[[#This Row],[Local - Partida]]=0, "-", BS_CONTROLE[[#This Row],[Local - Partida]])</f>
        <v>ZPT1051</v>
      </c>
      <c r="AL126" s="258" t="str">
        <f ca="1">IF(BS_CONTROLE[[#This Row],[Local - Encerramento]]=0, "-", BS_CONTROLE[[#This Row],[Local - Encerramento]])</f>
        <v>ZPTZDR</v>
      </c>
      <c r="AM126" s="258" t="str">
        <f ca="1">IF(BS_CONTROLE[[#This Row],[Entre - Estações]]=0, "-", BS_CONTROLE[[#This Row],[Entre - Estações]])</f>
        <v>105-ZGP</v>
      </c>
      <c r="AN126" s="258" t="str">
        <f ca="1">IF(BS_CONTROLE[[#This Row],[SB]]=0, "-", BS_CONTROLE[[#This Row],[SB]])</f>
        <v>ZGP1</v>
      </c>
      <c r="AO126" s="259">
        <f ca="1">IF(BS_CONTROLE[[#This Row],[SUB]]=0, "-", BS_CONTROLE[[#This Row],[SUB]])</f>
        <v>54</v>
      </c>
      <c r="AP126" s="260">
        <f ca="1">IF(BS_CONTROLE[[#This Row],[KM - Inicio]]=0, "-", BS_CONTROLE[[#This Row],[KM - Inicio]])</f>
        <v>103.7</v>
      </c>
      <c r="AQ126" s="260">
        <f ca="1"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 ca="1">IFERROR(_xlfn.XLOOKUP(AI126, BS_ATIVIDADE[ATIVIDADE],BS_ATIVIDADE[UNIDADE] ), "*")</f>
        <v>M</v>
      </c>
      <c r="BC126" s="71" t="str" cm="1">
        <f t="array" aca="1" ref="BC1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aca="1" ref="BD1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 ca="1">IFERROR(_xlfn.XLOOKUP(AO126, BASE_MAPA!$D$2:$D$260, BASE_MAPA!$I$2:$I$260), "ERRO")</f>
        <v>ZEV</v>
      </c>
      <c r="BF126" s="261" t="str">
        <f ca="1"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 ca="1"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 ca="1">IF(BS_CONTROLE[[#This Row],[Atividade]]=0, "-", BS_CONTROLE[[#This Row],[Atividade]])</f>
        <v>OUTRAS ATIVIDADES</v>
      </c>
      <c r="AJ127" s="9" t="str">
        <f ca="1">IF(D127="","*",VLOOKUP(AI127,BS_ATIVIDADE[#Data],3,FALSE))</f>
        <v>OUTROS</v>
      </c>
      <c r="AK127" s="258" t="str">
        <f ca="1">IF(BS_CONTROLE[[#This Row],[Local - Partida]]=0, "-", BS_CONTROLE[[#This Row],[Local - Partida]])</f>
        <v>ZPT1051</v>
      </c>
      <c r="AL127" s="258" t="str">
        <f ca="1">IF(BS_CONTROLE[[#This Row],[Local - Encerramento]]=0, "-", BS_CONTROLE[[#This Row],[Local - Encerramento]])</f>
        <v>ZPTZDR</v>
      </c>
      <c r="AM127" s="258" t="str">
        <f ca="1">IF(BS_CONTROLE[[#This Row],[Entre - Estações]]=0, "-", BS_CONTROLE[[#This Row],[Entre - Estações]])</f>
        <v>105-ZGP</v>
      </c>
      <c r="AN127" s="258" t="str">
        <f ca="1">IF(BS_CONTROLE[[#This Row],[SB]]=0, "-", BS_CONTROLE[[#This Row],[SB]])</f>
        <v>105ZGP1</v>
      </c>
      <c r="AO127" s="259">
        <f ca="1">IF(BS_CONTROLE[[#This Row],[SUB]]=0, "-", BS_CONTROLE[[#This Row],[SUB]])</f>
        <v>54</v>
      </c>
      <c r="AP127" s="260">
        <f ca="1">IF(BS_CONTROLE[[#This Row],[KM - Inicio]]=0, "-", BS_CONTROLE[[#This Row],[KM - Inicio]])</f>
        <v>104.3</v>
      </c>
      <c r="AQ127" s="260">
        <f ca="1"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 ca="1">IFERROR(_xlfn.XLOOKUP(AI127, BS_ATIVIDADE[ATIVIDADE],BS_ATIVIDADE[UNIDADE] ), "*")</f>
        <v>BINÁRIO</v>
      </c>
      <c r="BC127" s="71" t="str" cm="1">
        <f t="array" aca="1" ref="BC1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aca="1" ref="BD1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 ca="1">IFERROR(_xlfn.XLOOKUP(AO127, BASE_MAPA!$D$2:$D$260, BASE_MAPA!$I$2:$I$260), "ERRO")</f>
        <v>ZEV</v>
      </c>
      <c r="BF127" s="261" t="str">
        <f ca="1"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 ca="1"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 ca="1">IF(BS_CONTROLE[[#This Row],[Atividade]]=0, "-", BS_CONTROLE[[#This Row],[Atividade]])</f>
        <v>LIMPEZA LASTRO</v>
      </c>
      <c r="AJ128" s="9" t="str">
        <f ca="1">IF(D128="","*",VLOOKUP(AI128,BS_ATIVIDADE[#Data],3,FALSE))</f>
        <v>LIMPEZA LASTRO</v>
      </c>
      <c r="AK128" s="258" t="str">
        <f ca="1">IF(BS_CONTROLE[[#This Row],[Local - Partida]]=0, "-", BS_CONTROLE[[#This Row],[Local - Partida]])</f>
        <v>-</v>
      </c>
      <c r="AL128" s="258" t="str">
        <f ca="1">IF(BS_CONTROLE[[#This Row],[Local - Encerramento]]=0, "-", BS_CONTROLE[[#This Row],[Local - Encerramento]])</f>
        <v>-</v>
      </c>
      <c r="AM128" s="258" t="str">
        <f ca="1">IF(BS_CONTROLE[[#This Row],[Entre - Estações]]=0, "-", BS_CONTROLE[[#This Row],[Entre - Estações]])</f>
        <v>ZGM-109</v>
      </c>
      <c r="AN128" s="258" t="str">
        <f ca="1">IF(BS_CONTROLE[[#This Row],[SB]]=0, "-", BS_CONTROLE[[#This Row],[SB]])</f>
        <v>117ZGM2</v>
      </c>
      <c r="AO128" s="259">
        <f ca="1">IF(BS_CONTROLE[[#This Row],[SUB]]=0, "-", BS_CONTROLE[[#This Row],[SUB]])</f>
        <v>53</v>
      </c>
      <c r="AP128" s="260">
        <f ca="1">IF(BS_CONTROLE[[#This Row],[KM - Inicio]]=0, "-", BS_CONTROLE[[#This Row],[KM - Inicio]])</f>
        <v>115.5</v>
      </c>
      <c r="AQ128" s="260" t="str">
        <f ca="1"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 ca="1">IFERROR(_xlfn.XLOOKUP(AI128, BS_ATIVIDADE[ATIVIDADE],BS_ATIVIDADE[UNIDADE] ), "*")</f>
        <v>M</v>
      </c>
      <c r="BC128" s="71" t="str" cm="1">
        <f t="array" aca="1" ref="BC1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aca="1" ref="BD1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 ca="1">IFERROR(_xlfn.XLOOKUP(AO128, BASE_MAPA!$D$2:$D$260, BASE_MAPA!$I$2:$I$260), "ERRO")</f>
        <v>PAT-ZGM</v>
      </c>
      <c r="BF128" s="261" t="str">
        <f ca="1"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 ca="1"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 ca="1">IF(BS_CONTROLE[[#This Row],[Atividade]]=0, "-", BS_CONTROLE[[#This Row],[Atividade]])</f>
        <v>DETECÇÃO - ULTRASSOM - SPERRY</v>
      </c>
      <c r="AJ129" s="9" t="str">
        <f ca="1">IF(D129="","*",VLOOKUP(AI129,BS_ATIVIDADE[#Data],3,FALSE))</f>
        <v>DETECÇÃO</v>
      </c>
      <c r="AK129" s="258" t="str">
        <f ca="1">IF(BS_CONTROLE[[#This Row],[Local - Partida]]=0, "-", BS_CONTROLE[[#This Row],[Local - Partida]])</f>
        <v>IAAS29</v>
      </c>
      <c r="AL129" s="258" t="str">
        <f ca="1">IF(BS_CONTROLE[[#This Row],[Local - Encerramento]]=0, "-", BS_CONTROLE[[#This Row],[Local - Encerramento]])</f>
        <v>ZPT</v>
      </c>
      <c r="AM129" s="258" t="str">
        <f ca="1">IF(BS_CONTROLE[[#This Row],[Entre - Estações]]=0, "-", BS_CONTROLE[[#This Row],[Entre - Estações]])</f>
        <v>ZPG-ZPT</v>
      </c>
      <c r="AN129" s="258" t="str">
        <f ca="1">IF(BS_CONTROLE[[#This Row],[SB]]=0, "-", BS_CONTROLE[[#This Row],[SB]])</f>
        <v>ZPGZPT</v>
      </c>
      <c r="AO129" s="259">
        <f ca="1">IF(BS_CONTROLE[[#This Row],[SUB]]=0, "-", BS_CONTROLE[[#This Row],[SUB]])</f>
        <v>53</v>
      </c>
      <c r="AP129" s="260">
        <f ca="1">IF(BS_CONTROLE[[#This Row],[KM - Inicio]]=0, "-", BS_CONTROLE[[#This Row],[KM - Inicio]])</f>
        <v>125</v>
      </c>
      <c r="AQ129" s="260" t="str">
        <f ca="1"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 ca="1">IFERROR(_xlfn.XLOOKUP(AI129, BS_ATIVIDADE[ATIVIDADE],BS_ATIVIDADE[UNIDADE] ), "*")</f>
        <v>KM</v>
      </c>
      <c r="BC129" s="71" t="str" cm="1">
        <f t="array" aca="1" ref="BC1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aca="1" ref="BD1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 ca="1">IFERROR(_xlfn.XLOOKUP(AO129, BASE_MAPA!$D$2:$D$260, BASE_MAPA!$I$2:$I$260), "ERRO")</f>
        <v>PAT-ZGM</v>
      </c>
      <c r="BF129" s="261" t="str">
        <f ca="1"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 ca="1"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 ca="1">IF(BS_CONTROLE[[#This Row],[Atividade]]=0, "-", BS_CONTROLE[[#This Row],[Atividade]])</f>
        <v>-</v>
      </c>
      <c r="AJ130" s="9" t="str">
        <f ca="1">IF(D130="","*",VLOOKUP(AI130,BS_ATIVIDADE[#Data],3,FALSE))</f>
        <v>*</v>
      </c>
      <c r="AK130" s="258" t="str">
        <f ca="1">IF(BS_CONTROLE[[#This Row],[Local - Partida]]=0, "-", BS_CONTROLE[[#This Row],[Local - Partida]])</f>
        <v>-</v>
      </c>
      <c r="AL130" s="258" t="str">
        <f ca="1">IF(BS_CONTROLE[[#This Row],[Local - Encerramento]]=0, "-", BS_CONTROLE[[#This Row],[Local - Encerramento]])</f>
        <v>-</v>
      </c>
      <c r="AM130" s="258" t="str">
        <f ca="1">IF(BS_CONTROLE[[#This Row],[Entre - Estações]]=0, "-", BS_CONTROLE[[#This Row],[Entre - Estações]])</f>
        <v>-</v>
      </c>
      <c r="AN130" s="258" t="str">
        <f ca="1">IF(BS_CONTROLE[[#This Row],[SB]]=0, "-", BS_CONTROLE[[#This Row],[SB]])</f>
        <v>-</v>
      </c>
      <c r="AO130" s="259" t="str">
        <f ca="1">IF(BS_CONTROLE[[#This Row],[SUB]]=0, "-", BS_CONTROLE[[#This Row],[SUB]])</f>
        <v>-</v>
      </c>
      <c r="AP130" s="260" t="str">
        <f ca="1">IF(BS_CONTROLE[[#This Row],[KM - Inicio]]=0, "-", BS_CONTROLE[[#This Row],[KM - Inicio]])</f>
        <v>-</v>
      </c>
      <c r="AQ130" s="260" t="str">
        <f ca="1"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 ca="1">IFERROR(_xlfn.XLOOKUP(AI130, BS_ATIVIDADE[ATIVIDADE],BS_ATIVIDADE[UNIDADE] ), "*")</f>
        <v>*</v>
      </c>
      <c r="BC130" s="71" t="str" cm="1">
        <f t="array" aca="1" ref="BC1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aca="1" ref="BD1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 ca="1">IFERROR(_xlfn.XLOOKUP(AO130, BASE_MAPA!$D$2:$D$260, BASE_MAPA!$I$2:$I$260), "ERRO")</f>
        <v>ERRO</v>
      </c>
      <c r="BF130" s="261" t="str">
        <f ca="1"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 ca="1"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 ca="1">IF(BS_CONTROLE[[#This Row],[Atividade]]=0, "-", BS_CONTROLE[[#This Row],[Atividade]])</f>
        <v>-</v>
      </c>
      <c r="AJ131" s="9" t="str">
        <f ca="1">IF(D131="","*",VLOOKUP(AI131,BS_ATIVIDADE[#Data],3,FALSE))</f>
        <v>*</v>
      </c>
      <c r="AK131" s="258" t="str">
        <f ca="1">IF(BS_CONTROLE[[#This Row],[Local - Partida]]=0, "-", BS_CONTROLE[[#This Row],[Local - Partida]])</f>
        <v>-</v>
      </c>
      <c r="AL131" s="258" t="str">
        <f ca="1">IF(BS_CONTROLE[[#This Row],[Local - Encerramento]]=0, "-", BS_CONTROLE[[#This Row],[Local - Encerramento]])</f>
        <v>-</v>
      </c>
      <c r="AM131" s="258" t="str">
        <f ca="1">IF(BS_CONTROLE[[#This Row],[Entre - Estações]]=0, "-", BS_CONTROLE[[#This Row],[Entre - Estações]])</f>
        <v>-</v>
      </c>
      <c r="AN131" s="258" t="str">
        <f ca="1">IF(BS_CONTROLE[[#This Row],[SB]]=0, "-", BS_CONTROLE[[#This Row],[SB]])</f>
        <v>-</v>
      </c>
      <c r="AO131" s="259" t="str">
        <f ca="1">IF(BS_CONTROLE[[#This Row],[SUB]]=0, "-", BS_CONTROLE[[#This Row],[SUB]])</f>
        <v>-</v>
      </c>
      <c r="AP131" s="260" t="str">
        <f ca="1">IF(BS_CONTROLE[[#This Row],[KM - Inicio]]=0, "-", BS_CONTROLE[[#This Row],[KM - Inicio]])</f>
        <v>-</v>
      </c>
      <c r="AQ131" s="260" t="str">
        <f ca="1"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 ca="1">IFERROR(_xlfn.XLOOKUP(AI131, BS_ATIVIDADE[ATIVIDADE],BS_ATIVIDADE[UNIDADE] ), "*")</f>
        <v>*</v>
      </c>
      <c r="BC131" s="71" t="str" cm="1">
        <f t="array" aca="1" ref="BC1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aca="1" ref="BD1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 ca="1">IFERROR(_xlfn.XLOOKUP(AO131, BASE_MAPA!$D$2:$D$260, BASE_MAPA!$I$2:$I$260), "ERRO")</f>
        <v>ERRO</v>
      </c>
      <c r="BF131" s="261" t="str">
        <f ca="1"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 ca="1"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 ca="1">IF(BS_CONTROLE[[#This Row],[Atividade]]=0, "-", BS_CONTROLE[[#This Row],[Atividade]])</f>
        <v>PDM - SUBSTITUIÇÃO - DORMENTE</v>
      </c>
      <c r="AJ132" s="9" t="str">
        <f ca="1">IF(D132="","*",VLOOKUP(AI132,BS_ATIVIDADE[#Data],3,FALSE))</f>
        <v>DORMENTE - SUBSTITUIÇÂO</v>
      </c>
      <c r="AK132" s="258" t="str">
        <f ca="1">IF(BS_CONTROLE[[#This Row],[Local - Partida]]=0, "-", BS_CONTROLE[[#This Row],[Local - Partida]])</f>
        <v>-</v>
      </c>
      <c r="AL132" s="258" t="str">
        <f ca="1">IF(BS_CONTROLE[[#This Row],[Local - Encerramento]]=0, "-", BS_CONTROLE[[#This Row],[Local - Encerramento]])</f>
        <v>-</v>
      </c>
      <c r="AM132" s="258" t="str">
        <f ca="1">IF(BS_CONTROLE[[#This Row],[Entre - Estações]]=0, "-", BS_CONTROLE[[#This Row],[Entre - Estações]])</f>
        <v>ZYU</v>
      </c>
      <c r="AN132" s="258" t="str">
        <f ca="1">IF(BS_CONTROLE[[#This Row],[SB]]=0, "-", BS_CONTROLE[[#This Row],[SB]])</f>
        <v>ZYU1</v>
      </c>
      <c r="AO132" s="259">
        <f ca="1">IF(BS_CONTROLE[[#This Row],[SUB]]=0, "-", BS_CONTROLE[[#This Row],[SUB]])</f>
        <v>49</v>
      </c>
      <c r="AP132" s="260">
        <f ca="1">IF(BS_CONTROLE[[#This Row],[KM - Inicio]]=0, "-", BS_CONTROLE[[#This Row],[KM - Inicio]])</f>
        <v>203.1</v>
      </c>
      <c r="AQ132" s="260">
        <f ca="1"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 ca="1">IFERROR(_xlfn.XLOOKUP(AI132, BS_ATIVIDADE[ATIVIDADE],BS_ATIVIDADE[UNIDADE] ), "*")</f>
        <v>Nº DE DORMENTES</v>
      </c>
      <c r="BC132" s="71" t="str" cm="1">
        <f t="array" aca="1" ref="BC1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aca="1" ref="BD1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 ca="1">IFERROR(_xlfn.XLOOKUP(AO132, BASE_MAPA!$D$2:$D$260, BASE_MAPA!$I$2:$I$260), "ERRO")</f>
        <v>ZKE-ZGA</v>
      </c>
      <c r="BF132" s="261" t="str">
        <f ca="1"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 ca="1"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 ca="1">IF(BS_CONTROLE[[#This Row],[Atividade]]=0, "-", BS_CONTROLE[[#This Row],[Atividade]])</f>
        <v>PDM - SUBSTITUIÇÃO - DORMENTE</v>
      </c>
      <c r="AJ133" s="9" t="str">
        <f ca="1">IF(D133="","*",VLOOKUP(AI133,BS_ATIVIDADE[#Data],3,FALSE))</f>
        <v>DORMENTE - SUBSTITUIÇÂO</v>
      </c>
      <c r="AK133" s="258" t="str">
        <f ca="1">IF(BS_CONTROLE[[#This Row],[Local - Partida]]=0, "-", BS_CONTROLE[[#This Row],[Local - Partida]])</f>
        <v>-</v>
      </c>
      <c r="AL133" s="258" t="str">
        <f ca="1">IF(BS_CONTROLE[[#This Row],[Local - Encerramento]]=0, "-", BS_CONTROLE[[#This Row],[Local - Encerramento]])</f>
        <v>-</v>
      </c>
      <c r="AM133" s="258" t="str">
        <f ca="1">IF(BS_CONTROLE[[#This Row],[Entre - Estações]]=0, "-", BS_CONTROLE[[#This Row],[Entre - Estações]])</f>
        <v>ZFY</v>
      </c>
      <c r="AN133" s="258" t="str">
        <f ca="1">IF(BS_CONTROLE[[#This Row],[SB]]=0, "-", BS_CONTROLE[[#This Row],[SB]])</f>
        <v>ZFY1981</v>
      </c>
      <c r="AO133" s="259">
        <f ca="1">IF(BS_CONTROLE[[#This Row],[SUB]]=0, "-", BS_CONTROLE[[#This Row],[SUB]])</f>
        <v>49</v>
      </c>
      <c r="AP133" s="260">
        <f ca="1">IF(BS_CONTROLE[[#This Row],[KM - Inicio]]=0, "-", BS_CONTROLE[[#This Row],[KM - Inicio]])</f>
        <v>198.1</v>
      </c>
      <c r="AQ133" s="260" t="str">
        <f ca="1"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 ca="1">IFERROR(_xlfn.XLOOKUP(AI133, BS_ATIVIDADE[ATIVIDADE],BS_ATIVIDADE[UNIDADE] ), "*")</f>
        <v>Nº DE DORMENTES</v>
      </c>
      <c r="BC133" s="71" t="str" cm="1">
        <f t="array" aca="1" ref="BC1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aca="1" ref="BD1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 ca="1">IFERROR(_xlfn.XLOOKUP(AO133, BASE_MAPA!$D$2:$D$260, BASE_MAPA!$I$2:$I$260), "ERRO")</f>
        <v>ZKE-ZGA</v>
      </c>
      <c r="BF133" s="261" t="str">
        <f ca="1"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 ca="1"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 ca="1">IF(BS_CONTROLE[[#This Row],[Atividade]]=0, "-", BS_CONTROLE[[#This Row],[Atividade]])</f>
        <v>LIMPEZA LASTRO</v>
      </c>
      <c r="AJ134" s="9" t="str">
        <f ca="1">IF(D134="","*",VLOOKUP(AI134,BS_ATIVIDADE[#Data],3,FALSE))</f>
        <v>LIMPEZA LASTRO</v>
      </c>
      <c r="AK134" s="258" t="str">
        <f ca="1">IF(BS_CONTROLE[[#This Row],[Local - Partida]]=0, "-", BS_CONTROLE[[#This Row],[Local - Partida]])</f>
        <v>-</v>
      </c>
      <c r="AL134" s="258" t="str">
        <f ca="1">IF(BS_CONTROLE[[#This Row],[Local - Encerramento]]=0, "-", BS_CONTROLE[[#This Row],[Local - Encerramento]])</f>
        <v>-</v>
      </c>
      <c r="AM134" s="258" t="str">
        <f ca="1">IF(BS_CONTROLE[[#This Row],[Entre - Estações]]=0, "-", BS_CONTROLE[[#This Row],[Entre - Estações]])</f>
        <v>ZFY</v>
      </c>
      <c r="AN134" s="258" t="str">
        <f ca="1">IF(BS_CONTROLE[[#This Row],[SB]]=0, "-", BS_CONTROLE[[#This Row],[SB]])</f>
        <v>ZFY1982</v>
      </c>
      <c r="AO134" s="259">
        <f ca="1">IF(BS_CONTROLE[[#This Row],[SUB]]=0, "-", BS_CONTROLE[[#This Row],[SUB]])</f>
        <v>56</v>
      </c>
      <c r="AP134" s="260">
        <f ca="1">IF(BS_CONTROLE[[#This Row],[KM - Inicio]]=0, "-", BS_CONTROLE[[#This Row],[KM - Inicio]])</f>
        <v>195.5</v>
      </c>
      <c r="AQ134" s="260" t="str">
        <f ca="1"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 ca="1">IFERROR(_xlfn.XLOOKUP(AI134, BS_ATIVIDADE[ATIVIDADE],BS_ATIVIDADE[UNIDADE] ), "*")</f>
        <v>M</v>
      </c>
      <c r="BC134" s="71" t="str" cm="1">
        <f t="array" aca="1" ref="BC1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aca="1" ref="BD1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 ca="1">IFERROR(_xlfn.XLOOKUP(AO134, BASE_MAPA!$D$2:$D$260, BASE_MAPA!$I$2:$I$260), "ERRO")</f>
        <v>ZGA</v>
      </c>
      <c r="BF134" s="261" t="str">
        <f ca="1"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 ca="1"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 ca="1">IF(BS_CONTROLE[[#This Row],[Atividade]]=0, "-", BS_CONTROLE[[#This Row],[Atividade]])</f>
        <v>PDM - SUBSTITUIÇÃO - TRILHO</v>
      </c>
      <c r="AJ135" s="9" t="str">
        <f ca="1">IF(D135="","*",VLOOKUP(AI135,BS_ATIVIDADE[#Data],3,FALSE))</f>
        <v>TRILHO - SUBSTITUIÇÂO</v>
      </c>
      <c r="AK135" s="258" t="str">
        <f ca="1">IF(BS_CONTROLE[[#This Row],[Local - Partida]]=0, "-", BS_CONTROLE[[#This Row],[Local - Partida]])</f>
        <v>-</v>
      </c>
      <c r="AL135" s="258" t="str">
        <f ca="1">IF(BS_CONTROLE[[#This Row],[Local - Encerramento]]=0, "-", BS_CONTROLE[[#This Row],[Local - Encerramento]])</f>
        <v>-</v>
      </c>
      <c r="AM135" s="258" t="str">
        <f ca="1">IF(BS_CONTROLE[[#This Row],[Entre - Estações]]=0, "-", BS_CONTROLE[[#This Row],[Entre - Estações]])</f>
        <v>ZPS-ZAL</v>
      </c>
      <c r="AN135" s="258" t="str">
        <f ca="1">IF(BS_CONTROLE[[#This Row],[SB]]=0, "-", BS_CONTROLE[[#This Row],[SB]])</f>
        <v>ZPS075</v>
      </c>
      <c r="AO135" s="259">
        <f ca="1">IF(BS_CONTROLE[[#This Row],[SUB]]=0, "-", BS_CONTROLE[[#This Row],[SUB]])</f>
        <v>61</v>
      </c>
      <c r="AP135" s="260">
        <f ca="1">IF(BS_CONTROLE[[#This Row],[KM - Inicio]]=0, "-", BS_CONTROLE[[#This Row],[KM - Inicio]])</f>
        <v>73.900000000000006</v>
      </c>
      <c r="AQ135" s="260" t="str">
        <f ca="1"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 ca="1">IFERROR(_xlfn.XLOOKUP(AI135, BS_ATIVIDADE[ATIVIDADE],BS_ATIVIDADE[UNIDADE] ), "*")</f>
        <v>M</v>
      </c>
      <c r="BC135" s="71" t="str" cm="1">
        <f t="array" aca="1" ref="BC1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aca="1" ref="BD1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 ca="1">IFERROR(_xlfn.XLOOKUP(AO135, BASE_MAPA!$D$2:$D$260, BASE_MAPA!$I$2:$I$260), "ERRO")</f>
        <v>ZPS-ZAL</v>
      </c>
      <c r="BF135" s="261" t="str">
        <f ca="1"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 ca="1"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 ca="1">IF(BS_CONTROLE[[#This Row],[Atividade]]=0, "-", BS_CONTROLE[[#This Row],[Atividade]])</f>
        <v>PDM - SUBSTITUIÇÃO - TRILHO</v>
      </c>
      <c r="AJ136" s="9" t="str">
        <f ca="1">IF(D136="","*",VLOOKUP(AI136,BS_ATIVIDADE[#Data],3,FALSE))</f>
        <v>TRILHO - SUBSTITUIÇÂO</v>
      </c>
      <c r="AK136" s="258" t="str">
        <f ca="1">IF(BS_CONTROLE[[#This Row],[Local - Partida]]=0, "-", BS_CONTROLE[[#This Row],[Local - Partida]])</f>
        <v>-</v>
      </c>
      <c r="AL136" s="258" t="str">
        <f ca="1">IF(BS_CONTROLE[[#This Row],[Local - Encerramento]]=0, "-", BS_CONTROLE[[#This Row],[Local - Encerramento]])</f>
        <v>-</v>
      </c>
      <c r="AM136" s="258" t="str">
        <f ca="1">IF(BS_CONTROLE[[#This Row],[Entre - Estações]]=0, "-", BS_CONTROLE[[#This Row],[Entre - Estações]])</f>
        <v>ZWW-ZKW</v>
      </c>
      <c r="AN136" s="258" t="str">
        <f ca="1">IF(BS_CONTROLE[[#This Row],[SB]]=0, "-", BS_CONTROLE[[#This Row],[SB]])</f>
        <v>K91ZWW1</v>
      </c>
      <c r="AO136" s="259">
        <f ca="1">IF(BS_CONTROLE[[#This Row],[SUB]]=0, "-", BS_CONTROLE[[#This Row],[SUB]])</f>
        <v>48</v>
      </c>
      <c r="AP136" s="260">
        <f ca="1">IF(BS_CONTROLE[[#This Row],[KM - Inicio]]=0, "-", BS_CONTROLE[[#This Row],[KM - Inicio]])</f>
        <v>88.68</v>
      </c>
      <c r="AQ136" s="260" t="str">
        <f ca="1"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 ca="1">IFERROR(_xlfn.XLOOKUP(AI136, BS_ATIVIDADE[ATIVIDADE],BS_ATIVIDADE[UNIDADE] ), "*")</f>
        <v>M</v>
      </c>
      <c r="BC136" s="71" t="str" cm="1">
        <f t="array" aca="1" ref="BC1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aca="1" ref="BD1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 ca="1">IFERROR(_xlfn.XLOOKUP(AO136, BASE_MAPA!$D$2:$D$260, BASE_MAPA!$I$2:$I$260), "ERRO")</f>
        <v>ZKE</v>
      </c>
      <c r="BF136" s="261" t="str">
        <f ca="1"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 ca="1"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 ca="1">IF(BS_CONTROLE[[#This Row],[Atividade]]=0, "-", BS_CONTROLE[[#This Row],[Atividade]])</f>
        <v>DETECÇÃO - ULTRASSOM - SPERRY</v>
      </c>
      <c r="AJ137" s="9" t="str">
        <f ca="1">IF(D137="","*",VLOOKUP(AI137,BS_ATIVIDADE[#Data],3,FALSE))</f>
        <v>DETECÇÃO</v>
      </c>
      <c r="AK137" s="258" t="str">
        <f ca="1">IF(BS_CONTROLE[[#This Row],[Local - Partida]]=0, "-", BS_CONTROLE[[#This Row],[Local - Partida]])</f>
        <v>ZEM-2</v>
      </c>
      <c r="AL137" s="258" t="str">
        <f ca="1">IF(BS_CONTROLE[[#This Row],[Local - Encerramento]]=0, "-", BS_CONTROLE[[#This Row],[Local - Encerramento]])</f>
        <v>ZEV-2</v>
      </c>
      <c r="AM137" s="258" t="str">
        <f ca="1">IF(BS_CONTROLE[[#This Row],[Entre - Estações]]=0, "-", BS_CONTROLE[[#This Row],[Entre - Estações]])</f>
        <v>ZEM-ZEV</v>
      </c>
      <c r="AN137" s="258" t="str">
        <f ca="1">IF(BS_CONTROLE[[#This Row],[SB]]=0, "-", BS_CONTROLE[[#This Row],[SB]])</f>
        <v>ZEM-ZEV</v>
      </c>
      <c r="AO137" s="259">
        <f ca="1">IF(BS_CONTROLE[[#This Row],[SUB]]=0, "-", BS_CONTROLE[[#This Row],[SUB]])</f>
        <v>55</v>
      </c>
      <c r="AP137" s="260">
        <f ca="1">IF(BS_CONTROLE[[#This Row],[KM - Inicio]]=0, "-", BS_CONTROLE[[#This Row],[KM - Inicio]])</f>
        <v>135</v>
      </c>
      <c r="AQ137" s="260" t="str">
        <f ca="1"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 ca="1">IFERROR(_xlfn.XLOOKUP(AI137, BS_ATIVIDADE[ATIVIDADE],BS_ATIVIDADE[UNIDADE] ), "*")</f>
        <v>KM</v>
      </c>
      <c r="BC137" s="71" t="str" cm="1">
        <f t="array" aca="1" ref="BC1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aca="1" ref="BD1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 ca="1">IFERROR(_xlfn.XLOOKUP(AO137, BASE_MAPA!$D$2:$D$260, BASE_MAPA!$I$2:$I$260), "ERRO")</f>
        <v>ZKE</v>
      </c>
      <c r="BF137" s="261" t="str">
        <f ca="1"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 ca="1"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 ca="1">IF(BS_CONTROLE[[#This Row],[Atividade]]=0, "-", BS_CONTROLE[[#This Row],[Atividade]])</f>
        <v>-</v>
      </c>
      <c r="AJ138" s="9" t="str">
        <f ca="1">IF(D138="","*",VLOOKUP(AI138,BS_ATIVIDADE[#Data],3,FALSE))</f>
        <v>*</v>
      </c>
      <c r="AK138" s="258" t="str">
        <f ca="1">IF(BS_CONTROLE[[#This Row],[Local - Partida]]=0, "-", BS_CONTROLE[[#This Row],[Local - Partida]])</f>
        <v>-</v>
      </c>
      <c r="AL138" s="258" t="str">
        <f ca="1">IF(BS_CONTROLE[[#This Row],[Local - Encerramento]]=0, "-", BS_CONTROLE[[#This Row],[Local - Encerramento]])</f>
        <v>-</v>
      </c>
      <c r="AM138" s="258" t="str">
        <f ca="1">IF(BS_CONTROLE[[#This Row],[Entre - Estações]]=0, "-", BS_CONTROLE[[#This Row],[Entre - Estações]])</f>
        <v>-</v>
      </c>
      <c r="AN138" s="258" t="str">
        <f ca="1">IF(BS_CONTROLE[[#This Row],[SB]]=0, "-", BS_CONTROLE[[#This Row],[SB]])</f>
        <v>-</v>
      </c>
      <c r="AO138" s="259" t="str">
        <f ca="1">IF(BS_CONTROLE[[#This Row],[SUB]]=0, "-", BS_CONTROLE[[#This Row],[SUB]])</f>
        <v>-</v>
      </c>
      <c r="AP138" s="260" t="str">
        <f ca="1">IF(BS_CONTROLE[[#This Row],[KM - Inicio]]=0, "-", BS_CONTROLE[[#This Row],[KM - Inicio]])</f>
        <v>-</v>
      </c>
      <c r="AQ138" s="260" t="str">
        <f ca="1"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 ca="1">IFERROR(_xlfn.XLOOKUP(AI138, BS_ATIVIDADE[ATIVIDADE],BS_ATIVIDADE[UNIDADE] ), "*")</f>
        <v>*</v>
      </c>
      <c r="BC138" s="71" t="str" cm="1">
        <f t="array" aca="1" ref="BC1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aca="1" ref="BD1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 ca="1">IFERROR(_xlfn.XLOOKUP(AO138, BASE_MAPA!$D$2:$D$260, BASE_MAPA!$I$2:$I$260), "ERRO")</f>
        <v>ERRO</v>
      </c>
      <c r="BF138" s="261" t="str">
        <f ca="1"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 ca="1"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 ca="1">IF(BS_CONTROLE[[#This Row],[Atividade]]=0, "-", BS_CONTROLE[[#This Row],[Atividade]])</f>
        <v>MODERNIZAÇÃO - SOLDA</v>
      </c>
      <c r="AJ139" s="9" t="str">
        <f ca="1">IF(D139="","*",VLOOKUP(AI139,BS_ATIVIDADE[#Data],3,FALSE))</f>
        <v>MODERNIZAÇÃO</v>
      </c>
      <c r="AK139" s="258">
        <f ca="1">IF(BS_CONTROLE[[#This Row],[Local - Partida]]=0, "-", BS_CONTROLE[[#This Row],[Local - Partida]])</f>
        <v>1231212</v>
      </c>
      <c r="AL139" s="258" t="str">
        <f ca="1">IF(BS_CONTROLE[[#This Row],[Local - Encerramento]]=0, "-", BS_CONTROLE[[#This Row],[Local - Encerramento]])</f>
        <v>-</v>
      </c>
      <c r="AM139" s="258" t="str">
        <f ca="1">IF(BS_CONTROLE[[#This Row],[Entre - Estações]]=0, "-", BS_CONTROLE[[#This Row],[Entre - Estações]])</f>
        <v>ZWI-ZYQ</v>
      </c>
      <c r="AN139" s="258">
        <f ca="1">IF(BS_CONTROLE[[#This Row],[SB]]=0, "-", BS_CONTROLE[[#This Row],[SB]])</f>
        <v>1231212</v>
      </c>
      <c r="AO139" s="259">
        <f ca="1">IF(BS_CONTROLE[[#This Row],[SUB]]=0, "-", BS_CONTROLE[[#This Row],[SUB]])</f>
        <v>55</v>
      </c>
      <c r="AP139" s="260">
        <f ca="1">IF(BS_CONTROLE[[#This Row],[KM - Inicio]]=0, "-", BS_CONTROLE[[#This Row],[KM - Inicio]])</f>
        <v>122.196</v>
      </c>
      <c r="AQ139" s="260" t="str">
        <f ca="1"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 ca="1">IFERROR(_xlfn.XLOOKUP(AI139, BS_ATIVIDADE[ATIVIDADE],BS_ATIVIDADE[UNIDADE] ), "*")</f>
        <v>Nº DE SOLDA</v>
      </c>
      <c r="BC139" s="71" t="str" cm="1">
        <f t="array" aca="1" ref="BC1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aca="1" ref="BD1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 ca="1">IFERROR(_xlfn.XLOOKUP(AO139, BASE_MAPA!$D$2:$D$260, BASE_MAPA!$I$2:$I$260), "ERRO")</f>
        <v>ZKE</v>
      </c>
      <c r="BF139" s="261" t="str">
        <f ca="1"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 ca="1"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 ca="1">IF(BS_CONTROLE[[#This Row],[Atividade]]=0, "-", BS_CONTROLE[[#This Row],[Atividade]])</f>
        <v>MODERNIZAÇÃO - SOLDA</v>
      </c>
      <c r="AJ140" s="9" t="str">
        <f ca="1">IF(D140="","*",VLOOKUP(AI140,BS_ATIVIDADE[#Data],3,FALSE))</f>
        <v>MODERNIZAÇÃO</v>
      </c>
      <c r="AK140" s="258">
        <f ca="1">IF(BS_CONTROLE[[#This Row],[Local - Partida]]=0, "-", BS_CONTROLE[[#This Row],[Local - Partida]])</f>
        <v>1231212</v>
      </c>
      <c r="AL140" s="258" t="str">
        <f ca="1">IF(BS_CONTROLE[[#This Row],[Local - Encerramento]]=0, "-", BS_CONTROLE[[#This Row],[Local - Encerramento]])</f>
        <v>-</v>
      </c>
      <c r="AM140" s="258" t="str">
        <f ca="1">IF(BS_CONTROLE[[#This Row],[Entre - Estações]]=0, "-", BS_CONTROLE[[#This Row],[Entre - Estações]])</f>
        <v>ZWI-ZYQ</v>
      </c>
      <c r="AN140" s="258">
        <f ca="1">IF(BS_CONTROLE[[#This Row],[SB]]=0, "-", BS_CONTROLE[[#This Row],[SB]])</f>
        <v>1231212</v>
      </c>
      <c r="AO140" s="259">
        <f ca="1">IF(BS_CONTROLE[[#This Row],[SUB]]=0, "-", BS_CONTROLE[[#This Row],[SUB]])</f>
        <v>55</v>
      </c>
      <c r="AP140" s="260">
        <f ca="1">IF(BS_CONTROLE[[#This Row],[KM - Inicio]]=0, "-", BS_CONTROLE[[#This Row],[KM - Inicio]])</f>
        <v>122.199</v>
      </c>
      <c r="AQ140" s="260" t="str">
        <f ca="1"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 ca="1">IFERROR(_xlfn.XLOOKUP(AI140, BS_ATIVIDADE[ATIVIDADE],BS_ATIVIDADE[UNIDADE] ), "*")</f>
        <v>Nº DE SOLDA</v>
      </c>
      <c r="BC140" s="71" t="str" cm="1">
        <f t="array" aca="1" ref="BC1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aca="1" ref="BD1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 ca="1">IFERROR(_xlfn.XLOOKUP(AO140, BASE_MAPA!$D$2:$D$260, BASE_MAPA!$I$2:$I$260), "ERRO")</f>
        <v>ZKE</v>
      </c>
      <c r="BF140" s="261" t="str">
        <f ca="1"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 ca="1"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 ca="1">IF(BS_CONTROLE[[#This Row],[Atividade]]=0, "-", BS_CONTROLE[[#This Row],[Atividade]])</f>
        <v>MODERNIZAÇÃO - SOLDA</v>
      </c>
      <c r="AJ141" s="9" t="str">
        <f ca="1">IF(D141="","*",VLOOKUP(AI141,BS_ATIVIDADE[#Data],3,FALSE))</f>
        <v>MODERNIZAÇÃO</v>
      </c>
      <c r="AK141" s="258">
        <f ca="1">IF(BS_CONTROLE[[#This Row],[Local - Partida]]=0, "-", BS_CONTROLE[[#This Row],[Local - Partida]])</f>
        <v>1231212</v>
      </c>
      <c r="AL141" s="258" t="str">
        <f ca="1">IF(BS_CONTROLE[[#This Row],[Local - Encerramento]]=0, "-", BS_CONTROLE[[#This Row],[Local - Encerramento]])</f>
        <v>-</v>
      </c>
      <c r="AM141" s="258" t="str">
        <f ca="1">IF(BS_CONTROLE[[#This Row],[Entre - Estações]]=0, "-", BS_CONTROLE[[#This Row],[Entre - Estações]])</f>
        <v>ZWI-ZYQ</v>
      </c>
      <c r="AN141" s="258">
        <f ca="1">IF(BS_CONTROLE[[#This Row],[SB]]=0, "-", BS_CONTROLE[[#This Row],[SB]])</f>
        <v>1231212</v>
      </c>
      <c r="AO141" s="259">
        <f ca="1">IF(BS_CONTROLE[[#This Row],[SUB]]=0, "-", BS_CONTROLE[[#This Row],[SUB]])</f>
        <v>55</v>
      </c>
      <c r="AP141" s="260">
        <f ca="1">IF(BS_CONTROLE[[#This Row],[KM - Inicio]]=0, "-", BS_CONTROLE[[#This Row],[KM - Inicio]])</f>
        <v>122.2</v>
      </c>
      <c r="AQ141" s="260" t="str">
        <f ca="1"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 ca="1">IFERROR(_xlfn.XLOOKUP(AI141, BS_ATIVIDADE[ATIVIDADE],BS_ATIVIDADE[UNIDADE] ), "*")</f>
        <v>Nº DE SOLDA</v>
      </c>
      <c r="BC141" s="71" t="str" cm="1">
        <f t="array" aca="1" ref="BC1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aca="1" ref="BD1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 ca="1">IFERROR(_xlfn.XLOOKUP(AO141, BASE_MAPA!$D$2:$D$260, BASE_MAPA!$I$2:$I$260), "ERRO")</f>
        <v>ZKE</v>
      </c>
      <c r="BF141" s="261" t="str">
        <f ca="1"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 ca="1"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 ca="1">IF(BS_CONTROLE[[#This Row],[Atividade]]=0, "-", BS_CONTROLE[[#This Row],[Atividade]])</f>
        <v>-</v>
      </c>
      <c r="AJ142" s="9" t="str">
        <f ca="1">IF(D142="","*",VLOOKUP(AI142,BS_ATIVIDADE[#Data],3,FALSE))</f>
        <v>*</v>
      </c>
      <c r="AK142" s="258" t="str">
        <f ca="1">IF(BS_CONTROLE[[#This Row],[Local - Partida]]=0, "-", BS_CONTROLE[[#This Row],[Local - Partida]])</f>
        <v>-</v>
      </c>
      <c r="AL142" s="258" t="str">
        <f ca="1">IF(BS_CONTROLE[[#This Row],[Local - Encerramento]]=0, "-", BS_CONTROLE[[#This Row],[Local - Encerramento]])</f>
        <v>-</v>
      </c>
      <c r="AM142" s="258" t="str">
        <f ca="1">IF(BS_CONTROLE[[#This Row],[Entre - Estações]]=0, "-", BS_CONTROLE[[#This Row],[Entre - Estações]])</f>
        <v>-</v>
      </c>
      <c r="AN142" s="258" t="str">
        <f ca="1">IF(BS_CONTROLE[[#This Row],[SB]]=0, "-", BS_CONTROLE[[#This Row],[SB]])</f>
        <v>-</v>
      </c>
      <c r="AO142" s="259" t="str">
        <f ca="1">IF(BS_CONTROLE[[#This Row],[SUB]]=0, "-", BS_CONTROLE[[#This Row],[SUB]])</f>
        <v>-</v>
      </c>
      <c r="AP142" s="260" t="str">
        <f ca="1">IF(BS_CONTROLE[[#This Row],[KM - Inicio]]=0, "-", BS_CONTROLE[[#This Row],[KM - Inicio]])</f>
        <v>-</v>
      </c>
      <c r="AQ142" s="260" t="str">
        <f ca="1"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 ca="1">IFERROR(_xlfn.XLOOKUP(AI142, BS_ATIVIDADE[ATIVIDADE],BS_ATIVIDADE[UNIDADE] ), "*")</f>
        <v>*</v>
      </c>
      <c r="BC142" s="71" t="str" cm="1">
        <f t="array" aca="1" ref="BC1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aca="1" ref="BD1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 ca="1">IFERROR(_xlfn.XLOOKUP(AO142, BASE_MAPA!$D$2:$D$260, BASE_MAPA!$I$2:$I$260), "ERRO")</f>
        <v>ERRO</v>
      </c>
      <c r="BF142" s="261" t="str">
        <f ca="1"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 ca="1"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 ca="1">IF(BS_CONTROLE[[#This Row],[Atividade]]=0, "-", BS_CONTROLE[[#This Row],[Atividade]])</f>
        <v>-</v>
      </c>
      <c r="AJ143" s="9" t="str">
        <f ca="1">IF(D143="","*",VLOOKUP(AI143,BS_ATIVIDADE[#Data],3,FALSE))</f>
        <v>*</v>
      </c>
      <c r="AK143" s="258" t="str">
        <f ca="1">IF(BS_CONTROLE[[#This Row],[Local - Partida]]=0, "-", BS_CONTROLE[[#This Row],[Local - Partida]])</f>
        <v>-</v>
      </c>
      <c r="AL143" s="258" t="str">
        <f ca="1">IF(BS_CONTROLE[[#This Row],[Local - Encerramento]]=0, "-", BS_CONTROLE[[#This Row],[Local - Encerramento]])</f>
        <v>-</v>
      </c>
      <c r="AM143" s="258" t="str">
        <f ca="1">IF(BS_CONTROLE[[#This Row],[Entre - Estações]]=0, "-", BS_CONTROLE[[#This Row],[Entre - Estações]])</f>
        <v>-</v>
      </c>
      <c r="AN143" s="258" t="str">
        <f ca="1">IF(BS_CONTROLE[[#This Row],[SB]]=0, "-", BS_CONTROLE[[#This Row],[SB]])</f>
        <v>-</v>
      </c>
      <c r="AO143" s="259" t="str">
        <f ca="1">IF(BS_CONTROLE[[#This Row],[SUB]]=0, "-", BS_CONTROLE[[#This Row],[SUB]])</f>
        <v>-</v>
      </c>
      <c r="AP143" s="260" t="str">
        <f ca="1">IF(BS_CONTROLE[[#This Row],[KM - Inicio]]=0, "-", BS_CONTROLE[[#This Row],[KM - Inicio]])</f>
        <v>-</v>
      </c>
      <c r="AQ143" s="260" t="str">
        <f ca="1"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 ca="1">IFERROR(_xlfn.XLOOKUP(AI143, BS_ATIVIDADE[ATIVIDADE],BS_ATIVIDADE[UNIDADE] ), "*")</f>
        <v>*</v>
      </c>
      <c r="BC143" s="71" t="str" cm="1">
        <f t="array" aca="1" ref="BC1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aca="1" ref="BD1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 ca="1">IFERROR(_xlfn.XLOOKUP(AO143, BASE_MAPA!$D$2:$D$260, BASE_MAPA!$I$2:$I$260), "ERRO")</f>
        <v>ERRO</v>
      </c>
      <c r="BF143" s="261" t="str">
        <f ca="1"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 ca="1"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 ca="1">IF(BS_CONTROLE[[#This Row],[Atividade]]=0, "-", BS_CONTROLE[[#This Row],[Atividade]])</f>
        <v>DESLOCAMENTO</v>
      </c>
      <c r="AJ144" s="9" t="str">
        <f ca="1">IF(D144="","*",VLOOKUP(AI144,BS_ATIVIDADE[#Data],3,FALSE))</f>
        <v>OUTROS</v>
      </c>
      <c r="AK144" s="258" t="str">
        <f ca="1">IF(BS_CONTROLE[[#This Row],[Local - Partida]]=0, "-", BS_CONTROLE[[#This Row],[Local - Partida]])</f>
        <v>K67ZEV1</v>
      </c>
      <c r="AL144" s="258" t="str">
        <f ca="1">IF(BS_CONTROLE[[#This Row],[Local - Encerramento]]=0, "-", BS_CONTROLE[[#This Row],[Local - Encerramento]])</f>
        <v>K67ZEV1</v>
      </c>
      <c r="AM144" s="258" t="str">
        <f ca="1">IF(BS_CONTROLE[[#This Row],[Entre - Estações]]=0, "-", BS_CONTROLE[[#This Row],[Entre - Estações]])</f>
        <v>ZEV-ZXW</v>
      </c>
      <c r="AN144" s="258" t="str">
        <f ca="1">IF(BS_CONTROLE[[#This Row],[SB]]=0, "-", BS_CONTROLE[[#This Row],[SB]])</f>
        <v>K84ZXW2</v>
      </c>
      <c r="AO144" s="259">
        <f ca="1">IF(BS_CONTROLE[[#This Row],[SUB]]=0, "-", BS_CONTROLE[[#This Row],[SUB]])</f>
        <v>92</v>
      </c>
      <c r="AP144" s="260">
        <f ca="1">IF(BS_CONTROLE[[#This Row],[KM - Inicio]]=0, "-", BS_CONTROLE[[#This Row],[KM - Inicio]])</f>
        <v>83.7</v>
      </c>
      <c r="AQ144" s="260" t="str">
        <f ca="1"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 ca="1">IFERROR(_xlfn.XLOOKUP(AI144, BS_ATIVIDADE[ATIVIDADE],BS_ATIVIDADE[UNIDADE] ), "*")</f>
        <v>BINÁRIO</v>
      </c>
      <c r="BC144" s="71" t="str" cm="1">
        <f t="array" aca="1" ref="BC1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aca="1" ref="BD1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 ca="1">IFERROR(_xlfn.XLOOKUP(AO144, BASE_MAPA!$D$2:$D$260, BASE_MAPA!$I$2:$I$260), "ERRO")</f>
        <v>069-ZEV</v>
      </c>
      <c r="BF144" s="261" t="str">
        <f ca="1"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 ca="1"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 ca="1">IF(BS_CONTROLE[[#This Row],[Atividade]]=0, "-", BS_CONTROLE[[#This Row],[Atividade]])</f>
        <v>PDM - ALÍVIO DE TENSÃO</v>
      </c>
      <c r="AJ145" s="9" t="str">
        <f ca="1">IF(D145="","*",VLOOKUP(AI145,BS_ATIVIDADE[#Data],3,FALSE))</f>
        <v>ALÍVIO</v>
      </c>
      <c r="AK145" s="258" t="str">
        <f ca="1">IF(BS_CONTROLE[[#This Row],[Local - Partida]]=0, "-", BS_CONTROLE[[#This Row],[Local - Partida]])</f>
        <v>-</v>
      </c>
      <c r="AL145" s="258" t="str">
        <f ca="1">IF(BS_CONTROLE[[#This Row],[Local - Encerramento]]=0, "-", BS_CONTROLE[[#This Row],[Local - Encerramento]])</f>
        <v>-</v>
      </c>
      <c r="AM145" s="258" t="str">
        <f ca="1">IF(BS_CONTROLE[[#This Row],[Entre - Estações]]=0, "-", BS_CONTROLE[[#This Row],[Entre - Estações]])</f>
        <v>ZEZ-069</v>
      </c>
      <c r="AN145" s="258" t="str">
        <f ca="1">IF(BS_CONTROLE[[#This Row],[SB]]=0, "-", BS_CONTROLE[[#This Row],[SB]])</f>
        <v>K72K712</v>
      </c>
      <c r="AO145" s="259">
        <f ca="1">IF(BS_CONTROLE[[#This Row],[SUB]]=0, "-", BS_CONTROLE[[#This Row],[SUB]])</f>
        <v>92</v>
      </c>
      <c r="AP145" s="260">
        <f ca="1">IF(BS_CONTROLE[[#This Row],[KM - Inicio]]=0, "-", BS_CONTROLE[[#This Row],[KM - Inicio]])</f>
        <v>71.7</v>
      </c>
      <c r="AQ145" s="260" t="str">
        <f ca="1"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 ca="1">IFERROR(_xlfn.XLOOKUP(AI145, BS_ATIVIDADE[ATIVIDADE],BS_ATIVIDADE[UNIDADE] ), "*")</f>
        <v>M</v>
      </c>
      <c r="BC145" s="71" t="str" cm="1">
        <f t="array" aca="1" ref="BC1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aca="1" ref="BD1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 ca="1">IFERROR(_xlfn.XLOOKUP(AO145, BASE_MAPA!$D$2:$D$260, BASE_MAPA!$I$2:$I$260), "ERRO")</f>
        <v>069-ZEV</v>
      </c>
      <c r="BF145" s="261" t="str">
        <f ca="1"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 ca="1"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 ca="1">IF(BS_CONTROLE[[#This Row],[Atividade]]=0, "-", BS_CONTROLE[[#This Row],[Atividade]])</f>
        <v>PDM - SOLDA</v>
      </c>
      <c r="AJ146" s="9" t="str">
        <f ca="1">IF(D146="","*",VLOOKUP(AI146,BS_ATIVIDADE[#Data],3,FALSE))</f>
        <v>SOLDA</v>
      </c>
      <c r="AK146" s="258" t="str">
        <f ca="1">IF(BS_CONTROLE[[#This Row],[Local - Partida]]=0, "-", BS_CONTROLE[[#This Row],[Local - Partida]])</f>
        <v>-</v>
      </c>
      <c r="AL146" s="258" t="str">
        <f ca="1">IF(BS_CONTROLE[[#This Row],[Local - Encerramento]]=0, "-", BS_CONTROLE[[#This Row],[Local - Encerramento]])</f>
        <v>-</v>
      </c>
      <c r="AM146" s="258" t="str">
        <f ca="1">IF(BS_CONTROLE[[#This Row],[Entre - Estações]]=0, "-", BS_CONTROLE[[#This Row],[Entre - Estações]])</f>
        <v>ZGP-ZWU</v>
      </c>
      <c r="AN146" s="258" t="str">
        <f ca="1">IF(BS_CONTROLE[[#This Row],[SB]]=0, "-", BS_CONTROLE[[#This Row],[SB]])</f>
        <v>ZGP1002</v>
      </c>
      <c r="AO146" s="259">
        <f ca="1">IF(BS_CONTROLE[[#This Row],[SUB]]=0, "-", BS_CONTROLE[[#This Row],[SUB]])</f>
        <v>92</v>
      </c>
      <c r="AP146" s="260">
        <f ca="1">IF(BS_CONTROLE[[#This Row],[KM - Inicio]]=0, "-", BS_CONTROLE[[#This Row],[KM - Inicio]])</f>
        <v>101.6</v>
      </c>
      <c r="AQ146" s="260" t="str">
        <f ca="1"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 ca="1">IFERROR(_xlfn.XLOOKUP(AI146, BS_ATIVIDADE[ATIVIDADE],BS_ATIVIDADE[UNIDADE] ), "*")</f>
        <v>Nº DE SOLDA</v>
      </c>
      <c r="BC146" s="71" t="str" cm="1">
        <f t="array" aca="1" ref="BC1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aca="1" ref="BD1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 ca="1">IFERROR(_xlfn.XLOOKUP(AO146, BASE_MAPA!$D$2:$D$260, BASE_MAPA!$I$2:$I$260), "ERRO")</f>
        <v>069-ZEV</v>
      </c>
      <c r="BF146" s="261" t="str">
        <f ca="1"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 ca="1"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 ca="1">IF(BS_CONTROLE[[#This Row],[Atividade]]=0, "-", BS_CONTROLE[[#This Row],[Atividade]])</f>
        <v>PDM - SUBSTITUIÇÃO - TRILHO</v>
      </c>
      <c r="AJ147" s="9" t="str">
        <f ca="1">IF(D147="","*",VLOOKUP(AI147,BS_ATIVIDADE[#Data],3,FALSE))</f>
        <v>TRILHO - SUBSTITUIÇÂO</v>
      </c>
      <c r="AK147" s="258" t="str">
        <f ca="1">IF(BS_CONTROLE[[#This Row],[Local - Partida]]=0, "-", BS_CONTROLE[[#This Row],[Local - Partida]])</f>
        <v>ZGP2</v>
      </c>
      <c r="AL147" s="258" t="str">
        <f ca="1">IF(BS_CONTROLE[[#This Row],[Local - Encerramento]]=0, "-", BS_CONTROLE[[#This Row],[Local - Encerramento]])</f>
        <v>-</v>
      </c>
      <c r="AM147" s="258" t="str">
        <f ca="1">IF(BS_CONTROLE[[#This Row],[Entre - Estações]]=0, "-", BS_CONTROLE[[#This Row],[Entre - Estações]])</f>
        <v>ZGP</v>
      </c>
      <c r="AN147" s="258" t="str">
        <f ca="1">IF(BS_CONTROLE[[#This Row],[SB]]=0, "-", BS_CONTROLE[[#This Row],[SB]])</f>
        <v>ZGP2</v>
      </c>
      <c r="AO147" s="259">
        <f ca="1">IF(BS_CONTROLE[[#This Row],[SUB]]=0, "-", BS_CONTROLE[[#This Row],[SUB]])</f>
        <v>92</v>
      </c>
      <c r="AP147" s="260">
        <f ca="1">IF(BS_CONTROLE[[#This Row],[KM - Inicio]]=0, "-", BS_CONTROLE[[#This Row],[KM - Inicio]])</f>
        <v>103.3</v>
      </c>
      <c r="AQ147" s="260" t="str">
        <f ca="1"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 ca="1">IFERROR(_xlfn.XLOOKUP(AI147, BS_ATIVIDADE[ATIVIDADE],BS_ATIVIDADE[UNIDADE] ), "*")</f>
        <v>M</v>
      </c>
      <c r="BC147" s="71" t="str" cm="1">
        <f t="array" aca="1" ref="BC1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aca="1" ref="BD1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 ca="1">IFERROR(_xlfn.XLOOKUP(AO147, BASE_MAPA!$D$2:$D$260, BASE_MAPA!$I$2:$I$260), "ERRO")</f>
        <v>069-ZEV</v>
      </c>
      <c r="BF147" s="261" t="str">
        <f ca="1"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 ca="1"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 ca="1">IF(BS_CONTROLE[[#This Row],[Atividade]]=0, "-", BS_CONTROLE[[#This Row],[Atividade]])</f>
        <v>DESLOCAMENTO</v>
      </c>
      <c r="AJ148" s="9" t="str">
        <f ca="1">IF(D148="","*",VLOOKUP(AI148,BS_ATIVIDADE[#Data],3,FALSE))</f>
        <v>OUTROS</v>
      </c>
      <c r="AK148" s="258" t="str">
        <f ca="1">IF(BS_CONTROLE[[#This Row],[Local - Partida]]=0, "-", BS_CONTROLE[[#This Row],[Local - Partida]])</f>
        <v>ZPT1051</v>
      </c>
      <c r="AL148" s="258" t="str">
        <f ca="1">IF(BS_CONTROLE[[#This Row],[Local - Encerramento]]=0, "-", BS_CONTROLE[[#This Row],[Local - Encerramento]])</f>
        <v>ZPTZDR</v>
      </c>
      <c r="AM148" s="258" t="str">
        <f ca="1">IF(BS_CONTROLE[[#This Row],[Entre - Estações]]=0, "-", BS_CONTROLE[[#This Row],[Entre - Estações]])</f>
        <v>ZXW-ZEZ</v>
      </c>
      <c r="AN148" s="258" t="str">
        <f ca="1">IF(BS_CONTROLE[[#This Row],[SB]]=0, "-", BS_CONTROLE[[#This Row],[SB]])</f>
        <v>ZXWK791</v>
      </c>
      <c r="AO148" s="259">
        <f ca="1">IF(BS_CONTROLE[[#This Row],[SUB]]=0, "-", BS_CONTROLE[[#This Row],[SUB]])</f>
        <v>54</v>
      </c>
      <c r="AP148" s="260">
        <f ca="1">IF(BS_CONTROLE[[#This Row],[KM - Inicio]]=0, "-", BS_CONTROLE[[#This Row],[KM - Inicio]])</f>
        <v>81.900000000000006</v>
      </c>
      <c r="AQ148" s="260" t="str">
        <f ca="1"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 ca="1">IFERROR(_xlfn.XLOOKUP(AI148, BS_ATIVIDADE[ATIVIDADE],BS_ATIVIDADE[UNIDADE] ), "*")</f>
        <v>BINÁRIO</v>
      </c>
      <c r="BC148" s="71" t="str" cm="1">
        <f t="array" aca="1" ref="BC1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aca="1" ref="BD1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 ca="1">IFERROR(_xlfn.XLOOKUP(AO148, BASE_MAPA!$D$2:$D$260, BASE_MAPA!$I$2:$I$260), "ERRO")</f>
        <v>ZEV</v>
      </c>
      <c r="BF148" s="261" t="str">
        <f ca="1"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 ca="1"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 ca="1">IF(BS_CONTROLE[[#This Row],[Atividade]]=0, "-", BS_CONTROLE[[#This Row],[Atividade]])</f>
        <v>-</v>
      </c>
      <c r="AJ149" s="9" t="str">
        <f ca="1">IF(D149="","*",VLOOKUP(AI149,BS_ATIVIDADE[#Data],3,FALSE))</f>
        <v>*</v>
      </c>
      <c r="AK149" s="258" t="str">
        <f ca="1">IF(BS_CONTROLE[[#This Row],[Local - Partida]]=0, "-", BS_CONTROLE[[#This Row],[Local - Partida]])</f>
        <v>-</v>
      </c>
      <c r="AL149" s="258" t="str">
        <f ca="1">IF(BS_CONTROLE[[#This Row],[Local - Encerramento]]=0, "-", BS_CONTROLE[[#This Row],[Local - Encerramento]])</f>
        <v>-</v>
      </c>
      <c r="AM149" s="258" t="str">
        <f ca="1">IF(BS_CONTROLE[[#This Row],[Entre - Estações]]=0, "-", BS_CONTROLE[[#This Row],[Entre - Estações]])</f>
        <v>-</v>
      </c>
      <c r="AN149" s="258" t="str">
        <f ca="1">IF(BS_CONTROLE[[#This Row],[SB]]=0, "-", BS_CONTROLE[[#This Row],[SB]])</f>
        <v>-</v>
      </c>
      <c r="AO149" s="259" t="str">
        <f ca="1">IF(BS_CONTROLE[[#This Row],[SUB]]=0, "-", BS_CONTROLE[[#This Row],[SUB]])</f>
        <v>-</v>
      </c>
      <c r="AP149" s="260" t="str">
        <f ca="1">IF(BS_CONTROLE[[#This Row],[KM - Inicio]]=0, "-", BS_CONTROLE[[#This Row],[KM - Inicio]])</f>
        <v>-</v>
      </c>
      <c r="AQ149" s="260" t="str">
        <f ca="1"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 ca="1">IFERROR(_xlfn.XLOOKUP(AI149, BS_ATIVIDADE[ATIVIDADE],BS_ATIVIDADE[UNIDADE] ), "*")</f>
        <v>*</v>
      </c>
      <c r="BC149" s="71" t="str" cm="1">
        <f t="array" aca="1" ref="BC1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aca="1" ref="BD1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 ca="1">IFERROR(_xlfn.XLOOKUP(AO149, BASE_MAPA!$D$2:$D$260, BASE_MAPA!$I$2:$I$260), "ERRO")</f>
        <v>ERRO</v>
      </c>
      <c r="BF149" s="261" t="str">
        <f ca="1"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 ca="1"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 ca="1">IF(BS_CONTROLE[[#This Row],[Atividade]]=0, "-", BS_CONTROLE[[#This Row],[Atividade]])</f>
        <v>LIMPEZA LASTRO</v>
      </c>
      <c r="AJ150" s="9" t="str">
        <f ca="1">IF(D150="","*",VLOOKUP(AI150,BS_ATIVIDADE[#Data],3,FALSE))</f>
        <v>LIMPEZA LASTRO</v>
      </c>
      <c r="AK150" s="258" t="str">
        <f ca="1">IF(BS_CONTROLE[[#This Row],[Local - Partida]]=0, "-", BS_CONTROLE[[#This Row],[Local - Partida]])</f>
        <v>-</v>
      </c>
      <c r="AL150" s="258" t="str">
        <f ca="1">IF(BS_CONTROLE[[#This Row],[Local - Encerramento]]=0, "-", BS_CONTROLE[[#This Row],[Local - Encerramento]])</f>
        <v>-</v>
      </c>
      <c r="AM150" s="258" t="str">
        <f ca="1">IF(BS_CONTROLE[[#This Row],[Entre - Estações]]=0, "-", BS_CONTROLE[[#This Row],[Entre - Estações]])</f>
        <v>ZGM-109</v>
      </c>
      <c r="AN150" s="258" t="str">
        <f ca="1">IF(BS_CONTROLE[[#This Row],[SB]]=0, "-", BS_CONTROLE[[#This Row],[SB]])</f>
        <v>117ZGM2</v>
      </c>
      <c r="AO150" s="259">
        <f ca="1">IF(BS_CONTROLE[[#This Row],[SUB]]=0, "-", BS_CONTROLE[[#This Row],[SUB]])</f>
        <v>53</v>
      </c>
      <c r="AP150" s="260">
        <f ca="1">IF(BS_CONTROLE[[#This Row],[KM - Inicio]]=0, "-", BS_CONTROLE[[#This Row],[KM - Inicio]])</f>
        <v>115.5</v>
      </c>
      <c r="AQ150" s="260" t="str">
        <f ca="1"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 ca="1">IFERROR(_xlfn.XLOOKUP(AI150, BS_ATIVIDADE[ATIVIDADE],BS_ATIVIDADE[UNIDADE] ), "*")</f>
        <v>M</v>
      </c>
      <c r="BC150" s="71" t="str" cm="1">
        <f t="array" aca="1" ref="BC1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aca="1" ref="BD1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 ca="1">IFERROR(_xlfn.XLOOKUP(AO150, BASE_MAPA!$D$2:$D$260, BASE_MAPA!$I$2:$I$260), "ERRO")</f>
        <v>PAT-ZGM</v>
      </c>
      <c r="BF150" s="261" t="str">
        <f ca="1"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 ca="1"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 ca="1">IF(BS_CONTROLE[[#This Row],[Atividade]]=0, "-", BS_CONTROLE[[#This Row],[Atividade]])</f>
        <v>MECANIZAÇÃO - MANUTENÇÃO</v>
      </c>
      <c r="AJ151" s="9" t="str">
        <f ca="1">IF(D151="","*",VLOOKUP(AI151,BS_ATIVIDADE[#Data],3,FALSE))</f>
        <v>OUTROS - MECANIZAÇÃO</v>
      </c>
      <c r="AK151" s="258" t="str">
        <f ca="1">IF(BS_CONTROLE[[#This Row],[Local - Partida]]=0, "-", BS_CONTROLE[[#This Row],[Local - Partida]])</f>
        <v>109ZPT2</v>
      </c>
      <c r="AL151" s="258" t="str">
        <f ca="1">IF(BS_CONTROLE[[#This Row],[Local - Encerramento]]=0, "-", BS_CONTROLE[[#This Row],[Local - Encerramento]])</f>
        <v>ZPTZDR</v>
      </c>
      <c r="AM151" s="258" t="str">
        <f ca="1">IF(BS_CONTROLE[[#This Row],[Entre - Estações]]=0, "-", BS_CONTROLE[[#This Row],[Entre - Estações]])</f>
        <v>ZGM1</v>
      </c>
      <c r="AN151" s="258" t="str">
        <f ca="1">IF(BS_CONTROLE[[#This Row],[SB]]=0, "-", BS_CONTROLE[[#This Row],[SB]])</f>
        <v>ZGM1</v>
      </c>
      <c r="AO151" s="259">
        <f ca="1">IF(BS_CONTROLE[[#This Row],[SUB]]=0, "-", BS_CONTROLE[[#This Row],[SUB]])</f>
        <v>30</v>
      </c>
      <c r="AP151" s="260">
        <f ca="1">IF(BS_CONTROLE[[#This Row],[KM - Inicio]]=0, "-", BS_CONTROLE[[#This Row],[KM - Inicio]])</f>
        <v>114.3</v>
      </c>
      <c r="AQ151" s="260">
        <f ca="1"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 ca="1">IFERROR(_xlfn.XLOOKUP(AI151, BS_ATIVIDADE[ATIVIDADE],BS_ATIVIDADE[UNIDADE] ), "*")</f>
        <v>BINÁRIO</v>
      </c>
      <c r="BC151" s="71" t="str" cm="1">
        <f t="array" aca="1" ref="BC1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aca="1" ref="BD1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 ca="1">IFERROR(_xlfn.XLOOKUP(AO151, BASE_MAPA!$D$2:$D$260, BASE_MAPA!$I$2:$I$260), "ERRO")</f>
        <v>ZGM-109</v>
      </c>
      <c r="BF151" s="261" t="str">
        <f ca="1"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 ca="1"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 ca="1">IF(BS_CONTROLE[[#This Row],[Atividade]]=0, "-", BS_CONTROLE[[#This Row],[Atividade]])</f>
        <v>-</v>
      </c>
      <c r="AJ152" s="9" t="str">
        <f ca="1">IF(D152="","*",VLOOKUP(AI152,BS_ATIVIDADE[#Data],3,FALSE))</f>
        <v>*</v>
      </c>
      <c r="AK152" s="258" t="str">
        <f ca="1">IF(BS_CONTROLE[[#This Row],[Local - Partida]]=0, "-", BS_CONTROLE[[#This Row],[Local - Partida]])</f>
        <v>-</v>
      </c>
      <c r="AL152" s="258" t="str">
        <f ca="1">IF(BS_CONTROLE[[#This Row],[Local - Encerramento]]=0, "-", BS_CONTROLE[[#This Row],[Local - Encerramento]])</f>
        <v>-</v>
      </c>
      <c r="AM152" s="258" t="str">
        <f ca="1">IF(BS_CONTROLE[[#This Row],[Entre - Estações]]=0, "-", BS_CONTROLE[[#This Row],[Entre - Estações]])</f>
        <v>-</v>
      </c>
      <c r="AN152" s="258" t="str">
        <f ca="1">IF(BS_CONTROLE[[#This Row],[SB]]=0, "-", BS_CONTROLE[[#This Row],[SB]])</f>
        <v>-</v>
      </c>
      <c r="AO152" s="259" t="str">
        <f ca="1">IF(BS_CONTROLE[[#This Row],[SUB]]=0, "-", BS_CONTROLE[[#This Row],[SUB]])</f>
        <v>-</v>
      </c>
      <c r="AP152" s="260" t="str">
        <f ca="1">IF(BS_CONTROLE[[#This Row],[KM - Inicio]]=0, "-", BS_CONTROLE[[#This Row],[KM - Inicio]])</f>
        <v>-</v>
      </c>
      <c r="AQ152" s="260" t="str">
        <f ca="1"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 ca="1">IFERROR(_xlfn.XLOOKUP(AI152, BS_ATIVIDADE[ATIVIDADE],BS_ATIVIDADE[UNIDADE] ), "*")</f>
        <v>*</v>
      </c>
      <c r="BC152" s="71" t="str" cm="1">
        <f t="array" aca="1" ref="BC1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aca="1" ref="BD1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 ca="1">IFERROR(_xlfn.XLOOKUP(AO152, BASE_MAPA!$D$2:$D$260, BASE_MAPA!$I$2:$I$260), "ERRO")</f>
        <v>ERRO</v>
      </c>
      <c r="BF152" s="261" t="str">
        <f ca="1"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 ca="1"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 ca="1">IF(BS_CONTROLE[[#This Row],[Atividade]]=0, "-", BS_CONTROLE[[#This Row],[Atividade]])</f>
        <v>-</v>
      </c>
      <c r="AJ153" s="9" t="str">
        <f ca="1">IF(D153="","*",VLOOKUP(AI153,BS_ATIVIDADE[#Data],3,FALSE))</f>
        <v>*</v>
      </c>
      <c r="AK153" s="258" t="str">
        <f ca="1">IF(BS_CONTROLE[[#This Row],[Local - Partida]]=0, "-", BS_CONTROLE[[#This Row],[Local - Partida]])</f>
        <v>-</v>
      </c>
      <c r="AL153" s="258" t="str">
        <f ca="1">IF(BS_CONTROLE[[#This Row],[Local - Encerramento]]=0, "-", BS_CONTROLE[[#This Row],[Local - Encerramento]])</f>
        <v>-</v>
      </c>
      <c r="AM153" s="258" t="str">
        <f ca="1">IF(BS_CONTROLE[[#This Row],[Entre - Estações]]=0, "-", BS_CONTROLE[[#This Row],[Entre - Estações]])</f>
        <v>-</v>
      </c>
      <c r="AN153" s="258" t="str">
        <f ca="1">IF(BS_CONTROLE[[#This Row],[SB]]=0, "-", BS_CONTROLE[[#This Row],[SB]])</f>
        <v>-</v>
      </c>
      <c r="AO153" s="259" t="str">
        <f ca="1">IF(BS_CONTROLE[[#This Row],[SUB]]=0, "-", BS_CONTROLE[[#This Row],[SUB]])</f>
        <v>-</v>
      </c>
      <c r="AP153" s="260" t="str">
        <f ca="1">IF(BS_CONTROLE[[#This Row],[KM - Inicio]]=0, "-", BS_CONTROLE[[#This Row],[KM - Inicio]])</f>
        <v>-</v>
      </c>
      <c r="AQ153" s="260" t="str">
        <f ca="1"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 ca="1">IFERROR(_xlfn.XLOOKUP(AI153, BS_ATIVIDADE[ATIVIDADE],BS_ATIVIDADE[UNIDADE] ), "*")</f>
        <v>*</v>
      </c>
      <c r="BC153" s="71" t="str" cm="1">
        <f t="array" aca="1" ref="BC1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aca="1" ref="BD1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 ca="1">IFERROR(_xlfn.XLOOKUP(AO153, BASE_MAPA!$D$2:$D$260, BASE_MAPA!$I$2:$I$260), "ERRO")</f>
        <v>ERRO</v>
      </c>
      <c r="BF153" s="261" t="str">
        <f ca="1"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 ca="1"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 ca="1">IF(BS_CONTROLE[[#This Row],[Atividade]]=0, "-", BS_CONTROLE[[#This Row],[Atividade]])</f>
        <v>DETECÇÃO - ULTRASSOM - SPERRY</v>
      </c>
      <c r="AJ154" s="9" t="str">
        <f ca="1">IF(D154="","*",VLOOKUP(AI154,BS_ATIVIDADE[#Data],3,FALSE))</f>
        <v>DETECÇÃO</v>
      </c>
      <c r="AK154" s="258" t="str">
        <f ca="1">IF(BS_CONTROLE[[#This Row],[Local - Partida]]=0, "-", BS_CONTROLE[[#This Row],[Local - Partida]])</f>
        <v>ZEV-1</v>
      </c>
      <c r="AL154" s="258" t="str">
        <f ca="1">IF(BS_CONTROLE[[#This Row],[Local - Encerramento]]=0, "-", BS_CONTROLE[[#This Row],[Local - Encerramento]])</f>
        <v>ZEM-1</v>
      </c>
      <c r="AM154" s="258" t="str">
        <f ca="1">IF(BS_CONTROLE[[#This Row],[Entre - Estações]]=0, "-", BS_CONTROLE[[#This Row],[Entre - Estações]])</f>
        <v>ZEV-ZEM</v>
      </c>
      <c r="AN154" s="258" t="str">
        <f ca="1">IF(BS_CONTROLE[[#This Row],[SB]]=0, "-", BS_CONTROLE[[#This Row],[SB]])</f>
        <v>ZEVZEM</v>
      </c>
      <c r="AO154" s="259">
        <f ca="1">IF(BS_CONTROLE[[#This Row],[SUB]]=0, "-", BS_CONTROLE[[#This Row],[SUB]])</f>
        <v>48</v>
      </c>
      <c r="AP154" s="260">
        <f ca="1">IF(BS_CONTROLE[[#This Row],[KM - Inicio]]=0, "-", BS_CONTROLE[[#This Row],[KM - Inicio]])</f>
        <v>158</v>
      </c>
      <c r="AQ154" s="260" t="str">
        <f ca="1"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 ca="1">IFERROR(_xlfn.XLOOKUP(AI154, BS_ATIVIDADE[ATIVIDADE],BS_ATIVIDADE[UNIDADE] ), "*")</f>
        <v>KM</v>
      </c>
      <c r="BC154" s="71" t="str" cm="1">
        <f t="array" aca="1" ref="BC1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aca="1" ref="BD1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 ca="1">IFERROR(_xlfn.XLOOKUP(AO154, BASE_MAPA!$D$2:$D$260, BASE_MAPA!$I$2:$I$260), "ERRO")</f>
        <v>ZKE</v>
      </c>
      <c r="BF154" s="261" t="str">
        <f ca="1"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 ca="1"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 ca="1">IF(BS_CONTROLE[[#This Row],[Atividade]]=0, "-", BS_CONTROLE[[#This Row],[Atividade]])</f>
        <v>LIMPEZA LASTRO</v>
      </c>
      <c r="AJ155" s="9" t="str">
        <f ca="1">IF(D155="","*",VLOOKUP(AI155,BS_ATIVIDADE[#Data],3,FALSE))</f>
        <v>LIMPEZA LASTRO</v>
      </c>
      <c r="AK155" s="258" t="str">
        <f ca="1">IF(BS_CONTROLE[[#This Row],[Local - Partida]]=0, "-", BS_CONTROLE[[#This Row],[Local - Partida]])</f>
        <v>-</v>
      </c>
      <c r="AL155" s="258" t="str">
        <f ca="1">IF(BS_CONTROLE[[#This Row],[Local - Encerramento]]=0, "-", BS_CONTROLE[[#This Row],[Local - Encerramento]])</f>
        <v>-</v>
      </c>
      <c r="AM155" s="258" t="str">
        <f ca="1">IF(BS_CONTROLE[[#This Row],[Entre - Estações]]=0, "-", BS_CONTROLE[[#This Row],[Entre - Estações]])</f>
        <v>ZGM-109</v>
      </c>
      <c r="AN155" s="258" t="str">
        <f ca="1">IF(BS_CONTROLE[[#This Row],[SB]]=0, "-", BS_CONTROLE[[#This Row],[SB]])</f>
        <v>117ZGM2</v>
      </c>
      <c r="AO155" s="259">
        <f ca="1">IF(BS_CONTROLE[[#This Row],[SUB]]=0, "-", BS_CONTROLE[[#This Row],[SUB]])</f>
        <v>53</v>
      </c>
      <c r="AP155" s="260">
        <f ca="1">IF(BS_CONTROLE[[#This Row],[KM - Inicio]]=0, "-", BS_CONTROLE[[#This Row],[KM - Inicio]])</f>
        <v>115.5</v>
      </c>
      <c r="AQ155" s="260" t="str">
        <f ca="1"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 ca="1">IFERROR(_xlfn.XLOOKUP(AI155, BS_ATIVIDADE[ATIVIDADE],BS_ATIVIDADE[UNIDADE] ), "*")</f>
        <v>M</v>
      </c>
      <c r="BC155" s="71" t="str" cm="1">
        <f t="array" aca="1" ref="BC1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aca="1" ref="BD1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 ca="1">IFERROR(_xlfn.XLOOKUP(AO155, BASE_MAPA!$D$2:$D$260, BASE_MAPA!$I$2:$I$260), "ERRO")</f>
        <v>PAT-ZGM</v>
      </c>
      <c r="BF155" s="261" t="str">
        <f ca="1"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 ca="1"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 ca="1">IF(BS_CONTROLE[[#This Row],[Atividade]]=0, "-", BS_CONTROLE[[#This Row],[Atividade]])</f>
        <v>MECANIZAÇÃO - SOCADORA</v>
      </c>
      <c r="AJ156" s="9" t="str">
        <f ca="1">IF(D156="","*",VLOOKUP(AI156,BS_ATIVIDADE[#Data],3,FALSE))</f>
        <v>MECANIZAÇÃO - SOCADORA</v>
      </c>
      <c r="AK156" s="258" t="str">
        <f ca="1">IF(BS_CONTROLE[[#This Row],[Local - Partida]]=0, "-", BS_CONTROLE[[#This Row],[Local - Partida]])</f>
        <v>109ZPT2</v>
      </c>
      <c r="AL156" s="258" t="str">
        <f ca="1">IF(BS_CONTROLE[[#This Row],[Local - Encerramento]]=0, "-", BS_CONTROLE[[#This Row],[Local - Encerramento]])</f>
        <v>ZPTZDR</v>
      </c>
      <c r="AM156" s="258" t="str">
        <f ca="1">IF(BS_CONTROLE[[#This Row],[Entre - Estações]]=0, "-", BS_CONTROLE[[#This Row],[Entre - Estações]])</f>
        <v>ZGM1</v>
      </c>
      <c r="AN156" s="258" t="str">
        <f ca="1">IF(BS_CONTROLE[[#This Row],[SB]]=0, "-", BS_CONTROLE[[#This Row],[SB]])</f>
        <v>ZGM1</v>
      </c>
      <c r="AO156" s="259">
        <f ca="1">IF(BS_CONTROLE[[#This Row],[SUB]]=0, "-", BS_CONTROLE[[#This Row],[SUB]])</f>
        <v>30</v>
      </c>
      <c r="AP156" s="260">
        <f ca="1">IF(BS_CONTROLE[[#This Row],[KM - Inicio]]=0, "-", BS_CONTROLE[[#This Row],[KM - Inicio]])</f>
        <v>114.3</v>
      </c>
      <c r="AQ156" s="260">
        <f ca="1"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 ca="1">IFERROR(_xlfn.XLOOKUP(AI156, BS_ATIVIDADE[ATIVIDADE],BS_ATIVIDADE[UNIDADE] ), "*")</f>
        <v>M</v>
      </c>
      <c r="BC156" s="71" t="str" cm="1">
        <f t="array" aca="1" ref="BC1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aca="1" ref="BD1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 ca="1">IFERROR(_xlfn.XLOOKUP(AO156, BASE_MAPA!$D$2:$D$260, BASE_MAPA!$I$2:$I$260), "ERRO")</f>
        <v>ZGM-109</v>
      </c>
      <c r="BF156" s="261" t="str">
        <f ca="1"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 ca="1"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 ca="1">IF(BS_CONTROLE[[#This Row],[Atividade]]=0, "-", BS_CONTROLE[[#This Row],[Atividade]])</f>
        <v>DESLOCAMENTO</v>
      </c>
      <c r="AJ158" s="9" t="str">
        <f ca="1">IF(D158="","*",VLOOKUP(AI158,BS_ATIVIDADE[#Data],3,FALSE))</f>
        <v>OUTROS</v>
      </c>
      <c r="AK158" s="258" t="str">
        <f ca="1">IF(BS_CONTROLE[[#This Row],[Local - Partida]]=0, "-", BS_CONTROLE[[#This Row],[Local - Partida]])</f>
        <v>ZPT</v>
      </c>
      <c r="AL158" s="258" t="str">
        <f ca="1">IF(BS_CONTROLE[[#This Row],[Local - Encerramento]]=0, "-", BS_CONTROLE[[#This Row],[Local - Encerramento]])</f>
        <v>ZPG</v>
      </c>
      <c r="AM158" s="258" t="str">
        <f ca="1">IF(BS_CONTROLE[[#This Row],[Entre - Estações]]=0, "-", BS_CONTROLE[[#This Row],[Entre - Estações]])</f>
        <v>ZPT-ZPG</v>
      </c>
      <c r="AN158" s="258" t="str">
        <f ca="1">IF(BS_CONTROLE[[#This Row],[SB]]=0, "-", BS_CONTROLE[[#This Row],[SB]])</f>
        <v>ZPTZPG</v>
      </c>
      <c r="AO158" s="259">
        <f ca="1">IF(BS_CONTROLE[[#This Row],[SUB]]=0, "-", BS_CONTROLE[[#This Row],[SUB]])</f>
        <v>54</v>
      </c>
      <c r="AP158" s="260">
        <f ca="1">IF(BS_CONTROLE[[#This Row],[KM - Inicio]]=0, "-", BS_CONTROLE[[#This Row],[KM - Inicio]])</f>
        <v>105</v>
      </c>
      <c r="AQ158" s="260" t="str">
        <f ca="1"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 ca="1">IFERROR(_xlfn.XLOOKUP(AI158, BS_ATIVIDADE[ATIVIDADE],BS_ATIVIDADE[UNIDADE] ), "*")</f>
        <v>BINÁRIO</v>
      </c>
      <c r="BC158" s="71" t="str" cm="1">
        <f t="array" aca="1" ref="BC1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aca="1" ref="BD1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 ca="1">IFERROR(_xlfn.XLOOKUP(AO158, BASE_MAPA!$D$2:$D$260, BASE_MAPA!$I$2:$I$260), "ERRO")</f>
        <v>ZEV</v>
      </c>
      <c r="BF158" s="261" t="str">
        <f ca="1"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 ca="1"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 ca="1">IF(BS_CONTROLE[[#This Row],[Atividade]]=0, "-", BS_CONTROLE[[#This Row],[Atividade]])</f>
        <v>OUTRAS ATIVIDADES</v>
      </c>
      <c r="AJ159" s="9" t="str">
        <f ca="1">IF(D159="","*",VLOOKUP(AI159,BS_ATIVIDADE[#Data],3,FALSE))</f>
        <v>OUTROS</v>
      </c>
      <c r="AK159" s="258" t="str">
        <f ca="1">IF(BS_CONTROLE[[#This Row],[Local - Partida]]=0, "-", BS_CONTROLE[[#This Row],[Local - Partida]])</f>
        <v>ZYU1</v>
      </c>
      <c r="AL159" s="258" t="str">
        <f ca="1">IF(BS_CONTROLE[[#This Row],[Local - Encerramento]]=0, "-", BS_CONTROLE[[#This Row],[Local - Encerramento]])</f>
        <v>ZYU1</v>
      </c>
      <c r="AM159" s="258" t="str">
        <f ca="1">IF(BS_CONTROLE[[#This Row],[Entre - Estações]]=0, "-", BS_CONTROLE[[#This Row],[Entre - Estações]])</f>
        <v>ZDS-ZQB</v>
      </c>
      <c r="AN159" s="258" t="str">
        <f ca="1">IF(BS_CONTROLE[[#This Row],[SB]]=0, "-", BS_CONTROLE[[#This Row],[SB]])</f>
        <v>ZDS2481</v>
      </c>
      <c r="AO159" s="259">
        <f ca="1">IF(BS_CONTROLE[[#This Row],[SUB]]=0, "-", BS_CONTROLE[[#This Row],[SUB]])</f>
        <v>49</v>
      </c>
      <c r="AP159" s="260">
        <f ca="1">IF(BS_CONTROLE[[#This Row],[KM - Inicio]]=0, "-", BS_CONTROLE[[#This Row],[KM - Inicio]])</f>
        <v>240.89</v>
      </c>
      <c r="AQ159" s="260">
        <f ca="1"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 ca="1">IFERROR(_xlfn.XLOOKUP(AI159, BS_ATIVIDADE[ATIVIDADE],BS_ATIVIDADE[UNIDADE] ), "*")</f>
        <v>BINÁRIO</v>
      </c>
      <c r="BC159" s="71" t="str" cm="1">
        <f t="array" aca="1" ref="BC1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aca="1" ref="BD1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 ca="1">IFERROR(_xlfn.XLOOKUP(AO159, BASE_MAPA!$D$2:$D$260, BASE_MAPA!$I$2:$I$260), "ERRO")</f>
        <v>ZKE-ZGA</v>
      </c>
      <c r="BF159" s="261" t="str">
        <f ca="1"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 ca="1"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 ca="1">IF(BS_CONTROLE[[#This Row],[Atividade]]=0, "-", BS_CONTROLE[[#This Row],[Atividade]])</f>
        <v>MECANIZAÇÃO - SOCADORA</v>
      </c>
      <c r="AJ160" s="9" t="str">
        <f ca="1">IF(D160="","*",VLOOKUP(AI160,BS_ATIVIDADE[#Data],3,FALSE))</f>
        <v>MECANIZAÇÃO - SOCADORA</v>
      </c>
      <c r="AK160" s="258" t="str">
        <f ca="1">IF(BS_CONTROLE[[#This Row],[Local - Partida]]=0, "-", BS_CONTROLE[[#This Row],[Local - Partida]])</f>
        <v>ZYU1</v>
      </c>
      <c r="AL160" s="258" t="str">
        <f ca="1">IF(BS_CONTROLE[[#This Row],[Local - Encerramento]]=0, "-", BS_CONTROLE[[#This Row],[Local - Encerramento]])</f>
        <v>ZYU1</v>
      </c>
      <c r="AM160" s="258" t="str">
        <f ca="1">IF(BS_CONTROLE[[#This Row],[Entre - Estações]]=0, "-", BS_CONTROLE[[#This Row],[Entre - Estações]])</f>
        <v>ZXI-ZVK</v>
      </c>
      <c r="AN160" s="258" t="str">
        <f ca="1">IF(BS_CONTROLE[[#This Row],[SB]]=0, "-", BS_CONTROLE[[#This Row],[SB]])</f>
        <v>224ZIC1</v>
      </c>
      <c r="AO160" s="259">
        <f ca="1">IF(BS_CONTROLE[[#This Row],[SUB]]=0, "-", BS_CONTROLE[[#This Row],[SUB]])</f>
        <v>49</v>
      </c>
      <c r="AP160" s="260">
        <f ca="1">IF(BS_CONTROLE[[#This Row],[KM - Inicio]]=0, "-", BS_CONTROLE[[#This Row],[KM - Inicio]])</f>
        <v>225</v>
      </c>
      <c r="AQ160" s="260">
        <f ca="1"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 ca="1">IFERROR(_xlfn.XLOOKUP(AI160, BS_ATIVIDADE[ATIVIDADE],BS_ATIVIDADE[UNIDADE] ), "*")</f>
        <v>M</v>
      </c>
      <c r="BC160" s="71" t="str" cm="1">
        <f t="array" aca="1" ref="BC1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aca="1" ref="BD1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 ca="1">IFERROR(_xlfn.XLOOKUP(AO160, BASE_MAPA!$D$2:$D$260, BASE_MAPA!$I$2:$I$260), "ERRO")</f>
        <v>ZKE-ZGA</v>
      </c>
      <c r="BF160" s="261" t="str">
        <f ca="1"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 ca="1"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 ca="1">IF(BS_CONTROLE[[#This Row],[Atividade]]=0, "-", BS_CONTROLE[[#This Row],[Atividade]])</f>
        <v>PDM - SUBSTITUIÇÃO - DORMENTE</v>
      </c>
      <c r="AJ161" s="9" t="str">
        <f ca="1">IF(D161="","*",VLOOKUP(AI161,BS_ATIVIDADE[#Data],3,FALSE))</f>
        <v>DORMENTE - SUBSTITUIÇÂO</v>
      </c>
      <c r="AK161" s="258" t="str">
        <f ca="1">IF(BS_CONTROLE[[#This Row],[Local - Partida]]=0, "-", BS_CONTROLE[[#This Row],[Local - Partida]])</f>
        <v>-</v>
      </c>
      <c r="AL161" s="258" t="str">
        <f ca="1">IF(BS_CONTROLE[[#This Row],[Local - Encerramento]]=0, "-", BS_CONTROLE[[#This Row],[Local - Encerramento]])</f>
        <v>-</v>
      </c>
      <c r="AM161" s="258" t="str">
        <f ca="1">IF(BS_CONTROLE[[#This Row],[Entre - Estações]]=0, "-", BS_CONTROLE[[#This Row],[Entre - Estações]])</f>
        <v>ZYU</v>
      </c>
      <c r="AN161" s="258" t="str">
        <f ca="1">IF(BS_CONTROLE[[#This Row],[SB]]=0, "-", BS_CONTROLE[[#This Row],[SB]])</f>
        <v>ZYU1</v>
      </c>
      <c r="AO161" s="259">
        <f ca="1">IF(BS_CONTROLE[[#This Row],[SUB]]=0, "-", BS_CONTROLE[[#This Row],[SUB]])</f>
        <v>49</v>
      </c>
      <c r="AP161" s="260">
        <f ca="1">IF(BS_CONTROLE[[#This Row],[KM - Inicio]]=0, "-", BS_CONTROLE[[#This Row],[KM - Inicio]])</f>
        <v>203.1</v>
      </c>
      <c r="AQ161" s="260" t="str">
        <f ca="1"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 ca="1">IFERROR(_xlfn.XLOOKUP(AI161, BS_ATIVIDADE[ATIVIDADE],BS_ATIVIDADE[UNIDADE] ), "*")</f>
        <v>Nº DE DORMENTES</v>
      </c>
      <c r="BC161" s="71" t="str" cm="1">
        <f t="array" aca="1" ref="BC1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aca="1" ref="BD1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 ca="1">IFERROR(_xlfn.XLOOKUP(AO161, BASE_MAPA!$D$2:$D$260, BASE_MAPA!$I$2:$I$260), "ERRO")</f>
        <v>ZKE-ZGA</v>
      </c>
      <c r="BF161" s="261" t="str">
        <f ca="1"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 ca="1"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 ca="1">IF(BS_CONTROLE[[#This Row],[Atividade]]=0, "-", BS_CONTROLE[[#This Row],[Atividade]])</f>
        <v>PDM - SUBSTITUIÇÃO - DORMENTE</v>
      </c>
      <c r="AJ162" s="9" t="str">
        <f ca="1">IF(D162="","*",VLOOKUP(AI162,BS_ATIVIDADE[#Data],3,FALSE))</f>
        <v>DORMENTE - SUBSTITUIÇÂO</v>
      </c>
      <c r="AK162" s="258" t="str">
        <f ca="1">IF(BS_CONTROLE[[#This Row],[Local - Partida]]=0, "-", BS_CONTROLE[[#This Row],[Local - Partida]])</f>
        <v>-</v>
      </c>
      <c r="AL162" s="258" t="str">
        <f ca="1">IF(BS_CONTROLE[[#This Row],[Local - Encerramento]]=0, "-", BS_CONTROLE[[#This Row],[Local - Encerramento]])</f>
        <v>-</v>
      </c>
      <c r="AM162" s="258" t="str">
        <f ca="1">IF(BS_CONTROLE[[#This Row],[Entre - Estações]]=0, "-", BS_CONTROLE[[#This Row],[Entre - Estações]])</f>
        <v>ZFY</v>
      </c>
      <c r="AN162" s="258" t="str">
        <f ca="1">IF(BS_CONTROLE[[#This Row],[SB]]=0, "-", BS_CONTROLE[[#This Row],[SB]])</f>
        <v>ZFY1981</v>
      </c>
      <c r="AO162" s="259">
        <f ca="1">IF(BS_CONTROLE[[#This Row],[SUB]]=0, "-", BS_CONTROLE[[#This Row],[SUB]])</f>
        <v>49</v>
      </c>
      <c r="AP162" s="260">
        <f ca="1">IF(BS_CONTROLE[[#This Row],[KM - Inicio]]=0, "-", BS_CONTROLE[[#This Row],[KM - Inicio]])</f>
        <v>198.1</v>
      </c>
      <c r="AQ162" s="260" t="str">
        <f ca="1"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 ca="1">IFERROR(_xlfn.XLOOKUP(AI162, BS_ATIVIDADE[ATIVIDADE],BS_ATIVIDADE[UNIDADE] ), "*")</f>
        <v>Nº DE DORMENTES</v>
      </c>
      <c r="BC162" s="71" t="str" cm="1">
        <f t="array" aca="1" ref="BC1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aca="1" ref="BD1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 ca="1">IFERROR(_xlfn.XLOOKUP(AO162, BASE_MAPA!$D$2:$D$260, BASE_MAPA!$I$2:$I$260), "ERRO")</f>
        <v>ZKE-ZGA</v>
      </c>
      <c r="BF162" s="261" t="str">
        <f ca="1"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 ca="1"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 ca="1">IF(BS_CONTROLE[[#This Row],[Atividade]]=0, "-", BS_CONTROLE[[#This Row],[Atividade]])</f>
        <v>LIMPEZA LASTRO</v>
      </c>
      <c r="AJ163" s="9" t="str">
        <f ca="1">IF(D163="","*",VLOOKUP(AI163,BS_ATIVIDADE[#Data],3,FALSE))</f>
        <v>LIMPEZA LASTRO</v>
      </c>
      <c r="AK163" s="258" t="str">
        <f ca="1">IF(BS_CONTROLE[[#This Row],[Local - Partida]]=0, "-", BS_CONTROLE[[#This Row],[Local - Partida]])</f>
        <v>-</v>
      </c>
      <c r="AL163" s="258" t="str">
        <f ca="1">IF(BS_CONTROLE[[#This Row],[Local - Encerramento]]=0, "-", BS_CONTROLE[[#This Row],[Local - Encerramento]])</f>
        <v>-</v>
      </c>
      <c r="AM163" s="258" t="str">
        <f ca="1">IF(BS_CONTROLE[[#This Row],[Entre - Estações]]=0, "-", BS_CONTROLE[[#This Row],[Entre - Estações]])</f>
        <v>ZFY</v>
      </c>
      <c r="AN163" s="258" t="str">
        <f ca="1">IF(BS_CONTROLE[[#This Row],[SB]]=0, "-", BS_CONTROLE[[#This Row],[SB]])</f>
        <v>ZFY1982</v>
      </c>
      <c r="AO163" s="259">
        <f ca="1">IF(BS_CONTROLE[[#This Row],[SUB]]=0, "-", BS_CONTROLE[[#This Row],[SUB]])</f>
        <v>56</v>
      </c>
      <c r="AP163" s="260">
        <f ca="1">IF(BS_CONTROLE[[#This Row],[KM - Inicio]]=0, "-", BS_CONTROLE[[#This Row],[KM - Inicio]])</f>
        <v>195.5</v>
      </c>
      <c r="AQ163" s="260" t="str">
        <f ca="1"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 ca="1">IFERROR(_xlfn.XLOOKUP(AI163, BS_ATIVIDADE[ATIVIDADE],BS_ATIVIDADE[UNIDADE] ), "*")</f>
        <v>M</v>
      </c>
      <c r="BC163" s="71" t="str" cm="1">
        <f t="array" aca="1" ref="BC1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aca="1" ref="BD1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 ca="1">IFERROR(_xlfn.XLOOKUP(AO163, BASE_MAPA!$D$2:$D$260, BASE_MAPA!$I$2:$I$260), "ERRO")</f>
        <v>ZGA</v>
      </c>
      <c r="BF163" s="261" t="str">
        <f ca="1"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 ca="1"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 ca="1">IF(BS_CONTROLE[[#This Row],[Atividade]]=0, "-", BS_CONTROLE[[#This Row],[Atividade]])</f>
        <v>PDM - SUBSTITUIÇÃO - TRILHO</v>
      </c>
      <c r="AJ164" s="9" t="str">
        <f ca="1">IF(D164="","*",VLOOKUP(AI164,BS_ATIVIDADE[#Data],3,FALSE))</f>
        <v>TRILHO - SUBSTITUIÇÂO</v>
      </c>
      <c r="AK164" s="258" t="str">
        <f ca="1">IF(BS_CONTROLE[[#This Row],[Local - Partida]]=0, "-", BS_CONTROLE[[#This Row],[Local - Partida]])</f>
        <v>-</v>
      </c>
      <c r="AL164" s="258" t="str">
        <f ca="1">IF(BS_CONTROLE[[#This Row],[Local - Encerramento]]=0, "-", BS_CONTROLE[[#This Row],[Local - Encerramento]])</f>
        <v>-</v>
      </c>
      <c r="AM164" s="258" t="str">
        <f ca="1">IF(BS_CONTROLE[[#This Row],[Entre - Estações]]=0, "-", BS_CONTROLE[[#This Row],[Entre - Estações]])</f>
        <v>ZPS-ZAL</v>
      </c>
      <c r="AN164" s="258" t="str">
        <f ca="1">IF(BS_CONTROLE[[#This Row],[SB]]=0, "-", BS_CONTROLE[[#This Row],[SB]])</f>
        <v>ZPS075</v>
      </c>
      <c r="AO164" s="259">
        <f ca="1">IF(BS_CONTROLE[[#This Row],[SUB]]=0, "-", BS_CONTROLE[[#This Row],[SUB]])</f>
        <v>61</v>
      </c>
      <c r="AP164" s="260">
        <f ca="1">IF(BS_CONTROLE[[#This Row],[KM - Inicio]]=0, "-", BS_CONTROLE[[#This Row],[KM - Inicio]])</f>
        <v>73.900000000000006</v>
      </c>
      <c r="AQ164" s="260" t="str">
        <f ca="1"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 ca="1">IFERROR(_xlfn.XLOOKUP(AI164, BS_ATIVIDADE[ATIVIDADE],BS_ATIVIDADE[UNIDADE] ), "*")</f>
        <v>M</v>
      </c>
      <c r="BC164" s="71" t="str" cm="1">
        <f t="array" aca="1" ref="BC1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aca="1" ref="BD1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 ca="1">IFERROR(_xlfn.XLOOKUP(AO164, BASE_MAPA!$D$2:$D$260, BASE_MAPA!$I$2:$I$260), "ERRO")</f>
        <v>ZPS-ZAL</v>
      </c>
      <c r="BF164" s="261" t="str">
        <f ca="1"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 ca="1"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 ca="1">IF(BS_CONTROLE[[#This Row],[Atividade]]=0, "-", BS_CONTROLE[[#This Row],[Atividade]])</f>
        <v>DESLOCAMENTO</v>
      </c>
      <c r="AJ165" s="9" t="str">
        <f ca="1">IF(D165="","*",VLOOKUP(AI165,BS_ATIVIDADE[#Data],3,FALSE))</f>
        <v>OUTROS</v>
      </c>
      <c r="AK165" s="258" t="str">
        <f ca="1">IF(BS_CONTROLE[[#This Row],[Local - Partida]]=0, "-", BS_CONTROLE[[#This Row],[Local - Partida]])</f>
        <v>ZKEZGA-1</v>
      </c>
      <c r="AL165" s="258" t="str">
        <f ca="1">IF(BS_CONTROLE[[#This Row],[Local - Encerramento]]=0, "-", BS_CONTROLE[[#This Row],[Local - Encerramento]])</f>
        <v>ZBV-3</v>
      </c>
      <c r="AM165" s="258" t="str">
        <f ca="1">IF(BS_CONTROLE[[#This Row],[Entre - Estações]]=0, "-", BS_CONTROLE[[#This Row],[Entre - Estações]])</f>
        <v>ZKEZGA-ZBV</v>
      </c>
      <c r="AN165" s="258" t="str">
        <f ca="1">IF(BS_CONTROLE[[#This Row],[SB]]=0, "-", BS_CONTROLE[[#This Row],[SB]])</f>
        <v>ZKEZGAZBV</v>
      </c>
      <c r="AO165" s="259">
        <f ca="1">IF(BS_CONTROLE[[#This Row],[SUB]]=0, "-", BS_CONTROLE[[#This Row],[SUB]])</f>
        <v>48</v>
      </c>
      <c r="AP165" s="260">
        <f ca="1">IF(BS_CONTROLE[[#This Row],[KM - Inicio]]=0, "-", BS_CONTROLE[[#This Row],[KM - Inicio]])</f>
        <v>146</v>
      </c>
      <c r="AQ165" s="260" t="str">
        <f ca="1"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 ca="1">IFERROR(_xlfn.XLOOKUP(AI165, BS_ATIVIDADE[ATIVIDADE],BS_ATIVIDADE[UNIDADE] ), "*")</f>
        <v>BINÁRIO</v>
      </c>
      <c r="BC165" s="71" t="str" cm="1">
        <f t="array" aca="1" ref="BC1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aca="1" ref="BD1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 ca="1">IFERROR(_xlfn.XLOOKUP(AO165, BASE_MAPA!$D$2:$D$260, BASE_MAPA!$I$2:$I$260), "ERRO")</f>
        <v>ZKE</v>
      </c>
      <c r="BF165" s="261" t="str">
        <f ca="1"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 ca="1"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 ca="1">IF(BS_CONTROLE[[#This Row],[Atividade]]=0, "-", BS_CONTROLE[[#This Row],[Atividade]])</f>
        <v>-</v>
      </c>
      <c r="AJ166" s="9" t="str">
        <f ca="1">IF(D166="","*",VLOOKUP(AI166,BS_ATIVIDADE[#Data],3,FALSE))</f>
        <v>*</v>
      </c>
      <c r="AK166" s="258" t="str">
        <f ca="1">IF(BS_CONTROLE[[#This Row],[Local - Partida]]=0, "-", BS_CONTROLE[[#This Row],[Local - Partida]])</f>
        <v>-</v>
      </c>
      <c r="AL166" s="258" t="str">
        <f ca="1">IF(BS_CONTROLE[[#This Row],[Local - Encerramento]]=0, "-", BS_CONTROLE[[#This Row],[Local - Encerramento]])</f>
        <v>-</v>
      </c>
      <c r="AM166" s="258" t="str">
        <f ca="1">IF(BS_CONTROLE[[#This Row],[Entre - Estações]]=0, "-", BS_CONTROLE[[#This Row],[Entre - Estações]])</f>
        <v>-</v>
      </c>
      <c r="AN166" s="258" t="str">
        <f ca="1">IF(BS_CONTROLE[[#This Row],[SB]]=0, "-", BS_CONTROLE[[#This Row],[SB]])</f>
        <v>-</v>
      </c>
      <c r="AO166" s="259" t="str">
        <f ca="1">IF(BS_CONTROLE[[#This Row],[SUB]]=0, "-", BS_CONTROLE[[#This Row],[SUB]])</f>
        <v>-</v>
      </c>
      <c r="AP166" s="260" t="str">
        <f ca="1">IF(BS_CONTROLE[[#This Row],[KM - Inicio]]=0, "-", BS_CONTROLE[[#This Row],[KM - Inicio]])</f>
        <v>-</v>
      </c>
      <c r="AQ166" s="260" t="str">
        <f ca="1"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 ca="1">IFERROR(_xlfn.XLOOKUP(AI166, BS_ATIVIDADE[ATIVIDADE],BS_ATIVIDADE[UNIDADE] ), "*")</f>
        <v>*</v>
      </c>
      <c r="BC166" s="71" t="str" cm="1">
        <f t="array" aca="1" ref="BC1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aca="1" ref="BD1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 ca="1">IFERROR(_xlfn.XLOOKUP(AO166, BASE_MAPA!$D$2:$D$260, BASE_MAPA!$I$2:$I$260), "ERRO")</f>
        <v>ERRO</v>
      </c>
      <c r="BF166" s="261" t="str">
        <f ca="1"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 ca="1"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 ca="1">IF(BS_CONTROLE[[#This Row],[Atividade]]=0, "-", BS_CONTROLE[[#This Row],[Atividade]])</f>
        <v>DETECÇÃO - RONDA 7 DIAS</v>
      </c>
      <c r="AJ167" s="9" t="str">
        <f ca="1">IF(D167="","*",VLOOKUP(AI167,BS_ATIVIDADE[#Data],3,FALSE))</f>
        <v>DETECÇÃO</v>
      </c>
      <c r="AK167" s="258" t="str">
        <f ca="1">IF(BS_CONTROLE[[#This Row],[Local - Partida]]=0, "-", BS_CONTROLE[[#This Row],[Local - Partida]])</f>
        <v>ZKW102-1</v>
      </c>
      <c r="AL167" s="258" t="str">
        <f ca="1">IF(BS_CONTROLE[[#This Row],[Local - Encerramento]]=0, "-", BS_CONTROLE[[#This Row],[Local - Encerramento]])</f>
        <v>ZKW102-2</v>
      </c>
      <c r="AM167" s="258" t="str">
        <f ca="1">IF(BS_CONTROLE[[#This Row],[Entre - Estações]]=0, "-", BS_CONTROLE[[#This Row],[Entre - Estações]])</f>
        <v>ZKW-ZKEZGA-ZKW</v>
      </c>
      <c r="AN167" s="258" t="str">
        <f ca="1">IF(BS_CONTROLE[[#This Row],[SB]]=0, "-", BS_CONTROLE[[#This Row],[SB]])</f>
        <v>ZKWZKEZGAZKW</v>
      </c>
      <c r="AO167" s="259">
        <f ca="1">IF(BS_CONTROLE[[#This Row],[SUB]]=0, "-", BS_CONTROLE[[#This Row],[SUB]])</f>
        <v>48</v>
      </c>
      <c r="AP167" s="260">
        <f ca="1">IF(BS_CONTROLE[[#This Row],[KM - Inicio]]=0, "-", BS_CONTROLE[[#This Row],[KM - Inicio]])</f>
        <v>102</v>
      </c>
      <c r="AQ167" s="260" t="str">
        <f ca="1"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 ca="1">IFERROR(_xlfn.XLOOKUP(AI167, BS_ATIVIDADE[ATIVIDADE],BS_ATIVIDADE[UNIDADE] ), "*")</f>
        <v>KM</v>
      </c>
      <c r="BC167" s="71" t="str" cm="1">
        <f t="array" aca="1" ref="BC1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aca="1" ref="BD1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 ca="1">IFERROR(_xlfn.XLOOKUP(AO167, BASE_MAPA!$D$2:$D$260, BASE_MAPA!$I$2:$I$260), "ERRO")</f>
        <v>ZKE</v>
      </c>
      <c r="BF167" s="261" t="str">
        <f ca="1"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 ca="1"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 ca="1">IF(BS_CONTROLE[[#This Row],[Atividade]]=0, "-", BS_CONTROLE[[#This Row],[Atividade]])</f>
        <v>PDM - SUBSTITUIÇÃO - TRILHO</v>
      </c>
      <c r="AJ168" s="9" t="str">
        <f ca="1">IF(D168="","*",VLOOKUP(AI168,BS_ATIVIDADE[#Data],3,FALSE))</f>
        <v>TRILHO - SUBSTITUIÇÂO</v>
      </c>
      <c r="AK168" s="258" t="str">
        <f ca="1">IF(BS_CONTROLE[[#This Row],[Local - Partida]]=0, "-", BS_CONTROLE[[#This Row],[Local - Partida]])</f>
        <v>-</v>
      </c>
      <c r="AL168" s="258" t="str">
        <f ca="1">IF(BS_CONTROLE[[#This Row],[Local - Encerramento]]=0, "-", BS_CONTROLE[[#This Row],[Local - Encerramento]])</f>
        <v>-</v>
      </c>
      <c r="AM168" s="258" t="str">
        <f ca="1">IF(BS_CONTROLE[[#This Row],[Entre - Estações]]=0, "-", BS_CONTROLE[[#This Row],[Entre - Estações]])</f>
        <v>K83</v>
      </c>
      <c r="AN168" s="258" t="str">
        <f ca="1">IF(BS_CONTROLE[[#This Row],[SB]]=0, "-", BS_CONTROLE[[#This Row],[SB]])</f>
        <v>K83K802</v>
      </c>
      <c r="AO168" s="259">
        <f ca="1">IF(BS_CONTROLE[[#This Row],[SUB]]=0, "-", BS_CONTROLE[[#This Row],[SUB]])</f>
        <v>55</v>
      </c>
      <c r="AP168" s="260">
        <v>88.68</v>
      </c>
      <c r="AQ168" s="260" t="str">
        <f ca="1"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 ca="1">IFERROR(_xlfn.XLOOKUP(AI168, BS_ATIVIDADE[ATIVIDADE],BS_ATIVIDADE[UNIDADE] ), "*")</f>
        <v>M</v>
      </c>
      <c r="BC168" s="71" t="str" cm="1">
        <f t="array" aca="1" ref="BC1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aca="1" ref="BD1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 ca="1">IFERROR(_xlfn.XLOOKUP(AO168, BASE_MAPA!$D$2:$D$260, BASE_MAPA!$I$2:$I$260), "ERRO")</f>
        <v>ZKE</v>
      </c>
      <c r="BF168" s="261" t="str">
        <f ca="1"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 ca="1"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 ca="1">IF(BS_CONTROLE[[#This Row],[Atividade]]=0, "-", BS_CONTROLE[[#This Row],[Atividade]])</f>
        <v>BLOCO</v>
      </c>
      <c r="AJ169" s="9" t="str">
        <f ca="1">IF(D169="","*",VLOOKUP(AI169,BS_ATIVIDADE[#Data],3,FALSE))</f>
        <v>OUTROS</v>
      </c>
      <c r="AK169" s="258" t="str">
        <f ca="1">IF(BS_CONTROLE[[#This Row],[Local - Partida]]=0, "-", BS_CONTROLE[[#This Row],[Local - Partida]])</f>
        <v>-</v>
      </c>
      <c r="AL169" s="258" t="str">
        <f ca="1">IF(BS_CONTROLE[[#This Row],[Local - Encerramento]]=0, "-", BS_CONTROLE[[#This Row],[Local - Encerramento]])</f>
        <v>-</v>
      </c>
      <c r="AM169" s="258" t="str">
        <f ca="1">IF(BS_CONTROLE[[#This Row],[Entre - Estações]]=0, "-", BS_CONTROLE[[#This Row],[Entre - Estações]])</f>
        <v>ZKW</v>
      </c>
      <c r="AN169" s="258" t="str">
        <f ca="1">IF(BS_CONTROLE[[#This Row],[SB]]=0, "-", BS_CONTROLE[[#This Row],[SB]])</f>
        <v>ZKWZLU</v>
      </c>
      <c r="AO169" s="259">
        <f ca="1">IF(BS_CONTROLE[[#This Row],[SUB]]=0, "-", BS_CONTROLE[[#This Row],[SUB]])</f>
        <v>55</v>
      </c>
      <c r="AP169" s="260">
        <f ca="1">IF(BS_CONTROLE[[#This Row],[KM - Inicio]]=0, "-", BS_CONTROLE[[#This Row],[KM - Inicio]])</f>
        <v>97.843000000000004</v>
      </c>
      <c r="AQ169" s="260">
        <f ca="1"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 ca="1">IFERROR(_xlfn.XLOOKUP(AI169, BS_ATIVIDADE[ATIVIDADE],BS_ATIVIDADE[UNIDADE] ), "*")</f>
        <v>BINÁRIO</v>
      </c>
      <c r="BC169" s="71" t="str" cm="1">
        <f t="array" aca="1" ref="BC1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aca="1" ref="BD1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 ca="1">IFERROR(_xlfn.XLOOKUP(AO169, BASE_MAPA!$D$2:$D$260, BASE_MAPA!$I$2:$I$260), "ERRO")</f>
        <v>ZKE</v>
      </c>
      <c r="BF169" s="261" t="str">
        <f ca="1"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 ca="1"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 ca="1">IF(BS_CONTROLE[[#This Row],[Atividade]]=0, "-", BS_CONTROLE[[#This Row],[Atividade]])</f>
        <v>PDM - SOLDA</v>
      </c>
      <c r="AJ170" s="9" t="str">
        <f ca="1">IF(D170="","*",VLOOKUP(AI170,BS_ATIVIDADE[#Data],3,FALSE))</f>
        <v>SOLDA</v>
      </c>
      <c r="AK170" s="258" t="str">
        <f ca="1">IF(BS_CONTROLE[[#This Row],[Local - Partida]]=0, "-", BS_CONTROLE[[#This Row],[Local - Partida]])</f>
        <v>-</v>
      </c>
      <c r="AL170" s="258" t="str">
        <f ca="1">IF(BS_CONTROLE[[#This Row],[Local - Encerramento]]=0, "-", BS_CONTROLE[[#This Row],[Local - Encerramento]])</f>
        <v>-</v>
      </c>
      <c r="AM170" s="258" t="str">
        <f ca="1">IF(BS_CONTROLE[[#This Row],[Entre - Estações]]=0, "-", BS_CONTROLE[[#This Row],[Entre - Estações]])</f>
        <v>ZKW</v>
      </c>
      <c r="AN170" s="258" t="str">
        <f ca="1">IF(BS_CONTROLE[[#This Row],[SB]]=0, "-", BS_CONTROLE[[#This Row],[SB]])</f>
        <v>102ZKW2</v>
      </c>
      <c r="AO170" s="259">
        <f ca="1">IF(BS_CONTROLE[[#This Row],[SUB]]=0, "-", BS_CONTROLE[[#This Row],[SUB]])</f>
        <v>55</v>
      </c>
      <c r="AP170" s="260">
        <f ca="1">IF(BS_CONTROLE[[#This Row],[KM - Inicio]]=0, "-", BS_CONTROLE[[#This Row],[KM - Inicio]])</f>
        <v>99.6</v>
      </c>
      <c r="AQ170" s="260" t="str">
        <f ca="1"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 ca="1">IFERROR(_xlfn.XLOOKUP(AI170, BS_ATIVIDADE[ATIVIDADE],BS_ATIVIDADE[UNIDADE] ), "*")</f>
        <v>Nº DE SOLDA</v>
      </c>
      <c r="BC170" s="71" t="str" cm="1">
        <f t="array" aca="1" ref="BC1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aca="1" ref="BD1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 ca="1">IFERROR(_xlfn.XLOOKUP(AO170, BASE_MAPA!$D$2:$D$260, BASE_MAPA!$I$2:$I$260), "ERRO")</f>
        <v>ZKE</v>
      </c>
      <c r="BF170" s="261" t="str">
        <f ca="1"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 ca="1"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 ca="1">IF(BS_CONTROLE[[#This Row],[Atividade]]=0, "-", BS_CONTROLE[[#This Row],[Atividade]])</f>
        <v>PDM - SOLDA</v>
      </c>
      <c r="AJ171" s="9" t="str">
        <f ca="1">IF(D171="","*",VLOOKUP(AI171,BS_ATIVIDADE[#Data],3,FALSE))</f>
        <v>SOLDA</v>
      </c>
      <c r="AK171" s="258" t="str">
        <f ca="1">IF(BS_CONTROLE[[#This Row],[Local - Partida]]=0, "-", BS_CONTROLE[[#This Row],[Local - Partida]])</f>
        <v>-</v>
      </c>
      <c r="AL171" s="258" t="str">
        <f ca="1">IF(BS_CONTROLE[[#This Row],[Local - Encerramento]]=0, "-", BS_CONTROLE[[#This Row],[Local - Encerramento]])</f>
        <v>-</v>
      </c>
      <c r="AM171" s="258" t="str">
        <f ca="1">IF(BS_CONTROLE[[#This Row],[Entre - Estações]]=0, "-", BS_CONTROLE[[#This Row],[Entre - Estações]])</f>
        <v>ZLU</v>
      </c>
      <c r="AN171" s="258" t="str">
        <f ca="1">IF(BS_CONTROLE[[#This Row],[SB]]=0, "-", BS_CONTROLE[[#This Row],[SB]])</f>
        <v>ZLU1052</v>
      </c>
      <c r="AO171" s="259">
        <f ca="1">IF(BS_CONTROLE[[#This Row],[SUB]]=0, "-", BS_CONTROLE[[#This Row],[SUB]])</f>
        <v>55</v>
      </c>
      <c r="AP171" s="260">
        <f ca="1">IF(BS_CONTROLE[[#This Row],[KM - Inicio]]=0, "-", BS_CONTROLE[[#This Row],[KM - Inicio]])</f>
        <v>105.58</v>
      </c>
      <c r="AQ171" s="260" t="str">
        <f ca="1"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 ca="1">IFERROR(_xlfn.XLOOKUP(AI171, BS_ATIVIDADE[ATIVIDADE],BS_ATIVIDADE[UNIDADE] ), "*")</f>
        <v>Nº DE SOLDA</v>
      </c>
      <c r="BC171" s="71" t="str" cm="1">
        <f t="array" aca="1" ref="BC1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aca="1" ref="BD1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 ca="1">IFERROR(_xlfn.XLOOKUP(AO171, BASE_MAPA!$D$2:$D$260, BASE_MAPA!$I$2:$I$260), "ERRO")</f>
        <v>ZKE</v>
      </c>
      <c r="BF171" s="261" t="str">
        <f ca="1"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 ca="1"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 ca="1">IF(BS_CONTROLE[[#This Row],[Atividade]]=0, "-", BS_CONTROLE[[#This Row],[Atividade]])</f>
        <v>PDM - SOLDA</v>
      </c>
      <c r="AJ172" s="9" t="str">
        <f ca="1">IF(D172="","*",VLOOKUP(AI172,BS_ATIVIDADE[#Data],3,FALSE))</f>
        <v>SOLDA</v>
      </c>
      <c r="AK172" s="258" t="str">
        <f ca="1">IF(BS_CONTROLE[[#This Row],[Local - Partida]]=0, "-", BS_CONTROLE[[#This Row],[Local - Partida]])</f>
        <v>-</v>
      </c>
      <c r="AL172" s="258" t="str">
        <f ca="1">IF(BS_CONTROLE[[#This Row],[Local - Encerramento]]=0, "-", BS_CONTROLE[[#This Row],[Local - Encerramento]])</f>
        <v>-</v>
      </c>
      <c r="AM172" s="258" t="str">
        <f ca="1">IF(BS_CONTROLE[[#This Row],[Entre - Estações]]=0, "-", BS_CONTROLE[[#This Row],[Entre - Estações]])</f>
        <v>ZLU</v>
      </c>
      <c r="AN172" s="258" t="str">
        <f ca="1">IF(BS_CONTROLE[[#This Row],[SB]]=0, "-", BS_CONTROLE[[#This Row],[SB]])</f>
        <v>ZLU1052</v>
      </c>
      <c r="AO172" s="259">
        <f ca="1">IF(BS_CONTROLE[[#This Row],[SUB]]=0, "-", BS_CONTROLE[[#This Row],[SUB]])</f>
        <v>55</v>
      </c>
      <c r="AP172" s="260">
        <f ca="1">IF(BS_CONTROLE[[#This Row],[KM - Inicio]]=0, "-", BS_CONTROLE[[#This Row],[KM - Inicio]])</f>
        <v>106.02</v>
      </c>
      <c r="AQ172" s="260" t="str">
        <f ca="1"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 ca="1">IFERROR(_xlfn.XLOOKUP(AI172, BS_ATIVIDADE[ATIVIDADE],BS_ATIVIDADE[UNIDADE] ), "*")</f>
        <v>Nº DE SOLDA</v>
      </c>
      <c r="BC172" s="71" t="str" cm="1">
        <f t="array" aca="1" ref="BC1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aca="1" ref="BD1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 ca="1">IFERROR(_xlfn.XLOOKUP(AO172, BASE_MAPA!$D$2:$D$260, BASE_MAPA!$I$2:$I$260), "ERRO")</f>
        <v>ZKE</v>
      </c>
      <c r="BF172" s="261" t="str">
        <f ca="1"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 ca="1"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 ca="1">IF(BS_CONTROLE[[#This Row],[Atividade]]=0, "-", BS_CONTROLE[[#This Row],[Atividade]])</f>
        <v>PDM - SOLDA</v>
      </c>
      <c r="AJ173" s="9" t="str">
        <f ca="1">IF(D173="","*",VLOOKUP(AI173,BS_ATIVIDADE[#Data],3,FALSE))</f>
        <v>SOLDA</v>
      </c>
      <c r="AK173" s="258" t="str">
        <f ca="1">IF(BS_CONTROLE[[#This Row],[Local - Partida]]=0, "-", BS_CONTROLE[[#This Row],[Local - Partida]])</f>
        <v>-</v>
      </c>
      <c r="AL173" s="258" t="str">
        <f ca="1">IF(BS_CONTROLE[[#This Row],[Local - Encerramento]]=0, "-", BS_CONTROLE[[#This Row],[Local - Encerramento]])</f>
        <v>-</v>
      </c>
      <c r="AM173" s="258" t="str">
        <f ca="1">IF(BS_CONTROLE[[#This Row],[Entre - Estações]]=0, "-", BS_CONTROLE[[#This Row],[Entre - Estações]])</f>
        <v>ZLU</v>
      </c>
      <c r="AN173" s="258" t="str">
        <f ca="1">IF(BS_CONTROLE[[#This Row],[SB]]=0, "-", BS_CONTROLE[[#This Row],[SB]])</f>
        <v>ZLU1052</v>
      </c>
      <c r="AO173" s="259">
        <f ca="1">IF(BS_CONTROLE[[#This Row],[SUB]]=0, "-", BS_CONTROLE[[#This Row],[SUB]])</f>
        <v>55</v>
      </c>
      <c r="AP173" s="260">
        <f ca="1">IF(BS_CONTROLE[[#This Row],[KM - Inicio]]=0, "-", BS_CONTROLE[[#This Row],[KM - Inicio]])</f>
        <v>106.431</v>
      </c>
      <c r="AQ173" s="260" t="str">
        <f ca="1"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 ca="1">IFERROR(_xlfn.XLOOKUP(AI173, BS_ATIVIDADE[ATIVIDADE],BS_ATIVIDADE[UNIDADE] ), "*")</f>
        <v>Nº DE SOLDA</v>
      </c>
      <c r="BC173" s="71" t="str" cm="1">
        <f t="array" aca="1" ref="BC1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aca="1" ref="BD1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 ca="1">IFERROR(_xlfn.XLOOKUP(AO173, BASE_MAPA!$D$2:$D$260, BASE_MAPA!$I$2:$I$260), "ERRO")</f>
        <v>ZKE</v>
      </c>
      <c r="BF173" s="261" t="str">
        <f ca="1"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 ca="1"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 ca="1">IF(BS_CONTROLE[[#This Row],[Atividade]]=0, "-", BS_CONTROLE[[#This Row],[Atividade]])</f>
        <v>PDM - SOLDA</v>
      </c>
      <c r="AJ174" s="9" t="str">
        <f ca="1">IF(D174="","*",VLOOKUP(AI174,BS_ATIVIDADE[#Data],3,FALSE))</f>
        <v>SOLDA</v>
      </c>
      <c r="AK174" s="258" t="str">
        <f ca="1">IF(BS_CONTROLE[[#This Row],[Local - Partida]]=0, "-", BS_CONTROLE[[#This Row],[Local - Partida]])</f>
        <v>-</v>
      </c>
      <c r="AL174" s="258" t="str">
        <f ca="1">IF(BS_CONTROLE[[#This Row],[Local - Encerramento]]=0, "-", BS_CONTROLE[[#This Row],[Local - Encerramento]])</f>
        <v>-</v>
      </c>
      <c r="AM174" s="258" t="str">
        <f ca="1">IF(BS_CONTROLE[[#This Row],[Entre - Estações]]=0, "-", BS_CONTROLE[[#This Row],[Entre - Estações]])</f>
        <v>ZLU</v>
      </c>
      <c r="AN174" s="258" t="str">
        <f ca="1">IF(BS_CONTROLE[[#This Row],[SB]]=0, "-", BS_CONTROLE[[#This Row],[SB]])</f>
        <v>ZLU1052</v>
      </c>
      <c r="AO174" s="259">
        <f ca="1">IF(BS_CONTROLE[[#This Row],[SUB]]=0, "-", BS_CONTROLE[[#This Row],[SUB]])</f>
        <v>55</v>
      </c>
      <c r="AP174" s="260">
        <f ca="1">IF(BS_CONTROLE[[#This Row],[KM - Inicio]]=0, "-", BS_CONTROLE[[#This Row],[KM - Inicio]])</f>
        <v>107.25</v>
      </c>
      <c r="AQ174" s="260" t="str">
        <f ca="1"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 ca="1">IFERROR(_xlfn.XLOOKUP(AI174, BS_ATIVIDADE[ATIVIDADE],BS_ATIVIDADE[UNIDADE] ), "*")</f>
        <v>Nº DE SOLDA</v>
      </c>
      <c r="BC174" s="71" t="str" cm="1">
        <f t="array" aca="1" ref="BC1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aca="1" ref="BD1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 ca="1">IFERROR(_xlfn.XLOOKUP(AO174, BASE_MAPA!$D$2:$D$260, BASE_MAPA!$I$2:$I$260), "ERRO")</f>
        <v>ZKE</v>
      </c>
      <c r="BF174" s="261" t="str">
        <f ca="1"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 ca="1"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 ca="1">IF(BS_CONTROLE[[#This Row],[Atividade]]=0, "-", BS_CONTROLE[[#This Row],[Atividade]])</f>
        <v>PDM - SOLDA</v>
      </c>
      <c r="AJ175" s="9" t="str">
        <f ca="1">IF(D175="","*",VLOOKUP(AI175,BS_ATIVIDADE[#Data],3,FALSE))</f>
        <v>SOLDA</v>
      </c>
      <c r="AK175" s="258" t="str">
        <f ca="1">IF(BS_CONTROLE[[#This Row],[Local - Partida]]=0, "-", BS_CONTROLE[[#This Row],[Local - Partida]])</f>
        <v>-</v>
      </c>
      <c r="AL175" s="258" t="str">
        <f ca="1">IF(BS_CONTROLE[[#This Row],[Local - Encerramento]]=0, "-", BS_CONTROLE[[#This Row],[Local - Encerramento]])</f>
        <v>-</v>
      </c>
      <c r="AM175" s="258" t="str">
        <f ca="1">IF(BS_CONTROLE[[#This Row],[Entre - Estações]]=0, "-", BS_CONTROLE[[#This Row],[Entre - Estações]])</f>
        <v>ZLU</v>
      </c>
      <c r="AN175" s="258" t="str">
        <f ca="1">IF(BS_CONTROLE[[#This Row],[SB]]=0, "-", BS_CONTROLE[[#This Row],[SB]])</f>
        <v>ZLU1052</v>
      </c>
      <c r="AO175" s="259">
        <f ca="1">IF(BS_CONTROLE[[#This Row],[SUB]]=0, "-", BS_CONTROLE[[#This Row],[SUB]])</f>
        <v>55</v>
      </c>
      <c r="AP175" s="260">
        <f ca="1">IF(BS_CONTROLE[[#This Row],[KM - Inicio]]=0, "-", BS_CONTROLE[[#This Row],[KM - Inicio]])</f>
        <v>107.78</v>
      </c>
      <c r="AQ175" s="260" t="str">
        <f ca="1"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 ca="1">IFERROR(_xlfn.XLOOKUP(AI175, BS_ATIVIDADE[ATIVIDADE],BS_ATIVIDADE[UNIDADE] ), "*")</f>
        <v>Nº DE SOLDA</v>
      </c>
      <c r="BC175" s="71" t="str" cm="1">
        <f t="array" aca="1" ref="BC1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aca="1" ref="BD1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 ca="1">IFERROR(_xlfn.XLOOKUP(AO175, BASE_MAPA!$D$2:$D$260, BASE_MAPA!$I$2:$I$260), "ERRO")</f>
        <v>ZKE</v>
      </c>
      <c r="BF175" s="261" t="str">
        <f ca="1"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 ca="1"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 ca="1">IF(BS_CONTROLE[[#This Row],[Atividade]]=0, "-", BS_CONTROLE[[#This Row],[Atividade]])</f>
        <v>-</v>
      </c>
      <c r="AJ176" s="9" t="str">
        <f ca="1">IF(D176="","*",VLOOKUP(AI176,BS_ATIVIDADE[#Data],3,FALSE))</f>
        <v>*</v>
      </c>
      <c r="AK176" s="258" t="str">
        <f ca="1">IF(BS_CONTROLE[[#This Row],[Local - Partida]]=0, "-", BS_CONTROLE[[#This Row],[Local - Partida]])</f>
        <v>-</v>
      </c>
      <c r="AL176" s="258" t="str">
        <f ca="1">IF(BS_CONTROLE[[#This Row],[Local - Encerramento]]=0, "-", BS_CONTROLE[[#This Row],[Local - Encerramento]])</f>
        <v>-</v>
      </c>
      <c r="AM176" s="258" t="str">
        <f ca="1">IF(BS_CONTROLE[[#This Row],[Entre - Estações]]=0, "-", BS_CONTROLE[[#This Row],[Entre - Estações]])</f>
        <v>-</v>
      </c>
      <c r="AN176" s="258" t="str">
        <f ca="1">IF(BS_CONTROLE[[#This Row],[SB]]=0, "-", BS_CONTROLE[[#This Row],[SB]])</f>
        <v>-</v>
      </c>
      <c r="AO176" s="259" t="str">
        <f ca="1">IF(BS_CONTROLE[[#This Row],[SUB]]=0, "-", BS_CONTROLE[[#This Row],[SUB]])</f>
        <v>-</v>
      </c>
      <c r="AP176" s="260" t="str">
        <f ca="1">IF(BS_CONTROLE[[#This Row],[KM - Inicio]]=0, "-", BS_CONTROLE[[#This Row],[KM - Inicio]])</f>
        <v>-</v>
      </c>
      <c r="AQ176" s="260" t="str">
        <f ca="1"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 ca="1">IFERROR(_xlfn.XLOOKUP(AI176, BS_ATIVIDADE[ATIVIDADE],BS_ATIVIDADE[UNIDADE] ), "*")</f>
        <v>*</v>
      </c>
      <c r="BC176" s="71" t="str" cm="1">
        <f t="array" aca="1" ref="BC1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aca="1" ref="BD1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 ca="1">IFERROR(_xlfn.XLOOKUP(AO176, BASE_MAPA!$D$2:$D$260, BASE_MAPA!$I$2:$I$260), "ERRO")</f>
        <v>ERRO</v>
      </c>
      <c r="BF176" s="261" t="str">
        <f ca="1"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 ca="1"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 ca="1">IF(BS_CONTROLE[[#This Row],[Atividade]]=0, "-", BS_CONTROLE[[#This Row],[Atividade]])</f>
        <v>-</v>
      </c>
      <c r="AJ177" s="9" t="str">
        <f ca="1">IF(D177="","*",VLOOKUP(AI177,BS_ATIVIDADE[#Data],3,FALSE))</f>
        <v>*</v>
      </c>
      <c r="AK177" s="258" t="str">
        <f ca="1">IF(BS_CONTROLE[[#This Row],[Local - Partida]]=0, "-", BS_CONTROLE[[#This Row],[Local - Partida]])</f>
        <v>-</v>
      </c>
      <c r="AL177" s="258" t="str">
        <f ca="1">IF(BS_CONTROLE[[#This Row],[Local - Encerramento]]=0, "-", BS_CONTROLE[[#This Row],[Local - Encerramento]])</f>
        <v>-</v>
      </c>
      <c r="AM177" s="258" t="str">
        <f ca="1">IF(BS_CONTROLE[[#This Row],[Entre - Estações]]=0, "-", BS_CONTROLE[[#This Row],[Entre - Estações]])</f>
        <v>-</v>
      </c>
      <c r="AN177" s="258" t="str">
        <f ca="1">IF(BS_CONTROLE[[#This Row],[SB]]=0, "-", BS_CONTROLE[[#This Row],[SB]])</f>
        <v>-</v>
      </c>
      <c r="AO177" s="259" t="str">
        <f ca="1">IF(BS_CONTROLE[[#This Row],[SUB]]=0, "-", BS_CONTROLE[[#This Row],[SUB]])</f>
        <v>-</v>
      </c>
      <c r="AP177" s="260" t="str">
        <f ca="1">IF(BS_CONTROLE[[#This Row],[KM - Inicio]]=0, "-", BS_CONTROLE[[#This Row],[KM - Inicio]])</f>
        <v>-</v>
      </c>
      <c r="AQ177" s="260" t="str">
        <f ca="1"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 ca="1">IFERROR(_xlfn.XLOOKUP(AI177, BS_ATIVIDADE[ATIVIDADE],BS_ATIVIDADE[UNIDADE] ), "*")</f>
        <v>*</v>
      </c>
      <c r="BC177" s="71" t="str" cm="1">
        <f t="array" aca="1" ref="BC1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aca="1" ref="BD1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 ca="1">IFERROR(_xlfn.XLOOKUP(AO177, BASE_MAPA!$D$2:$D$260, BASE_MAPA!$I$2:$I$260), "ERRO")</f>
        <v>ERRO</v>
      </c>
      <c r="BF177" s="261" t="str">
        <f ca="1"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 ca="1"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 ca="1">IF(BS_CONTROLE[[#This Row],[Atividade]]=0, "-", BS_CONTROLE[[#This Row],[Atividade]])</f>
        <v>DESLOCAMENTO</v>
      </c>
      <c r="AJ178" s="9" t="str">
        <f ca="1">IF(D178="","*",VLOOKUP(AI178,BS_ATIVIDADE[#Data],3,FALSE))</f>
        <v>OUTROS</v>
      </c>
      <c r="AK178" s="258" t="str">
        <f ca="1">IF(BS_CONTROLE[[#This Row],[Local - Partida]]=0, "-", BS_CONTROLE[[#This Row],[Local - Partida]])</f>
        <v>K67ZEV1</v>
      </c>
      <c r="AL178" s="258" t="str">
        <f ca="1">IF(BS_CONTROLE[[#This Row],[Local - Encerramento]]=0, "-", BS_CONTROLE[[#This Row],[Local - Encerramento]])</f>
        <v>K67ZEV1</v>
      </c>
      <c r="AM178" s="258" t="str">
        <f ca="1">IF(BS_CONTROLE[[#This Row],[Entre - Estações]]=0, "-", BS_CONTROLE[[#This Row],[Entre - Estações]])</f>
        <v>ZEV-ZXW</v>
      </c>
      <c r="AN178" s="258" t="str">
        <f ca="1">IF(BS_CONTROLE[[#This Row],[SB]]=0, "-", BS_CONTROLE[[#This Row],[SB]])</f>
        <v>K84ZXW2</v>
      </c>
      <c r="AO178" s="259">
        <f ca="1">IF(BS_CONTROLE[[#This Row],[SUB]]=0, "-", BS_CONTROLE[[#This Row],[SUB]])</f>
        <v>92</v>
      </c>
      <c r="AP178" s="260">
        <f ca="1">IF(BS_CONTROLE[[#This Row],[KM - Inicio]]=0, "-", BS_CONTROLE[[#This Row],[KM - Inicio]])</f>
        <v>83.7</v>
      </c>
      <c r="AQ178" s="260" t="str">
        <f ca="1"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 ca="1">IFERROR(_xlfn.XLOOKUP(AI178, BS_ATIVIDADE[ATIVIDADE],BS_ATIVIDADE[UNIDADE] ), "*")</f>
        <v>BINÁRIO</v>
      </c>
      <c r="BC178" s="71" t="str" cm="1">
        <f t="array" aca="1" ref="BC1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aca="1" ref="BD1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 ca="1">IFERROR(_xlfn.XLOOKUP(AO178, BASE_MAPA!$D$2:$D$260, BASE_MAPA!$I$2:$I$260), "ERRO")</f>
        <v>069-ZEV</v>
      </c>
      <c r="BF178" s="261" t="str">
        <f ca="1"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 ca="1"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 ca="1">IF(BS_CONTROLE[[#This Row],[Atividade]]=0, "-", BS_CONTROLE[[#This Row],[Atividade]])</f>
        <v>PDM - ALÍVIO DE TENSÃO</v>
      </c>
      <c r="AJ179" s="9" t="str">
        <f ca="1">IF(D179="","*",VLOOKUP(AI179,BS_ATIVIDADE[#Data],3,FALSE))</f>
        <v>ALÍVIO</v>
      </c>
      <c r="AK179" s="258" t="str">
        <f ca="1">IF(BS_CONTROLE[[#This Row],[Local - Partida]]=0, "-", BS_CONTROLE[[#This Row],[Local - Partida]])</f>
        <v>-</v>
      </c>
      <c r="AL179" s="258" t="str">
        <f ca="1">IF(BS_CONTROLE[[#This Row],[Local - Encerramento]]=0, "-", BS_CONTROLE[[#This Row],[Local - Encerramento]])</f>
        <v>-</v>
      </c>
      <c r="AM179" s="258" t="str">
        <f ca="1">IF(BS_CONTROLE[[#This Row],[Entre - Estações]]=0, "-", BS_CONTROLE[[#This Row],[Entre - Estações]])</f>
        <v>ZEZ-069</v>
      </c>
      <c r="AN179" s="258" t="str">
        <f ca="1">IF(BS_CONTROLE[[#This Row],[SB]]=0, "-", BS_CONTROLE[[#This Row],[SB]])</f>
        <v>K72K712</v>
      </c>
      <c r="AO179" s="259">
        <f ca="1">IF(BS_CONTROLE[[#This Row],[SUB]]=0, "-", BS_CONTROLE[[#This Row],[SUB]])</f>
        <v>92</v>
      </c>
      <c r="AP179" s="260">
        <f ca="1">IF(BS_CONTROLE[[#This Row],[KM - Inicio]]=0, "-", BS_CONTROLE[[#This Row],[KM - Inicio]])</f>
        <v>71.7</v>
      </c>
      <c r="AQ179" s="260" t="str">
        <f ca="1"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 ca="1">IFERROR(_xlfn.XLOOKUP(AI179, BS_ATIVIDADE[ATIVIDADE],BS_ATIVIDADE[UNIDADE] ), "*")</f>
        <v>M</v>
      </c>
      <c r="BC179" s="71" t="str" cm="1">
        <f t="array" aca="1" ref="BC1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aca="1" ref="BD1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 ca="1">IFERROR(_xlfn.XLOOKUP(AO179, BASE_MAPA!$D$2:$D$260, BASE_MAPA!$I$2:$I$260), "ERRO")</f>
        <v>069-ZEV</v>
      </c>
      <c r="BF179" s="261" t="str">
        <f ca="1"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 ca="1"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 ca="1">IF(BS_CONTROLE[[#This Row],[Atividade]]=0, "-", BS_CONTROLE[[#This Row],[Atividade]])</f>
        <v>PDM - SOLDA</v>
      </c>
      <c r="AJ180" s="9" t="str">
        <f ca="1">IF(D180="","*",VLOOKUP(AI180,BS_ATIVIDADE[#Data],3,FALSE))</f>
        <v>SOLDA</v>
      </c>
      <c r="AK180" s="258" t="str">
        <f ca="1">IF(BS_CONTROLE[[#This Row],[Local - Partida]]=0, "-", BS_CONTROLE[[#This Row],[Local - Partida]])</f>
        <v>-</v>
      </c>
      <c r="AL180" s="258" t="str">
        <f ca="1"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 ca="1">IF(BS_CONTROLE[[#This Row],[SUB]]=0, "-", BS_CONTROLE[[#This Row],[SUB]])</f>
        <v>92</v>
      </c>
      <c r="AP180" s="260">
        <v>103.3</v>
      </c>
      <c r="AQ180" s="260" t="str">
        <f ca="1"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 ca="1">IFERROR(_xlfn.XLOOKUP(AI180, BS_ATIVIDADE[ATIVIDADE],BS_ATIVIDADE[UNIDADE] ), "*")</f>
        <v>Nº DE SOLDA</v>
      </c>
      <c r="BC180" s="71" t="str" cm="1">
        <f t="array" aca="1" ref="BC1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aca="1" ref="BD1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 ca="1">IFERROR(_xlfn.XLOOKUP(AO180, BASE_MAPA!$D$2:$D$260, BASE_MAPA!$I$2:$I$260), "ERRO")</f>
        <v>069-ZEV</v>
      </c>
      <c r="BF180" s="261" t="str">
        <f ca="1"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 ca="1"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 ca="1">IF(BS_CONTROLE[[#This Row],[Atividade]]=0, "-", BS_CONTROLE[[#This Row],[Atividade]])</f>
        <v>PDM - SUBSTITUIÇÃO - TRILHO</v>
      </c>
      <c r="AJ181" s="9" t="str">
        <f ca="1">IF(D181="","*",VLOOKUP(AI181,BS_ATIVIDADE[#Data],3,FALSE))</f>
        <v>TRILHO - SUBSTITUIÇÂO</v>
      </c>
      <c r="AK181" s="258" t="str">
        <f ca="1">IF(BS_CONTROLE[[#This Row],[Local - Partida]]=0, "-", BS_CONTROLE[[#This Row],[Local - Partida]])</f>
        <v>ZGP2</v>
      </c>
      <c r="AL181" s="258" t="str">
        <f ca="1">IF(BS_CONTROLE[[#This Row],[Local - Encerramento]]=0, "-", BS_CONTROLE[[#This Row],[Local - Encerramento]])</f>
        <v>-</v>
      </c>
      <c r="AM181" s="258" t="str">
        <f ca="1">IF(BS_CONTROLE[[#This Row],[Entre - Estações]]=0, "-", BS_CONTROLE[[#This Row],[Entre - Estações]])</f>
        <v>ZGP</v>
      </c>
      <c r="AN181" s="258" t="str">
        <f ca="1">IF(BS_CONTROLE[[#This Row],[SB]]=0, "-", BS_CONTROLE[[#This Row],[SB]])</f>
        <v>ZGP2</v>
      </c>
      <c r="AO181" s="259">
        <f ca="1">IF(BS_CONTROLE[[#This Row],[SUB]]=0, "-", BS_CONTROLE[[#This Row],[SUB]])</f>
        <v>92</v>
      </c>
      <c r="AP181" s="260">
        <f ca="1">IF(BS_CONTROLE[[#This Row],[KM - Inicio]]=0, "-", BS_CONTROLE[[#This Row],[KM - Inicio]])</f>
        <v>103.3</v>
      </c>
      <c r="AQ181" s="260" t="str">
        <f ca="1"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 ca="1">IFERROR(_xlfn.XLOOKUP(AI181, BS_ATIVIDADE[ATIVIDADE],BS_ATIVIDADE[UNIDADE] ), "*")</f>
        <v>M</v>
      </c>
      <c r="BC181" s="71" t="str" cm="1">
        <f t="array" aca="1" ref="BC1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aca="1" ref="BD1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 ca="1">IFERROR(_xlfn.XLOOKUP(AO181, BASE_MAPA!$D$2:$D$260, BASE_MAPA!$I$2:$I$260), "ERRO")</f>
        <v>069-ZEV</v>
      </c>
      <c r="BF181" s="261" t="str">
        <f ca="1"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 ca="1"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 ca="1">IF(BS_CONTROLE[[#This Row],[Atividade]]=0, "-", BS_CONTROLE[[#This Row],[Atividade]])</f>
        <v>LIMPEZA LASTRO</v>
      </c>
      <c r="AJ182" s="9" t="str">
        <f ca="1">IF(D182="","*",VLOOKUP(AI182,BS_ATIVIDADE[#Data],3,FALSE))</f>
        <v>LIMPEZA LASTRO</v>
      </c>
      <c r="AK182" s="258" t="str">
        <f ca="1">IF(BS_CONTROLE[[#This Row],[Local - Partida]]=0, "-", BS_CONTROLE[[#This Row],[Local - Partida]])</f>
        <v>-</v>
      </c>
      <c r="AL182" s="258" t="str">
        <f ca="1">IF(BS_CONTROLE[[#This Row],[Local - Encerramento]]=0, "-", BS_CONTROLE[[#This Row],[Local - Encerramento]])</f>
        <v>-</v>
      </c>
      <c r="AM182" s="258" t="str">
        <f ca="1">IF(BS_CONTROLE[[#This Row],[Entre - Estações]]=0, "-", BS_CONTROLE[[#This Row],[Entre - Estações]])</f>
        <v>ZGM-109</v>
      </c>
      <c r="AN182" s="258" t="str">
        <f ca="1">IF(BS_CONTROLE[[#This Row],[SB]]=0, "-", BS_CONTROLE[[#This Row],[SB]])</f>
        <v>117ZGM2</v>
      </c>
      <c r="AO182" s="259">
        <f ca="1">IF(BS_CONTROLE[[#This Row],[SUB]]=0, "-", BS_CONTROLE[[#This Row],[SUB]])</f>
        <v>53</v>
      </c>
      <c r="AP182" s="260">
        <f ca="1">IF(BS_CONTROLE[[#This Row],[KM - Inicio]]=0, "-", BS_CONTROLE[[#This Row],[KM - Inicio]])</f>
        <v>115.5</v>
      </c>
      <c r="AQ182" s="260" t="str">
        <f ca="1"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 ca="1">IFERROR(_xlfn.XLOOKUP(AI182, BS_ATIVIDADE[ATIVIDADE],BS_ATIVIDADE[UNIDADE] ), "*")</f>
        <v>M</v>
      </c>
      <c r="BC182" s="71" t="str" cm="1">
        <f t="array" aca="1" ref="BC1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aca="1" ref="BD1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 ca="1">IFERROR(_xlfn.XLOOKUP(AO182, BASE_MAPA!$D$2:$D$260, BASE_MAPA!$I$2:$I$260), "ERRO")</f>
        <v>PAT-ZGM</v>
      </c>
      <c r="BF182" s="261" t="str">
        <f ca="1"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 ca="1"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 ca="1">IF(BS_CONTROLE[[#This Row],[Atividade]]=0, "-", BS_CONTROLE[[#This Row],[Atividade]])</f>
        <v>MECANIZAÇÃO - SOCADORA</v>
      </c>
      <c r="AJ183" s="9" t="str">
        <f ca="1">IF(D183="","*",VLOOKUP(AI183,BS_ATIVIDADE[#Data],3,FALSE))</f>
        <v>MECANIZAÇÃO - SOCADORA</v>
      </c>
      <c r="AK183" s="258" t="str">
        <f ca="1">IF(BS_CONTROLE[[#This Row],[Local - Partida]]=0, "-", BS_CONTROLE[[#This Row],[Local - Partida]])</f>
        <v>109ZPT2</v>
      </c>
      <c r="AL183" s="258" t="str">
        <f ca="1">IF(BS_CONTROLE[[#This Row],[Local - Encerramento]]=0, "-", BS_CONTROLE[[#This Row],[Local - Encerramento]])</f>
        <v>ZPTZDR</v>
      </c>
      <c r="AM183" s="258" t="str">
        <f ca="1">IF(BS_CONTROLE[[#This Row],[Entre - Estações]]=0, "-", BS_CONTROLE[[#This Row],[Entre - Estações]])</f>
        <v>ZGM1</v>
      </c>
      <c r="AN183" s="258" t="str">
        <f ca="1">IF(BS_CONTROLE[[#This Row],[SB]]=0, "-", BS_CONTROLE[[#This Row],[SB]])</f>
        <v>ZGM1</v>
      </c>
      <c r="AO183" s="259">
        <f ca="1">IF(BS_CONTROLE[[#This Row],[SUB]]=0, "-", BS_CONTROLE[[#This Row],[SUB]])</f>
        <v>30</v>
      </c>
      <c r="AP183" s="260">
        <f ca="1">IF(BS_CONTROLE[[#This Row],[KM - Inicio]]=0, "-", BS_CONTROLE[[#This Row],[KM - Inicio]])</f>
        <v>114.3</v>
      </c>
      <c r="AQ183" s="260">
        <f ca="1"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 ca="1">IFERROR(_xlfn.XLOOKUP(AI183, BS_ATIVIDADE[ATIVIDADE],BS_ATIVIDADE[UNIDADE] ), "*")</f>
        <v>M</v>
      </c>
      <c r="BC183" s="71" t="str" cm="1">
        <f t="array" aca="1" ref="BC1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aca="1" ref="BD1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 ca="1">IFERROR(_xlfn.XLOOKUP(AO183, BASE_MAPA!$D$2:$D$260, BASE_MAPA!$I$2:$I$260), "ERRO")</f>
        <v>ZGM-109</v>
      </c>
      <c r="BF183" s="261" t="str">
        <f ca="1"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 ca="1"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 ca="1">IF(BS_CONTROLE[[#This Row],[Atividade]]=0, "-", BS_CONTROLE[[#This Row],[Atividade]])</f>
        <v>DETECÇÃO - ULTRASSOM - SPERRY</v>
      </c>
      <c r="AJ184" s="9" t="str">
        <f ca="1">IF(D184="","*",VLOOKUP(AI184,BS_ATIVIDADE[#Data],3,FALSE))</f>
        <v>DETECÇÃO</v>
      </c>
      <c r="AK184" s="258" t="str">
        <f ca="1">IF(BS_CONTROLE[[#This Row],[Local - Partida]]=0, "-", BS_CONTROLE[[#This Row],[Local - Partida]])</f>
        <v>ZPT</v>
      </c>
      <c r="AL184" s="258" t="str">
        <f ca="1">IF(BS_CONTROLE[[#This Row],[Local - Encerramento]]=0, "-", BS_CONTROLE[[#This Row],[Local - Encerramento]])</f>
        <v>ZPG</v>
      </c>
      <c r="AM184" s="258" t="str">
        <f ca="1">IF(BS_CONTROLE[[#This Row],[Entre - Estações]]=0, "-", BS_CONTROLE[[#This Row],[Entre - Estações]])</f>
        <v>ZPT-ZPG</v>
      </c>
      <c r="AN184" s="258" t="str">
        <f ca="1">IF(BS_CONTROLE[[#This Row],[SB]]=0, "-", BS_CONTROLE[[#This Row],[SB]])</f>
        <v>ZPTZPGZPT</v>
      </c>
      <c r="AO184" s="259">
        <f ca="1">IF(BS_CONTROLE[[#This Row],[SUB]]=0, "-", BS_CONTROLE[[#This Row],[SUB]])</f>
        <v>53</v>
      </c>
      <c r="AP184" s="260">
        <f ca="1">IF(BS_CONTROLE[[#This Row],[KM - Inicio]]=0, "-", BS_CONTROLE[[#This Row],[KM - Inicio]])</f>
        <v>109</v>
      </c>
      <c r="AQ184" s="260" t="str">
        <f ca="1"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 ca="1">IFERROR(_xlfn.XLOOKUP(AI184, BS_ATIVIDADE[ATIVIDADE],BS_ATIVIDADE[UNIDADE] ), "*")</f>
        <v>KM</v>
      </c>
      <c r="BC184" s="71" t="str" cm="1">
        <f t="array" aca="1" ref="BC1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aca="1" ref="BD1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 ca="1">IFERROR(_xlfn.XLOOKUP(AO184, BASE_MAPA!$D$2:$D$260, BASE_MAPA!$I$2:$I$260), "ERRO")</f>
        <v>PAT-ZGM</v>
      </c>
      <c r="BF184" s="261" t="str">
        <f ca="1"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 ca="1"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aca="1" ref="N18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 ca="1">IF(BS_CONTROLE[[#This Row],[Atividade]]=0, "-", BS_CONTROLE[[#This Row],[Atividade]])</f>
        <v>-</v>
      </c>
      <c r="AJ185" s="9" t="str">
        <f ca="1">IF(D185="","*",VLOOKUP(AI185,BS_ATIVIDADE[#Data],3,FALSE))</f>
        <v>*</v>
      </c>
      <c r="AK185" s="258" t="str">
        <f ca="1">IF(BS_CONTROLE[[#This Row],[Local - Partida]]=0, "-", BS_CONTROLE[[#This Row],[Local - Partida]])</f>
        <v>-</v>
      </c>
      <c r="AL185" s="258" t="str">
        <f ca="1">IF(BS_CONTROLE[[#This Row],[Local - Encerramento]]=0, "-", BS_CONTROLE[[#This Row],[Local - Encerramento]])</f>
        <v>-</v>
      </c>
      <c r="AM185" s="258" t="str">
        <f ca="1">IF(BS_CONTROLE[[#This Row],[Entre - Estações]]=0, "-", BS_CONTROLE[[#This Row],[Entre - Estações]])</f>
        <v>-</v>
      </c>
      <c r="AN185" s="258" t="str">
        <f ca="1">IF(BS_CONTROLE[[#This Row],[SB]]=0, "-", BS_CONTROLE[[#This Row],[SB]])</f>
        <v>-</v>
      </c>
      <c r="AO185" s="259" t="str">
        <f ca="1">IF(BS_CONTROLE[[#This Row],[SUB]]=0, "-", BS_CONTROLE[[#This Row],[SUB]])</f>
        <v>-</v>
      </c>
      <c r="AP185" s="260" t="str">
        <f ca="1">IF(BS_CONTROLE[[#This Row],[KM - Inicio]]=0, "-", BS_CONTROLE[[#This Row],[KM - Inicio]])</f>
        <v>-</v>
      </c>
      <c r="AQ185" s="260" t="str">
        <f ca="1"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 ca="1">IFERROR(_xlfn.XLOOKUP(AI185, BS_ATIVIDADE[ATIVIDADE],BS_ATIVIDADE[UNIDADE] ), "*")</f>
        <v>*</v>
      </c>
      <c r="BC185" s="71" t="str" cm="1">
        <f t="array" aca="1" ref="BC1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aca="1" ref="BD1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 ca="1">IFERROR(_xlfn.XLOOKUP(AO185, BASE_MAPA!$D$2:$D$260, BASE_MAPA!$I$2:$I$260), "ERRO")</f>
        <v>ERRO</v>
      </c>
      <c r="BF185" s="261" t="str">
        <f ca="1"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 ca="1"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aca="1" ref="N18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 ca="1">IF(BS_CONTROLE[[#This Row],[Atividade]]=0, "-", BS_CONTROLE[[#This Row],[Atividade]])</f>
        <v>-</v>
      </c>
      <c r="AJ186" s="9" t="str">
        <f ca="1">IF(D186="","*",VLOOKUP(AI186,BS_ATIVIDADE[#Data],3,FALSE))</f>
        <v>*</v>
      </c>
      <c r="AK186" s="258" t="str">
        <f ca="1">IF(BS_CONTROLE[[#This Row],[Local - Partida]]=0, "-", BS_CONTROLE[[#This Row],[Local - Partida]])</f>
        <v>-</v>
      </c>
      <c r="AL186" s="258" t="str">
        <f ca="1">IF(BS_CONTROLE[[#This Row],[Local - Encerramento]]=0, "-", BS_CONTROLE[[#This Row],[Local - Encerramento]])</f>
        <v>-</v>
      </c>
      <c r="AM186" s="258" t="str">
        <f ca="1">IF(BS_CONTROLE[[#This Row],[Entre - Estações]]=0, "-", BS_CONTROLE[[#This Row],[Entre - Estações]])</f>
        <v>-</v>
      </c>
      <c r="AN186" s="258" t="str">
        <f ca="1">IF(BS_CONTROLE[[#This Row],[SB]]=0, "-", BS_CONTROLE[[#This Row],[SB]])</f>
        <v>-</v>
      </c>
      <c r="AO186" s="259" t="str">
        <f ca="1">IF(BS_CONTROLE[[#This Row],[SUB]]=0, "-", BS_CONTROLE[[#This Row],[SUB]])</f>
        <v>-</v>
      </c>
      <c r="AP186" s="260" t="str">
        <f ca="1">IF(BS_CONTROLE[[#This Row],[KM - Inicio]]=0, "-", BS_CONTROLE[[#This Row],[KM - Inicio]])</f>
        <v>-</v>
      </c>
      <c r="AQ186" s="260" t="str">
        <f ca="1"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 ca="1">IFERROR(_xlfn.XLOOKUP(AI186, BS_ATIVIDADE[ATIVIDADE],BS_ATIVIDADE[UNIDADE] ), "*")</f>
        <v>*</v>
      </c>
      <c r="BC186" s="71" t="str" cm="1">
        <f t="array" aca="1" ref="BC1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aca="1" ref="BD1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 ca="1">IFERROR(_xlfn.XLOOKUP(AO186, BASE_MAPA!$D$2:$D$260, BASE_MAPA!$I$2:$I$260), "ERRO")</f>
        <v>ERRO</v>
      </c>
      <c r="BF186" s="261" t="str">
        <f ca="1"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 ca="1"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 ca="1">IF(BS_CONTROLE[[#This Row],[Atividade]]=0, "-", BS_CONTROLE[[#This Row],[Atividade]])</f>
        <v>OUTRAS ATIVIDADES</v>
      </c>
      <c r="AJ187" s="9" t="str">
        <f ca="1">IF(D187="","*",VLOOKUP(AI187,BS_ATIVIDADE[#Data],3,FALSE))</f>
        <v>OUTROS</v>
      </c>
      <c r="AK187" s="258" t="str">
        <f ca="1">IF(BS_CONTROLE[[#This Row],[Local - Partida]]=0, "-", BS_CONTROLE[[#This Row],[Local - Partida]])</f>
        <v>ZYU1</v>
      </c>
      <c r="AL187" s="258" t="str">
        <f ca="1">IF(BS_CONTROLE[[#This Row],[Local - Encerramento]]=0, "-", BS_CONTROLE[[#This Row],[Local - Encerramento]])</f>
        <v>ZYU1</v>
      </c>
      <c r="AM187" s="258" t="str">
        <f ca="1">IF(BS_CONTROLE[[#This Row],[Entre - Estações]]=0, "-", BS_CONTROLE[[#This Row],[Entre - Estações]])</f>
        <v>ZDS-ZQB</v>
      </c>
      <c r="AN187" s="258" t="str">
        <f ca="1">IF(BS_CONTROLE[[#This Row],[SB]]=0, "-", BS_CONTROLE[[#This Row],[SB]])</f>
        <v>ZDS2481</v>
      </c>
      <c r="AO187" s="259">
        <f ca="1">IF(BS_CONTROLE[[#This Row],[SUB]]=0, "-", BS_CONTROLE[[#This Row],[SUB]])</f>
        <v>49</v>
      </c>
      <c r="AP187" s="260">
        <f ca="1">IF(BS_CONTROLE[[#This Row],[KM - Inicio]]=0, "-", BS_CONTROLE[[#This Row],[KM - Inicio]])</f>
        <v>240.89</v>
      </c>
      <c r="AQ187" s="260">
        <f ca="1"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 ca="1">IFERROR(_xlfn.XLOOKUP(AI187, BS_ATIVIDADE[ATIVIDADE],BS_ATIVIDADE[UNIDADE] ), "*")</f>
        <v>BINÁRIO</v>
      </c>
      <c r="BC187" s="71" t="str" cm="1">
        <f t="array" aca="1" ref="BC1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aca="1" ref="BD1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 ca="1">IFERROR(_xlfn.XLOOKUP(AO187, BASE_MAPA!$D$2:$D$260, BASE_MAPA!$I$2:$I$260), "ERRO")</f>
        <v>ZKE-ZGA</v>
      </c>
      <c r="BF187" s="261" t="str">
        <f ca="1"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 ca="1"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 ca="1">IF(BS_CONTROLE[[#This Row],[Atividade]]=0, "-", BS_CONTROLE[[#This Row],[Atividade]])</f>
        <v>MECANIZAÇÃO - SOCADORA</v>
      </c>
      <c r="AJ188" s="9" t="str">
        <f ca="1">IF(D188="","*",VLOOKUP(AI188,BS_ATIVIDADE[#Data],3,FALSE))</f>
        <v>MECANIZAÇÃO - SOCADORA</v>
      </c>
      <c r="AK188" s="258" t="str">
        <f ca="1">IF(BS_CONTROLE[[#This Row],[Local - Partida]]=0, "-", BS_CONTROLE[[#This Row],[Local - Partida]])</f>
        <v>ZYU1</v>
      </c>
      <c r="AL188" s="258" t="str">
        <f ca="1">IF(BS_CONTROLE[[#This Row],[Local - Encerramento]]=0, "-", BS_CONTROLE[[#This Row],[Local - Encerramento]])</f>
        <v>ZYU1</v>
      </c>
      <c r="AM188" s="258" t="str">
        <f ca="1">IF(BS_CONTROLE[[#This Row],[Entre - Estações]]=0, "-", BS_CONTROLE[[#This Row],[Entre - Estações]])</f>
        <v>ZXI-ZVK</v>
      </c>
      <c r="AN188" s="258" t="str">
        <f ca="1">IF(BS_CONTROLE[[#This Row],[SB]]=0, "-", BS_CONTROLE[[#This Row],[SB]])</f>
        <v>224ZIC1</v>
      </c>
      <c r="AO188" s="259">
        <f ca="1">IF(BS_CONTROLE[[#This Row],[SUB]]=0, "-", BS_CONTROLE[[#This Row],[SUB]])</f>
        <v>49</v>
      </c>
      <c r="AP188" s="260">
        <f ca="1">IF(BS_CONTROLE[[#This Row],[KM - Inicio]]=0, "-", BS_CONTROLE[[#This Row],[KM - Inicio]])</f>
        <v>225</v>
      </c>
      <c r="AQ188" s="260">
        <f ca="1"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 ca="1">IFERROR(_xlfn.XLOOKUP(AI188, BS_ATIVIDADE[ATIVIDADE],BS_ATIVIDADE[UNIDADE] ), "*")</f>
        <v>M</v>
      </c>
      <c r="BC188" s="71" t="str" cm="1">
        <f t="array" aca="1" ref="BC1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aca="1" ref="BD1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 ca="1">IFERROR(_xlfn.XLOOKUP(AO188, BASE_MAPA!$D$2:$D$260, BASE_MAPA!$I$2:$I$260), "ERRO")</f>
        <v>ZKE-ZGA</v>
      </c>
      <c r="BF188" s="261" t="str">
        <f ca="1"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 ca="1"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 ca="1">IF(BS_CONTROLE[[#This Row],[Atividade]]=0, "-", BS_CONTROLE[[#This Row],[Atividade]])</f>
        <v>PDM - SUBSTITUIÇÃO - DORMENTE</v>
      </c>
      <c r="AJ189" s="9" t="str">
        <f ca="1">IF(D189="","*",VLOOKUP(AI189,BS_ATIVIDADE[#Data],3,FALSE))</f>
        <v>DORMENTE - SUBSTITUIÇÂO</v>
      </c>
      <c r="AK189" s="258" t="str">
        <f ca="1">IF(BS_CONTROLE[[#This Row],[Local - Partida]]=0, "-", BS_CONTROLE[[#This Row],[Local - Partida]])</f>
        <v>-</v>
      </c>
      <c r="AL189" s="258" t="str">
        <f ca="1">IF(BS_CONTROLE[[#This Row],[Local - Encerramento]]=0, "-", BS_CONTROLE[[#This Row],[Local - Encerramento]])</f>
        <v>-</v>
      </c>
      <c r="AM189" s="258" t="str">
        <f ca="1">IF(BS_CONTROLE[[#This Row],[Entre - Estações]]=0, "-", BS_CONTROLE[[#This Row],[Entre - Estações]])</f>
        <v>ZVK-ZDS</v>
      </c>
      <c r="AN189" s="258" t="str">
        <f ca="1">IF(BS_CONTROLE[[#This Row],[SB]]=0, "-", BS_CONTROLE[[#This Row],[SB]])</f>
        <v>ZVK2351</v>
      </c>
      <c r="AO189" s="259">
        <f ca="1">IF(BS_CONTROLE[[#This Row],[SUB]]=0, "-", BS_CONTROLE[[#This Row],[SUB]])</f>
        <v>49</v>
      </c>
      <c r="AP189" s="260">
        <f ca="1">IF(BS_CONTROLE[[#This Row],[KM - Inicio]]=0, "-", BS_CONTROLE[[#This Row],[KM - Inicio]])</f>
        <v>232.9</v>
      </c>
      <c r="AQ189" s="260" t="str">
        <f ca="1"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 ca="1">IFERROR(_xlfn.XLOOKUP(AI189, BS_ATIVIDADE[ATIVIDADE],BS_ATIVIDADE[UNIDADE] ), "*")</f>
        <v>Nº DE DORMENTES</v>
      </c>
      <c r="BC189" s="71" t="str" cm="1">
        <f t="array" aca="1" ref="BC1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aca="1" ref="BD1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 ca="1">IFERROR(_xlfn.XLOOKUP(AO189, BASE_MAPA!$D$2:$D$260, BASE_MAPA!$I$2:$I$260), "ERRO")</f>
        <v>ZKE-ZGA</v>
      </c>
      <c r="BF189" s="261" t="str">
        <f ca="1"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 ca="1"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 ca="1">IF(BS_CONTROLE[[#This Row],[Atividade]]=0, "-", BS_CONTROLE[[#This Row],[Atividade]])</f>
        <v>PDM - SUBSTITUIÇÃO - DORMENTE</v>
      </c>
      <c r="AJ190" s="9" t="str">
        <f ca="1">IF(D190="","*",VLOOKUP(AI190,BS_ATIVIDADE[#Data],3,FALSE))</f>
        <v>DORMENTE - SUBSTITUIÇÂO</v>
      </c>
      <c r="AK190" s="258" t="str">
        <f ca="1">IF(BS_CONTROLE[[#This Row],[Local - Partida]]=0, "-", BS_CONTROLE[[#This Row],[Local - Partida]])</f>
        <v>-</v>
      </c>
      <c r="AL190" s="258" t="str">
        <f ca="1">IF(BS_CONTROLE[[#This Row],[Local - Encerramento]]=0, "-", BS_CONTROLE[[#This Row],[Local - Encerramento]])</f>
        <v>-</v>
      </c>
      <c r="AM190" s="258" t="str">
        <f ca="1">IF(BS_CONTROLE[[#This Row],[Entre - Estações]]=0, "-", BS_CONTROLE[[#This Row],[Entre - Estações]])</f>
        <v>ZYU</v>
      </c>
      <c r="AN190" s="258" t="str">
        <f ca="1">IF(BS_CONTROLE[[#This Row],[SB]]=0, "-", BS_CONTROLE[[#This Row],[SB]])</f>
        <v>ZYU1</v>
      </c>
      <c r="AO190" s="259">
        <f ca="1">IF(BS_CONTROLE[[#This Row],[SUB]]=0, "-", BS_CONTROLE[[#This Row],[SUB]])</f>
        <v>49</v>
      </c>
      <c r="AP190" s="260">
        <f ca="1">IF(BS_CONTROLE[[#This Row],[KM - Inicio]]=0, "-", BS_CONTROLE[[#This Row],[KM - Inicio]])</f>
        <v>203.1</v>
      </c>
      <c r="AQ190" s="260" t="str">
        <f ca="1"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 ca="1">IFERROR(_xlfn.XLOOKUP(AI190, BS_ATIVIDADE[ATIVIDADE],BS_ATIVIDADE[UNIDADE] ), "*")</f>
        <v>Nº DE DORMENTES</v>
      </c>
      <c r="BC190" s="71" t="str" cm="1">
        <f t="array" aca="1" ref="BC1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aca="1" ref="BD1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 ca="1">IFERROR(_xlfn.XLOOKUP(AO190, BASE_MAPA!$D$2:$D$260, BASE_MAPA!$I$2:$I$260), "ERRO")</f>
        <v>ZKE-ZGA</v>
      </c>
      <c r="BF190" s="261" t="str">
        <f ca="1"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 ca="1"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 ca="1">IF(BS_CONTROLE[[#This Row],[Atividade]]=0, "-", BS_CONTROLE[[#This Row],[Atividade]])</f>
        <v>PDM - SUBSTITUIÇÃO - DORMENTE</v>
      </c>
      <c r="AJ191" s="9" t="str">
        <f ca="1">IF(D191="","*",VLOOKUP(AI191,BS_ATIVIDADE[#Data],3,FALSE))</f>
        <v>DORMENTE - SUBSTITUIÇÂO</v>
      </c>
      <c r="AK191" s="258" t="str">
        <f ca="1">IF(BS_CONTROLE[[#This Row],[Local - Partida]]=0, "-", BS_CONTROLE[[#This Row],[Local - Partida]])</f>
        <v>-</v>
      </c>
      <c r="AL191" s="258" t="str">
        <f ca="1">IF(BS_CONTROLE[[#This Row],[Local - Encerramento]]=0, "-", BS_CONTROLE[[#This Row],[Local - Encerramento]])</f>
        <v>-</v>
      </c>
      <c r="AM191" s="258" t="str">
        <f ca="1">IF(BS_CONTROLE[[#This Row],[Entre - Estações]]=0, "-", BS_CONTROLE[[#This Row],[Entre - Estações]])</f>
        <v>ZFY</v>
      </c>
      <c r="AN191" s="258" t="str">
        <f ca="1">IF(BS_CONTROLE[[#This Row],[SB]]=0, "-", BS_CONTROLE[[#This Row],[SB]])</f>
        <v>ZFY1981</v>
      </c>
      <c r="AO191" s="259">
        <f ca="1">IF(BS_CONTROLE[[#This Row],[SUB]]=0, "-", BS_CONTROLE[[#This Row],[SUB]])</f>
        <v>49</v>
      </c>
      <c r="AP191" s="260">
        <f ca="1">IF(BS_CONTROLE[[#This Row],[KM - Inicio]]=0, "-", BS_CONTROLE[[#This Row],[KM - Inicio]])</f>
        <v>198.1</v>
      </c>
      <c r="AQ191" s="260" t="str">
        <f ca="1"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 ca="1">IFERROR(_xlfn.XLOOKUP(AI191, BS_ATIVIDADE[ATIVIDADE],BS_ATIVIDADE[UNIDADE] ), "*")</f>
        <v>Nº DE DORMENTES</v>
      </c>
      <c r="BC191" s="71" t="str" cm="1">
        <f t="array" aca="1" ref="BC1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aca="1" ref="BD1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 ca="1">IFERROR(_xlfn.XLOOKUP(AO191, BASE_MAPA!$D$2:$D$260, BASE_MAPA!$I$2:$I$260), "ERRO")</f>
        <v>ZKE-ZGA</v>
      </c>
      <c r="BF191" s="261" t="str">
        <f ca="1"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 ca="1"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 ca="1">IF(BS_CONTROLE[[#This Row],[Atividade]]=0, "-", BS_CONTROLE[[#This Row],[Atividade]])</f>
        <v>PDM - SUBSTITUIÇÃO - TRILHO</v>
      </c>
      <c r="AJ192" s="9" t="str">
        <f ca="1">IF(D192="","*",VLOOKUP(AI192,BS_ATIVIDADE[#Data],3,FALSE))</f>
        <v>TRILHO - SUBSTITUIÇÂO</v>
      </c>
      <c r="AK192" s="258" t="str">
        <f ca="1">IF(BS_CONTROLE[[#This Row],[Local - Partida]]=0, "-", BS_CONTROLE[[#This Row],[Local - Partida]])</f>
        <v>-</v>
      </c>
      <c r="AL192" s="258" t="str">
        <f ca="1">IF(BS_CONTROLE[[#This Row],[Local - Encerramento]]=0, "-", BS_CONTROLE[[#This Row],[Local - Encerramento]])</f>
        <v>-</v>
      </c>
      <c r="AM192" s="258" t="str">
        <f ca="1">IF(BS_CONTROLE[[#This Row],[Entre - Estações]]=0, "-", BS_CONTROLE[[#This Row],[Entre - Estações]])</f>
        <v>ZPS-ZAL</v>
      </c>
      <c r="AN192" s="258" t="str">
        <f ca="1">IF(BS_CONTROLE[[#This Row],[SB]]=0, "-", BS_CONTROLE[[#This Row],[SB]])</f>
        <v>ZPS075</v>
      </c>
      <c r="AO192" s="259">
        <f ca="1">IF(BS_CONTROLE[[#This Row],[SUB]]=0, "-", BS_CONTROLE[[#This Row],[SUB]])</f>
        <v>61</v>
      </c>
      <c r="AP192" s="260">
        <f ca="1">IF(BS_CONTROLE[[#This Row],[KM - Inicio]]=0, "-", BS_CONTROLE[[#This Row],[KM - Inicio]])</f>
        <v>73.900000000000006</v>
      </c>
      <c r="AQ192" s="260" t="str">
        <f ca="1"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 ca="1">IFERROR(_xlfn.XLOOKUP(AI192, BS_ATIVIDADE[ATIVIDADE],BS_ATIVIDADE[UNIDADE] ), "*")</f>
        <v>M</v>
      </c>
      <c r="BC192" s="71" t="str" cm="1">
        <f t="array" aca="1" ref="BC1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aca="1" ref="BD1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 ca="1">IFERROR(_xlfn.XLOOKUP(AO192, BASE_MAPA!$D$2:$D$260, BASE_MAPA!$I$2:$I$260), "ERRO")</f>
        <v>ZPS-ZAL</v>
      </c>
      <c r="BF192" s="261" t="str">
        <f ca="1"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 ca="1"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 ca="1">IF(BS_CONTROLE[[#This Row],[Atividade]]=0, "-", BS_CONTROLE[[#This Row],[Atividade]])</f>
        <v>-</v>
      </c>
      <c r="AJ193" s="9" t="str">
        <f ca="1">IF(D193="","*",VLOOKUP(AI193,BS_ATIVIDADE[#Data],3,FALSE))</f>
        <v>*</v>
      </c>
      <c r="AK193" s="258" t="str">
        <f ca="1">IF(BS_CONTROLE[[#This Row],[Local - Partida]]=0, "-", BS_CONTROLE[[#This Row],[Local - Partida]])</f>
        <v>-</v>
      </c>
      <c r="AL193" s="258" t="str">
        <f ca="1">IF(BS_CONTROLE[[#This Row],[Local - Encerramento]]=0, "-", BS_CONTROLE[[#This Row],[Local - Encerramento]])</f>
        <v>-</v>
      </c>
      <c r="AM193" s="258" t="str">
        <f ca="1">IF(BS_CONTROLE[[#This Row],[Entre - Estações]]=0, "-", BS_CONTROLE[[#This Row],[Entre - Estações]])</f>
        <v>ZWW-ZKW</v>
      </c>
      <c r="AN193" s="258" t="str">
        <f ca="1">IF(BS_CONTROLE[[#This Row],[SB]]=0, "-", BS_CONTROLE[[#This Row],[SB]])</f>
        <v>K91ZWW1</v>
      </c>
      <c r="AO193" s="259">
        <f ca="1">IF(BS_CONTROLE[[#This Row],[SUB]]=0, "-", BS_CONTROLE[[#This Row],[SUB]])</f>
        <v>48</v>
      </c>
      <c r="AP193" s="260">
        <f ca="1">IF(BS_CONTROLE[[#This Row],[KM - Inicio]]=0, "-", BS_CONTROLE[[#This Row],[KM - Inicio]])</f>
        <v>88</v>
      </c>
      <c r="AQ193" s="260" t="str">
        <f ca="1"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 ca="1">IFERROR(_xlfn.XLOOKUP(AI193, BS_ATIVIDADE[ATIVIDADE],BS_ATIVIDADE[UNIDADE] ), "*")</f>
        <v>*</v>
      </c>
      <c r="BC193" s="71" t="str" cm="1">
        <f t="array" aca="1" ref="BC1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aca="1" ref="BD1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 ca="1">IFERROR(_xlfn.XLOOKUP(AO193, BASE_MAPA!$D$2:$D$260, BASE_MAPA!$I$2:$I$260), "ERRO")</f>
        <v>ZKE</v>
      </c>
      <c r="BF193" s="261" t="str">
        <f ca="1"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 ca="1"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 ca="1">IF(BS_CONTROLE[[#This Row],[Atividade]]=0, "-", BS_CONTROLE[[#This Row],[Atividade]])</f>
        <v>-</v>
      </c>
      <c r="AJ194" s="9" t="str">
        <f ca="1">IF(D194="","*",VLOOKUP(AI194,BS_ATIVIDADE[#Data],3,FALSE))</f>
        <v>*</v>
      </c>
      <c r="AK194" s="258" t="str">
        <f ca="1">IF(BS_CONTROLE[[#This Row],[Local - Partida]]=0, "-", BS_CONTROLE[[#This Row],[Local - Partida]])</f>
        <v>-</v>
      </c>
      <c r="AL194" s="258" t="str">
        <f ca="1">IF(BS_CONTROLE[[#This Row],[Local - Encerramento]]=0, "-", BS_CONTROLE[[#This Row],[Local - Encerramento]])</f>
        <v>-</v>
      </c>
      <c r="AM194" s="258" t="str">
        <f ca="1">IF(BS_CONTROLE[[#This Row],[Entre - Estações]]=0, "-", BS_CONTROLE[[#This Row],[Entre - Estações]])</f>
        <v>-</v>
      </c>
      <c r="AN194" s="258" t="str">
        <f ca="1">IF(BS_CONTROLE[[#This Row],[SB]]=0, "-", BS_CONTROLE[[#This Row],[SB]])</f>
        <v>-</v>
      </c>
      <c r="AO194" s="259" t="str">
        <f ca="1">IF(BS_CONTROLE[[#This Row],[SUB]]=0, "-", BS_CONTROLE[[#This Row],[SUB]])</f>
        <v>-</v>
      </c>
      <c r="AP194" s="260" t="str">
        <f ca="1">IF(BS_CONTROLE[[#This Row],[KM - Inicio]]=0, "-", BS_CONTROLE[[#This Row],[KM - Inicio]])</f>
        <v>-</v>
      </c>
      <c r="AQ194" s="260" t="str">
        <f ca="1"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 ca="1">IFERROR(_xlfn.XLOOKUP(AI194, BS_ATIVIDADE[ATIVIDADE],BS_ATIVIDADE[UNIDADE] ), "*")</f>
        <v>*</v>
      </c>
      <c r="BC194" s="71" t="str" cm="1">
        <f t="array" aca="1" ref="BC1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aca="1" ref="BD1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 ca="1">IFERROR(_xlfn.XLOOKUP(AO194, BASE_MAPA!$D$2:$D$260, BASE_MAPA!$I$2:$I$260), "ERRO")</f>
        <v>ERRO</v>
      </c>
      <c r="BF194" s="261" t="str">
        <f ca="1"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 ca="1"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 ca="1">IF(BS_CONTROLE[[#This Row],[Atividade]]=0, "-", BS_CONTROLE[[#This Row],[Atividade]])</f>
        <v>PDM - SOLDA</v>
      </c>
      <c r="AJ195" s="9" t="str">
        <f ca="1">IF(D195="","*",VLOOKUP(AI195,BS_ATIVIDADE[#Data],3,FALSE))</f>
        <v>SOLDA</v>
      </c>
      <c r="AK195" s="258" t="str">
        <f ca="1">IF(BS_CONTROLE[[#This Row],[Local - Partida]]=0, "-", BS_CONTROLE[[#This Row],[Local - Partida]])</f>
        <v>-</v>
      </c>
      <c r="AL195" s="258" t="str">
        <f ca="1">IF(BS_CONTROLE[[#This Row],[Local - Encerramento]]=0, "-", BS_CONTROLE[[#This Row],[Local - Encerramento]])</f>
        <v>-</v>
      </c>
      <c r="AM195" s="258" t="str">
        <f ca="1">IF(BS_CONTROLE[[#This Row],[Entre - Estações]]=0, "-", BS_CONTROLE[[#This Row],[Entre - Estações]])</f>
        <v>ZWI-ZYQ</v>
      </c>
      <c r="AN195" s="258" t="str">
        <f ca="1">IF(BS_CONTROLE[[#This Row],[SB]]=0, "-", BS_CONTROLE[[#This Row],[SB]])</f>
        <v>ZYQ1262</v>
      </c>
      <c r="AO195" s="259">
        <f ca="1">IF(BS_CONTROLE[[#This Row],[SUB]]=0, "-", BS_CONTROLE[[#This Row],[SUB]])</f>
        <v>55</v>
      </c>
      <c r="AP195" s="260">
        <f ca="1">IF(BS_CONTROLE[[#This Row],[KM - Inicio]]=0, "-", BS_CONTROLE[[#This Row],[KM - Inicio]])</f>
        <v>127.2</v>
      </c>
      <c r="AQ195" s="260" t="str">
        <f ca="1"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 ca="1">IFERROR(_xlfn.XLOOKUP(AI195, BS_ATIVIDADE[ATIVIDADE],BS_ATIVIDADE[UNIDADE] ), "*")</f>
        <v>Nº DE SOLDA</v>
      </c>
      <c r="BC195" s="71" t="str" cm="1">
        <f t="array" aca="1" ref="BC1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aca="1" ref="BD1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 ca="1">IFERROR(_xlfn.XLOOKUP(AO195, BASE_MAPA!$D$2:$D$260, BASE_MAPA!$I$2:$I$260), "ERRO")</f>
        <v>ZKE</v>
      </c>
      <c r="BF195" s="261" t="str">
        <f ca="1"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 ca="1"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 ca="1">IF(BS_CONTROLE[[#This Row],[Atividade]]=0, "-", BS_CONTROLE[[#This Row],[Atividade]])</f>
        <v>PDM - SOLDA</v>
      </c>
      <c r="AJ196" s="9" t="str">
        <f ca="1">IF(D196="","*",VLOOKUP(AI196,BS_ATIVIDADE[#Data],3,FALSE))</f>
        <v>SOLDA</v>
      </c>
      <c r="AK196" s="258" t="str">
        <f ca="1">IF(BS_CONTROLE[[#This Row],[Local - Partida]]=0, "-", BS_CONTROLE[[#This Row],[Local - Partida]])</f>
        <v>-</v>
      </c>
      <c r="AL196" s="258" t="str">
        <f ca="1">IF(BS_CONTROLE[[#This Row],[Local - Encerramento]]=0, "-", BS_CONTROLE[[#This Row],[Local - Encerramento]])</f>
        <v>-</v>
      </c>
      <c r="AM196" s="258" t="str">
        <f ca="1">IF(BS_CONTROLE[[#This Row],[Entre - Estações]]=0, "-", BS_CONTROLE[[#This Row],[Entre - Estações]])</f>
        <v>ZWI-ZYQ</v>
      </c>
      <c r="AN196" s="258" t="str">
        <f ca="1">IF(BS_CONTROLE[[#This Row],[SB]]=0, "-", BS_CONTROLE[[#This Row],[SB]])</f>
        <v>ZYQ1262</v>
      </c>
      <c r="AO196" s="259">
        <f ca="1">IF(BS_CONTROLE[[#This Row],[SUB]]=0, "-", BS_CONTROLE[[#This Row],[SUB]])</f>
        <v>55</v>
      </c>
      <c r="AP196" s="260">
        <f ca="1">IF(BS_CONTROLE[[#This Row],[KM - Inicio]]=0, "-", BS_CONTROLE[[#This Row],[KM - Inicio]])</f>
        <v>127.2</v>
      </c>
      <c r="AQ196" s="260" t="str">
        <f ca="1"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 ca="1">IFERROR(_xlfn.XLOOKUP(AI196, BS_ATIVIDADE[ATIVIDADE],BS_ATIVIDADE[UNIDADE] ), "*")</f>
        <v>Nº DE SOLDA</v>
      </c>
      <c r="BC196" s="71" t="str" cm="1">
        <f t="array" aca="1" ref="BC1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aca="1" ref="BD1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 ca="1">IFERROR(_xlfn.XLOOKUP(AO196, BASE_MAPA!$D$2:$D$260, BASE_MAPA!$I$2:$I$260), "ERRO")</f>
        <v>ZKE</v>
      </c>
      <c r="BF196" s="261" t="str">
        <f ca="1"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 ca="1"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 ca="1">IF(BS_CONTROLE[[#This Row],[Atividade]]=0, "-", BS_CONTROLE[[#This Row],[Atividade]])</f>
        <v>PDM - SOLDA</v>
      </c>
      <c r="AJ197" s="9" t="str">
        <f ca="1">IF(D197="","*",VLOOKUP(AI197,BS_ATIVIDADE[#Data],3,FALSE))</f>
        <v>SOLDA</v>
      </c>
      <c r="AK197" s="258" t="str">
        <f ca="1">IF(BS_CONTROLE[[#This Row],[Local - Partida]]=0, "-", BS_CONTROLE[[#This Row],[Local - Partida]])</f>
        <v>-</v>
      </c>
      <c r="AL197" s="258" t="str">
        <f ca="1">IF(BS_CONTROLE[[#This Row],[Local - Encerramento]]=0, "-", BS_CONTROLE[[#This Row],[Local - Encerramento]])</f>
        <v>-</v>
      </c>
      <c r="AM197" s="258" t="str">
        <f ca="1">IF(BS_CONTROLE[[#This Row],[Entre - Estações]]=0, "-", BS_CONTROLE[[#This Row],[Entre - Estações]])</f>
        <v>ZWI-ZYQ</v>
      </c>
      <c r="AN197" s="258" t="str">
        <f ca="1">IF(BS_CONTROLE[[#This Row],[SB]]=0, "-", BS_CONTROLE[[#This Row],[SB]])</f>
        <v>ZYQ1262</v>
      </c>
      <c r="AO197" s="259">
        <f ca="1">IF(BS_CONTROLE[[#This Row],[SUB]]=0, "-", BS_CONTROLE[[#This Row],[SUB]])</f>
        <v>55</v>
      </c>
      <c r="AP197" s="260">
        <f ca="1">IF(BS_CONTROLE[[#This Row],[KM - Inicio]]=0, "-", BS_CONTROLE[[#This Row],[KM - Inicio]])</f>
        <v>127.15</v>
      </c>
      <c r="AQ197" s="260" t="str">
        <f ca="1"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 ca="1">IFERROR(_xlfn.XLOOKUP(AI197, BS_ATIVIDADE[ATIVIDADE],BS_ATIVIDADE[UNIDADE] ), "*")</f>
        <v>Nº DE SOLDA</v>
      </c>
      <c r="BC197" s="71" t="str" cm="1">
        <f t="array" aca="1" ref="BC1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aca="1" ref="BD1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 ca="1">IFERROR(_xlfn.XLOOKUP(AO197, BASE_MAPA!$D$2:$D$260, BASE_MAPA!$I$2:$I$260), "ERRO")</f>
        <v>ZKE</v>
      </c>
      <c r="BF197" s="261" t="str">
        <f ca="1"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 ca="1">IF(BS_CONTROLE[[#This Row],[Atividade]]=0, "-", BS_CONTROLE[[#This Row],[Atividade]])</f>
        <v>PDM - SOLDA</v>
      </c>
      <c r="AJ198" s="9" t="str">
        <f ca="1">IF(D198="","*",VLOOKUP(AI198,BS_ATIVIDADE[#Data],3,FALSE))</f>
        <v>SOLDA</v>
      </c>
      <c r="AK198" s="258" t="str">
        <f ca="1">IF(BS_CONTROLE[[#This Row],[Local - Partida]]=0, "-", BS_CONTROLE[[#This Row],[Local - Partida]])</f>
        <v>-</v>
      </c>
      <c r="AL198" s="258" t="str">
        <f ca="1">IF(BS_CONTROLE[[#This Row],[Local - Encerramento]]=0, "-", BS_CONTROLE[[#This Row],[Local - Encerramento]])</f>
        <v>-</v>
      </c>
      <c r="AM198" s="258" t="str">
        <f ca="1">IF(BS_CONTROLE[[#This Row],[Entre - Estações]]=0, "-", BS_CONTROLE[[#This Row],[Entre - Estações]])</f>
        <v>ZWI-ZYQ</v>
      </c>
      <c r="AN198" s="258" t="str">
        <f ca="1">IF(BS_CONTROLE[[#This Row],[SB]]=0, "-", BS_CONTROLE[[#This Row],[SB]])</f>
        <v>ZYQ1262</v>
      </c>
      <c r="AO198" s="259">
        <f ca="1">IF(BS_CONTROLE[[#This Row],[SUB]]=0, "-", BS_CONTROLE[[#This Row],[SUB]])</f>
        <v>55</v>
      </c>
      <c r="AP198" s="260">
        <f ca="1">IF(BS_CONTROLE[[#This Row],[KM - Inicio]]=0, "-", BS_CONTROLE[[#This Row],[KM - Inicio]])</f>
        <v>127.15</v>
      </c>
      <c r="AQ198" s="260" t="str">
        <f ca="1"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 ca="1">IFERROR(_xlfn.XLOOKUP(AI198, BS_ATIVIDADE[ATIVIDADE],BS_ATIVIDADE[UNIDADE] ), "*")</f>
        <v>Nº DE SOLDA</v>
      </c>
      <c r="BC198" s="71" t="str" cm="1">
        <f t="array" aca="1" ref="BC1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aca="1" ref="BD1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 ca="1">IFERROR(_xlfn.XLOOKUP(AO198, BASE_MAPA!$D$2:$D$260, BASE_MAPA!$I$2:$I$260), "ERRO")</f>
        <v>ZKE</v>
      </c>
      <c r="BF198" s="261" t="str">
        <f ca="1"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 ca="1"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 ca="1">IF(BS_CONTROLE[[#This Row],[Atividade]]=0, "-", BS_CONTROLE[[#This Row],[Atividade]])</f>
        <v>PDM - SUBSTITUIÇÃO - TRILHO</v>
      </c>
      <c r="AJ199" s="9" t="str">
        <f ca="1">IF(D199="","*",VLOOKUP(AI199,BS_ATIVIDADE[#Data],3,FALSE))</f>
        <v>TRILHO - SUBSTITUIÇÂO</v>
      </c>
      <c r="AK199" s="258" t="str">
        <f ca="1">IF(BS_CONTROLE[[#This Row],[Local - Partida]]=0, "-", BS_CONTROLE[[#This Row],[Local - Partida]])</f>
        <v>-</v>
      </c>
      <c r="AL199" s="258" t="str">
        <f ca="1">IF(BS_CONTROLE[[#This Row],[Local - Encerramento]]=0, "-", BS_CONTROLE[[#This Row],[Local - Encerramento]])</f>
        <v>-</v>
      </c>
      <c r="AM199" s="258" t="str">
        <f ca="1">IF(BS_CONTROLE[[#This Row],[Entre - Estações]]=0, "-", BS_CONTROLE[[#This Row],[Entre - Estações]])</f>
        <v>ZEM-ZEJ</v>
      </c>
      <c r="AN199" s="258" t="str">
        <f ca="1">IF(BS_CONTROLE[[#This Row],[SB]]=0, "-", BS_CONTROLE[[#This Row],[SB]])</f>
        <v>ZMS1402</v>
      </c>
      <c r="AO199" s="259">
        <f ca="1">IF(BS_CONTROLE[[#This Row],[SUB]]=0, "-", BS_CONTROLE[[#This Row],[SUB]])</f>
        <v>55</v>
      </c>
      <c r="AP199" s="260">
        <f ca="1">IF(BS_CONTROLE[[#This Row],[KM - Inicio]]=0, "-", BS_CONTROLE[[#This Row],[KM - Inicio]])</f>
        <v>140.69999999999999</v>
      </c>
      <c r="AQ199" s="260" t="str">
        <f ca="1"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 ca="1">IFERROR(_xlfn.XLOOKUP(AI199, BS_ATIVIDADE[ATIVIDADE],BS_ATIVIDADE[UNIDADE] ), "*")</f>
        <v>M</v>
      </c>
      <c r="BC199" s="71" t="str" cm="1">
        <f t="array" aca="1" ref="BC1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aca="1" ref="BD1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 ca="1">IFERROR(_xlfn.XLOOKUP(AO199, BASE_MAPA!$D$2:$D$260, BASE_MAPA!$I$2:$I$260), "ERRO")</f>
        <v>ZKE</v>
      </c>
      <c r="BF199" s="261" t="str">
        <f ca="1"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 ca="1"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 ca="1">IF(BS_CONTROLE[[#This Row],[Atividade]]=0, "-", BS_CONTROLE[[#This Row],[Atividade]])</f>
        <v>-</v>
      </c>
      <c r="AJ200" s="9" t="str">
        <f ca="1">IF(D200="","*",VLOOKUP(AI200,BS_ATIVIDADE[#Data],3,FALSE))</f>
        <v>*</v>
      </c>
      <c r="AK200" s="258" t="str">
        <f ca="1">IF(BS_CONTROLE[[#This Row],[Local - Partida]]=0, "-", BS_CONTROLE[[#This Row],[Local - Partida]])</f>
        <v>-</v>
      </c>
      <c r="AL200" s="258" t="str">
        <f ca="1">IF(BS_CONTROLE[[#This Row],[Local - Encerramento]]=0, "-", BS_CONTROLE[[#This Row],[Local - Encerramento]])</f>
        <v>-</v>
      </c>
      <c r="AM200" s="258" t="str">
        <f ca="1">IF(BS_CONTROLE[[#This Row],[Entre - Estações]]=0, "-", BS_CONTROLE[[#This Row],[Entre - Estações]])</f>
        <v>-</v>
      </c>
      <c r="AN200" s="258" t="str">
        <f ca="1">IF(BS_CONTROLE[[#This Row],[SB]]=0, "-", BS_CONTROLE[[#This Row],[SB]])</f>
        <v>-</v>
      </c>
      <c r="AO200" s="259" t="str">
        <f ca="1">IF(BS_CONTROLE[[#This Row],[SUB]]=0, "-", BS_CONTROLE[[#This Row],[SUB]])</f>
        <v>-</v>
      </c>
      <c r="AP200" s="260" t="str">
        <f ca="1">IF(BS_CONTROLE[[#This Row],[KM - Inicio]]=0, "-", BS_CONTROLE[[#This Row],[KM - Inicio]])</f>
        <v>-</v>
      </c>
      <c r="AQ200" s="260" t="str">
        <f ca="1"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 ca="1">IFERROR(_xlfn.XLOOKUP(AI200, BS_ATIVIDADE[ATIVIDADE],BS_ATIVIDADE[UNIDADE] ), "*")</f>
        <v>*</v>
      </c>
      <c r="BC200" s="71" t="str" cm="1">
        <f t="array" aca="1" ref="BC2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aca="1" ref="BD2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 ca="1">IFERROR(_xlfn.XLOOKUP(AO200, BASE_MAPA!$D$2:$D$260, BASE_MAPA!$I$2:$I$260), "ERRO")</f>
        <v>ERRO</v>
      </c>
      <c r="BF200" s="261" t="str">
        <f ca="1"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 ca="1"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 ca="1">IF(BS_CONTROLE[[#This Row],[Atividade]]=0, "-", BS_CONTROLE[[#This Row],[Atividade]])</f>
        <v>MODERNIZAÇÃO - SOLDA</v>
      </c>
      <c r="AJ201" s="9" t="str">
        <f ca="1">IF(D201="","*",VLOOKUP(AI201,BS_ATIVIDADE[#Data],3,FALSE))</f>
        <v>MODERNIZAÇÃO</v>
      </c>
      <c r="AK201" s="258" t="str">
        <f ca="1">IF(BS_CONTROLE[[#This Row],[Local - Partida]]=0, "-", BS_CONTROLE[[#This Row],[Local - Partida]])</f>
        <v>-</v>
      </c>
      <c r="AL201" s="258" t="str">
        <f ca="1">IF(BS_CONTROLE[[#This Row],[Local - Encerramento]]=0, "-", BS_CONTROLE[[#This Row],[Local - Encerramento]])</f>
        <v>-</v>
      </c>
      <c r="AM201" s="258" t="str">
        <f ca="1">IF(BS_CONTROLE[[#This Row],[Entre - Estações]]=0, "-", BS_CONTROLE[[#This Row],[Entre - Estações]])</f>
        <v>ZWI-ZYQ</v>
      </c>
      <c r="AN201" s="258">
        <f ca="1">IF(BS_CONTROLE[[#This Row],[SB]]=0, "-", BS_CONTROLE[[#This Row],[SB]])</f>
        <v>1231212</v>
      </c>
      <c r="AO201" s="259">
        <f ca="1">IF(BS_CONTROLE[[#This Row],[SUB]]=0, "-", BS_CONTROLE[[#This Row],[SUB]])</f>
        <v>55</v>
      </c>
      <c r="AP201" s="260">
        <f ca="1">IF(BS_CONTROLE[[#This Row],[KM - Inicio]]=0, "-", BS_CONTROLE[[#This Row],[KM - Inicio]])</f>
        <v>121.886</v>
      </c>
      <c r="AQ201" s="260" t="str">
        <f ca="1"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 ca="1">IFERROR(_xlfn.XLOOKUP(AI201, BS_ATIVIDADE[ATIVIDADE],BS_ATIVIDADE[UNIDADE] ), "*")</f>
        <v>Nº DE SOLDA</v>
      </c>
      <c r="BC201" s="71" t="str" cm="1">
        <f t="array" aca="1" ref="BC2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aca="1" ref="BD2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 ca="1">IFERROR(_xlfn.XLOOKUP(AO201, BASE_MAPA!$D$2:$D$260, BASE_MAPA!$I$2:$I$260), "ERRO")</f>
        <v>ZKE</v>
      </c>
      <c r="BF201" s="261" t="str">
        <f ca="1"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 ca="1"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 ca="1">IF(BS_CONTROLE[[#This Row],[Atividade]]=0, "-", BS_CONTROLE[[#This Row],[Atividade]])</f>
        <v>MODERNIZAÇÃO - SOLDA</v>
      </c>
      <c r="AJ202" s="9" t="str">
        <f ca="1">IF(D202="","*",VLOOKUP(AI202,BS_ATIVIDADE[#Data],3,FALSE))</f>
        <v>MODERNIZAÇÃO</v>
      </c>
      <c r="AK202" s="258" t="str">
        <f ca="1">IF(BS_CONTROLE[[#This Row],[Local - Partida]]=0, "-", BS_CONTROLE[[#This Row],[Local - Partida]])</f>
        <v>-</v>
      </c>
      <c r="AL202" s="258" t="str">
        <f ca="1">IF(BS_CONTROLE[[#This Row],[Local - Encerramento]]=0, "-", BS_CONTROLE[[#This Row],[Local - Encerramento]])</f>
        <v>-</v>
      </c>
      <c r="AM202" s="258" t="str">
        <f ca="1">IF(BS_CONTROLE[[#This Row],[Entre - Estações]]=0, "-", BS_CONTROLE[[#This Row],[Entre - Estações]])</f>
        <v>ZWI-ZYQ</v>
      </c>
      <c r="AN202" s="258">
        <f ca="1">IF(BS_CONTROLE[[#This Row],[SB]]=0, "-", BS_CONTROLE[[#This Row],[SB]])</f>
        <v>1231212</v>
      </c>
      <c r="AO202" s="259">
        <f ca="1">IF(BS_CONTROLE[[#This Row],[SUB]]=0, "-", BS_CONTROLE[[#This Row],[SUB]])</f>
        <v>55</v>
      </c>
      <c r="AP202" s="260">
        <f ca="1">IF(BS_CONTROLE[[#This Row],[KM - Inicio]]=0, "-", BS_CONTROLE[[#This Row],[KM - Inicio]])</f>
        <v>121.70699999999999</v>
      </c>
      <c r="AQ202" s="260" t="str">
        <f ca="1"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 ca="1">IFERROR(_xlfn.XLOOKUP(AI202, BS_ATIVIDADE[ATIVIDADE],BS_ATIVIDADE[UNIDADE] ), "*")</f>
        <v>Nº DE SOLDA</v>
      </c>
      <c r="BC202" s="71" t="str" cm="1">
        <f t="array" aca="1" ref="BC2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aca="1" ref="BD2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 ca="1">IFERROR(_xlfn.XLOOKUP(AO202, BASE_MAPA!$D$2:$D$260, BASE_MAPA!$I$2:$I$260), "ERRO")</f>
        <v>ZKE</v>
      </c>
      <c r="BF202" s="261" t="str">
        <f ca="1"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 ca="1"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 ca="1">IF(BS_CONTROLE[[#This Row],[Atividade]]=0, "-", BS_CONTROLE[[#This Row],[Atividade]])</f>
        <v>MODERNIZAÇÃO - SOLDA</v>
      </c>
      <c r="AJ203" s="9" t="str">
        <f ca="1">IF(D203="","*",VLOOKUP(AI203,BS_ATIVIDADE[#Data],3,FALSE))</f>
        <v>MODERNIZAÇÃO</v>
      </c>
      <c r="AK203" s="258" t="str">
        <f ca="1">IF(BS_CONTROLE[[#This Row],[Local - Partida]]=0, "-", BS_CONTROLE[[#This Row],[Local - Partida]])</f>
        <v>-</v>
      </c>
      <c r="AL203" s="258" t="str">
        <f ca="1">IF(BS_CONTROLE[[#This Row],[Local - Encerramento]]=0, "-", BS_CONTROLE[[#This Row],[Local - Encerramento]])</f>
        <v>-</v>
      </c>
      <c r="AM203" s="258" t="str">
        <f ca="1">IF(BS_CONTROLE[[#This Row],[Entre - Estações]]=0, "-", BS_CONTROLE[[#This Row],[Entre - Estações]])</f>
        <v>ZWI-ZYQ</v>
      </c>
      <c r="AN203" s="258">
        <f ca="1">IF(BS_CONTROLE[[#This Row],[SB]]=0, "-", BS_CONTROLE[[#This Row],[SB]])</f>
        <v>1231212</v>
      </c>
      <c r="AO203" s="259">
        <f ca="1">IF(BS_CONTROLE[[#This Row],[SUB]]=0, "-", BS_CONTROLE[[#This Row],[SUB]])</f>
        <v>55</v>
      </c>
      <c r="AP203" s="260">
        <f ca="1">IF(BS_CONTROLE[[#This Row],[KM - Inicio]]=0, "-", BS_CONTROLE[[#This Row],[KM - Inicio]])</f>
        <v>121.73699999999999</v>
      </c>
      <c r="AQ203" s="260" t="str">
        <f ca="1"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 ca="1">IFERROR(_xlfn.XLOOKUP(AI203, BS_ATIVIDADE[ATIVIDADE],BS_ATIVIDADE[UNIDADE] ), "*")</f>
        <v>Nº DE SOLDA</v>
      </c>
      <c r="BC203" s="71" t="str" cm="1">
        <f t="array" aca="1" ref="BC2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aca="1" ref="BD2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 ca="1">IFERROR(_xlfn.XLOOKUP(AO203, BASE_MAPA!$D$2:$D$260, BASE_MAPA!$I$2:$I$260), "ERRO")</f>
        <v>ZKE</v>
      </c>
      <c r="BF203" s="261" t="str">
        <f ca="1"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 ca="1"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 ca="1">IF(BS_CONTROLE[[#This Row],[Atividade]]=0, "-", BS_CONTROLE[[#This Row],[Atividade]])</f>
        <v>-</v>
      </c>
      <c r="AJ204" s="9" t="str">
        <f ca="1">IF(D204="","*",VLOOKUP(AI204,BS_ATIVIDADE[#Data],3,FALSE))</f>
        <v>*</v>
      </c>
      <c r="AK204" s="258" t="str">
        <f ca="1">IF(BS_CONTROLE[[#This Row],[Local - Partida]]=0, "-", BS_CONTROLE[[#This Row],[Local - Partida]])</f>
        <v>-</v>
      </c>
      <c r="AL204" s="258" t="str">
        <f ca="1">IF(BS_CONTROLE[[#This Row],[Local - Encerramento]]=0, "-", BS_CONTROLE[[#This Row],[Local - Encerramento]])</f>
        <v>-</v>
      </c>
      <c r="AM204" s="258" t="str">
        <f ca="1">IF(BS_CONTROLE[[#This Row],[Entre - Estações]]=0, "-", BS_CONTROLE[[#This Row],[Entre - Estações]])</f>
        <v>-</v>
      </c>
      <c r="AN204" s="258" t="str">
        <f ca="1">IF(BS_CONTROLE[[#This Row],[SB]]=0, "-", BS_CONTROLE[[#This Row],[SB]])</f>
        <v>-</v>
      </c>
      <c r="AO204" s="259" t="str">
        <f ca="1">IF(BS_CONTROLE[[#This Row],[SUB]]=0, "-", BS_CONTROLE[[#This Row],[SUB]])</f>
        <v>-</v>
      </c>
      <c r="AP204" s="260" t="str">
        <f ca="1">IF(BS_CONTROLE[[#This Row],[KM - Inicio]]=0, "-", BS_CONTROLE[[#This Row],[KM - Inicio]])</f>
        <v>-</v>
      </c>
      <c r="AQ204" s="260" t="str">
        <f ca="1"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 ca="1">IFERROR(_xlfn.XLOOKUP(AI204, BS_ATIVIDADE[ATIVIDADE],BS_ATIVIDADE[UNIDADE] ), "*")</f>
        <v>*</v>
      </c>
      <c r="BC204" s="71" t="str" cm="1">
        <f t="array" aca="1" ref="BC2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aca="1" ref="BD2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 ca="1">IFERROR(_xlfn.XLOOKUP(AO204, BASE_MAPA!$D$2:$D$260, BASE_MAPA!$I$2:$I$260), "ERRO")</f>
        <v>ERRO</v>
      </c>
      <c r="BF204" s="261" t="str">
        <f ca="1"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 ca="1"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 ca="1">IF(BS_CONTROLE[[#This Row],[Atividade]]=0, "-", BS_CONTROLE[[#This Row],[Atividade]])</f>
        <v>TRILHEIRO - DESCARGA</v>
      </c>
      <c r="AJ205" s="9" t="str">
        <f ca="1">IF(D205="","*",VLOOKUP(AI205,BS_ATIVIDADE[#Data],3,FALSE))</f>
        <v>TRILHEIRO - DESCARGA</v>
      </c>
      <c r="AK205" s="258" t="str">
        <f ca="1">IF(BS_CONTROLE[[#This Row],[Local - Partida]]=0, "-", BS_CONTROLE[[#This Row],[Local - Partida]])</f>
        <v>Z3VZEV</v>
      </c>
      <c r="AL205" s="258" t="str">
        <f ca="1">IF(BS_CONTROLE[[#This Row],[Local - Encerramento]]=0, "-", BS_CONTROLE[[#This Row],[Local - Encerramento]])</f>
        <v>Z3VZEV</v>
      </c>
      <c r="AM205" s="258" t="str">
        <f ca="1">IF(BS_CONTROLE[[#This Row],[Entre - Estações]]=0, "-", BS_CONTROLE[[#This Row],[Entre - Estações]])</f>
        <v>ZEJ-ZEV</v>
      </c>
      <c r="AN205" s="258" t="str">
        <f ca="1">IF(BS_CONTROLE[[#This Row],[SB]]=0, "-", BS_CONTROLE[[#This Row],[SB]])</f>
        <v>ZEV1571</v>
      </c>
      <c r="AO205" s="259">
        <f ca="1">IF(BS_CONTROLE[[#This Row],[SUB]]=0, "-", BS_CONTROLE[[#This Row],[SUB]])</f>
        <v>48</v>
      </c>
      <c r="AP205" s="260">
        <f ca="1">IF(BS_CONTROLE[[#This Row],[KM - Inicio]]=0, "-", BS_CONTROLE[[#This Row],[KM - Inicio]])</f>
        <v>157.19</v>
      </c>
      <c r="AQ205" s="260">
        <f ca="1"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 ca="1">IFERROR(_xlfn.XLOOKUP(AI205, BS_ATIVIDADE[ATIVIDADE],BS_ATIVIDADE[UNIDADE] ), "*")</f>
        <v>M</v>
      </c>
      <c r="BC205" s="71" t="str" cm="1">
        <f t="array" aca="1" ref="BC2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aca="1" ref="BD2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 ca="1">IFERROR(_xlfn.XLOOKUP(AO205, BASE_MAPA!$D$2:$D$260, BASE_MAPA!$I$2:$I$260), "ERRO")</f>
        <v>ZKE</v>
      </c>
      <c r="BF205" s="261" t="str">
        <f ca="1"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 ca="1"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 ca="1">IF(BS_CONTROLE[[#This Row],[Atividade]]=0, "-", BS_CONTROLE[[#This Row],[Atividade]])</f>
        <v>DESLOCAMENTO</v>
      </c>
      <c r="AJ206" s="9" t="str">
        <f ca="1">IF(D206="","*",VLOOKUP(AI206,BS_ATIVIDADE[#Data],3,FALSE))</f>
        <v>OUTROS</v>
      </c>
      <c r="AK206" s="258" t="str">
        <f ca="1">IF(BS_CONTROLE[[#This Row],[Local - Partida]]=0, "-", BS_CONTROLE[[#This Row],[Local - Partida]])</f>
        <v>K67ZEV1</v>
      </c>
      <c r="AL206" s="258" t="str">
        <f ca="1">IF(BS_CONTROLE[[#This Row],[Local - Encerramento]]=0, "-", BS_CONTROLE[[#This Row],[Local - Encerramento]])</f>
        <v>K67ZEV1</v>
      </c>
      <c r="AM206" s="258" t="str">
        <f ca="1">IF(BS_CONTROLE[[#This Row],[Entre - Estações]]=0, "-", BS_CONTROLE[[#This Row],[Entre - Estações]])</f>
        <v>ZEV-ZXW</v>
      </c>
      <c r="AN206" s="258" t="str">
        <f ca="1">IF(BS_CONTROLE[[#This Row],[SB]]=0, "-", BS_CONTROLE[[#This Row],[SB]])</f>
        <v>K84ZXW2</v>
      </c>
      <c r="AO206" s="259">
        <f ca="1">IF(BS_CONTROLE[[#This Row],[SUB]]=0, "-", BS_CONTROLE[[#This Row],[SUB]])</f>
        <v>92</v>
      </c>
      <c r="AP206" s="260">
        <f ca="1">IF(BS_CONTROLE[[#This Row],[KM - Inicio]]=0, "-", BS_CONTROLE[[#This Row],[KM - Inicio]])</f>
        <v>83.7</v>
      </c>
      <c r="AQ206" s="260" t="str">
        <f ca="1"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 ca="1">IFERROR(_xlfn.XLOOKUP(AI206, BS_ATIVIDADE[ATIVIDADE],BS_ATIVIDADE[UNIDADE] ), "*")</f>
        <v>BINÁRIO</v>
      </c>
      <c r="BC206" s="71" t="str" cm="1">
        <f t="array" aca="1" ref="BC2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aca="1" ref="BD2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 ca="1">IFERROR(_xlfn.XLOOKUP(AO206, BASE_MAPA!$D$2:$D$260, BASE_MAPA!$I$2:$I$260), "ERRO")</f>
        <v>069-ZEV</v>
      </c>
      <c r="BF206" s="261" t="str">
        <f ca="1"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 ca="1"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 ca="1">IF(BS_CONTROLE[[#This Row],[Atividade]]=0, "-", BS_CONTROLE[[#This Row],[Atividade]])</f>
        <v>PDM - ALÍVIO DE TENSÃO</v>
      </c>
      <c r="AJ207" s="9" t="str">
        <f ca="1">IF(D207="","*",VLOOKUP(AI207,BS_ATIVIDADE[#Data],3,FALSE))</f>
        <v>ALÍVIO</v>
      </c>
      <c r="AK207" s="258" t="str">
        <f ca="1">IF(BS_CONTROLE[[#This Row],[Local - Partida]]=0, "-", BS_CONTROLE[[#This Row],[Local - Partida]])</f>
        <v>-</v>
      </c>
      <c r="AL207" s="258" t="str">
        <f ca="1">IF(BS_CONTROLE[[#This Row],[Local - Encerramento]]=0, "-", BS_CONTROLE[[#This Row],[Local - Encerramento]])</f>
        <v>-</v>
      </c>
      <c r="AM207" s="258" t="str">
        <f ca="1">IF(BS_CONTROLE[[#This Row],[Entre - Estações]]=0, "-", BS_CONTROLE[[#This Row],[Entre - Estações]])</f>
        <v>ZEZ-069</v>
      </c>
      <c r="AN207" s="258" t="str">
        <f ca="1">IF(BS_CONTROLE[[#This Row],[SB]]=0, "-", BS_CONTROLE[[#This Row],[SB]])</f>
        <v>K72K712</v>
      </c>
      <c r="AO207" s="259">
        <f ca="1">IF(BS_CONTROLE[[#This Row],[SUB]]=0, "-", BS_CONTROLE[[#This Row],[SUB]])</f>
        <v>92</v>
      </c>
      <c r="AP207" s="260">
        <f ca="1">IF(BS_CONTROLE[[#This Row],[KM - Inicio]]=0, "-", BS_CONTROLE[[#This Row],[KM - Inicio]])</f>
        <v>71.7</v>
      </c>
      <c r="AQ207" s="260" t="str">
        <f ca="1"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 ca="1">IFERROR(_xlfn.XLOOKUP(AI207, BS_ATIVIDADE[ATIVIDADE],BS_ATIVIDADE[UNIDADE] ), "*")</f>
        <v>M</v>
      </c>
      <c r="BC207" s="71" t="str" cm="1">
        <f t="array" aca="1" ref="BC2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aca="1" ref="BD2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 ca="1">IFERROR(_xlfn.XLOOKUP(AO207, BASE_MAPA!$D$2:$D$260, BASE_MAPA!$I$2:$I$260), "ERRO")</f>
        <v>069-ZEV</v>
      </c>
      <c r="BF207" s="261" t="str">
        <f ca="1"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 ca="1"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 ca="1">IF(BS_CONTROLE[[#This Row],[Atividade]]=0, "-", BS_CONTROLE[[#This Row],[Atividade]])</f>
        <v>PDM - SUBSTITUIÇÃO - TRILHO</v>
      </c>
      <c r="AJ208" s="9" t="str">
        <f ca="1">IF(D208="","*",VLOOKUP(AI208,BS_ATIVIDADE[#Data],3,FALSE))</f>
        <v>TRILHO - SUBSTITUIÇÂO</v>
      </c>
      <c r="AK208" s="258" t="str">
        <f ca="1">IF(BS_CONTROLE[[#This Row],[Local - Partida]]=0, "-", BS_CONTROLE[[#This Row],[Local - Partida]])</f>
        <v>-</v>
      </c>
      <c r="AL208" s="258" t="str">
        <f ca="1">IF(BS_CONTROLE[[#This Row],[Local - Encerramento]]=0, "-", BS_CONTROLE[[#This Row],[Local - Encerramento]])</f>
        <v>-</v>
      </c>
      <c r="AM208" s="258" t="str">
        <f ca="1">IF(BS_CONTROLE[[#This Row],[Entre - Estações]]=0, "-", BS_CONTROLE[[#This Row],[Entre - Estações]])</f>
        <v>ZXW</v>
      </c>
      <c r="AN208" s="258" t="str">
        <f ca="1">IF(BS_CONTROLE[[#This Row],[SB]]=0, "-", BS_CONTROLE[[#This Row],[SB]])</f>
        <v>ZESK852</v>
      </c>
      <c r="AO208" s="259">
        <f ca="1">IF(BS_CONTROLE[[#This Row],[SUB]]=0, "-", BS_CONTROLE[[#This Row],[SUB]])</f>
        <v>92</v>
      </c>
      <c r="AP208" s="260">
        <f ca="1">IF(BS_CONTROLE[[#This Row],[KM - Inicio]]=0, "-", BS_CONTROLE[[#This Row],[KM - Inicio]])</f>
        <v>85.3</v>
      </c>
      <c r="AQ208" s="260" t="str">
        <f ca="1"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 ca="1">IFERROR(_xlfn.XLOOKUP(AI208, BS_ATIVIDADE[ATIVIDADE],BS_ATIVIDADE[UNIDADE] ), "*")</f>
        <v>M</v>
      </c>
      <c r="BC208" s="71" t="str" cm="1">
        <f t="array" aca="1" ref="BC2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aca="1" ref="BD2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 ca="1">IFERROR(_xlfn.XLOOKUP(AO208, BASE_MAPA!$D$2:$D$260, BASE_MAPA!$I$2:$I$260), "ERRO")</f>
        <v>069-ZEV</v>
      </c>
      <c r="BF208" s="261" t="str">
        <f ca="1"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 ca="1"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 ca="1">IF(BS_CONTROLE[[#This Row],[Atividade]]=0, "-", BS_CONTROLE[[#This Row],[Atividade]])</f>
        <v>PDM - SOLDA</v>
      </c>
      <c r="AJ209" s="9" t="str">
        <f ca="1">IF(D209="","*",VLOOKUP(AI209,BS_ATIVIDADE[#Data],3,FALSE))</f>
        <v>SOLDA</v>
      </c>
      <c r="AK209" s="258" t="str">
        <f ca="1">IF(BS_CONTROLE[[#This Row],[Local - Partida]]=0, "-", BS_CONTROLE[[#This Row],[Local - Partida]])</f>
        <v>ZGP2</v>
      </c>
      <c r="AL209" s="258" t="str">
        <f ca="1">IF(BS_CONTROLE[[#This Row],[Local - Encerramento]]=0, "-", BS_CONTROLE[[#This Row],[Local - Encerramento]])</f>
        <v>-</v>
      </c>
      <c r="AM209" s="258" t="str">
        <f ca="1">IF(BS_CONTROLE[[#This Row],[Entre - Estações]]=0, "-", BS_CONTROLE[[#This Row],[Entre - Estações]])</f>
        <v>ZGP</v>
      </c>
      <c r="AN209" s="258" t="str">
        <f ca="1">IF(BS_CONTROLE[[#This Row],[SB]]=0, "-", BS_CONTROLE[[#This Row],[SB]])</f>
        <v>ZGP2</v>
      </c>
      <c r="AO209" s="259">
        <f ca="1">IF(BS_CONTROLE[[#This Row],[SUB]]=0, "-", BS_CONTROLE[[#This Row],[SUB]])</f>
        <v>92</v>
      </c>
      <c r="AP209" s="260">
        <f ca="1">IF(BS_CONTROLE[[#This Row],[KM - Inicio]]=0, "-", BS_CONTROLE[[#This Row],[KM - Inicio]])</f>
        <v>103.6</v>
      </c>
      <c r="AQ209" s="260" t="str">
        <f ca="1"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 ca="1">IFERROR(_xlfn.XLOOKUP(AI209, BS_ATIVIDADE[ATIVIDADE],BS_ATIVIDADE[UNIDADE] ), "*")</f>
        <v>Nº DE SOLDA</v>
      </c>
      <c r="BC209" s="71" t="str" cm="1">
        <f t="array" aca="1" ref="BC2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aca="1" ref="BD2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 ca="1">IFERROR(_xlfn.XLOOKUP(AO209, BASE_MAPA!$D$2:$D$260, BASE_MAPA!$I$2:$I$260), "ERRO")</f>
        <v>069-ZEV</v>
      </c>
      <c r="BF209" s="261" t="str">
        <f ca="1"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 ca="1"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 ca="1">IF(BS_CONTROLE[[#This Row],[Atividade]]=0, "-", BS_CONTROLE[[#This Row],[Atividade]])</f>
        <v>PDM - SUBSTITUIÇÃO - TRILHO</v>
      </c>
      <c r="AJ210" s="9" t="str">
        <f ca="1">IF(D210="","*",VLOOKUP(AI210,BS_ATIVIDADE[#Data],3,FALSE))</f>
        <v>TRILHO - SUBSTITUIÇÂO</v>
      </c>
      <c r="AK210" s="258" t="str">
        <f ca="1">IF(BS_CONTROLE[[#This Row],[Local - Partida]]=0, "-", BS_CONTROLE[[#This Row],[Local - Partida]])</f>
        <v>ZGP2</v>
      </c>
      <c r="AL210" s="258" t="str">
        <f ca="1">IF(BS_CONTROLE[[#This Row],[Local - Encerramento]]=0, "-", BS_CONTROLE[[#This Row],[Local - Encerramento]])</f>
        <v>-</v>
      </c>
      <c r="AM210" s="258" t="str">
        <f ca="1">IF(BS_CONTROLE[[#This Row],[Entre - Estações]]=0, "-", BS_CONTROLE[[#This Row],[Entre - Estações]])</f>
        <v>ZGP</v>
      </c>
      <c r="AN210" s="258" t="str">
        <f ca="1">IF(BS_CONTROLE[[#This Row],[SB]]=0, "-", BS_CONTROLE[[#This Row],[SB]])</f>
        <v>ZGP2</v>
      </c>
      <c r="AO210" s="259">
        <f ca="1">IF(BS_CONTROLE[[#This Row],[SUB]]=0, "-", BS_CONTROLE[[#This Row],[SUB]])</f>
        <v>92</v>
      </c>
      <c r="AP210" s="260">
        <f ca="1">IF(BS_CONTROLE[[#This Row],[KM - Inicio]]=0, "-", BS_CONTROLE[[#This Row],[KM - Inicio]])</f>
        <v>103.5</v>
      </c>
      <c r="AQ210" s="260" t="str">
        <f ca="1"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 ca="1">IFERROR(_xlfn.XLOOKUP(AI210, BS_ATIVIDADE[ATIVIDADE],BS_ATIVIDADE[UNIDADE] ), "*")</f>
        <v>M</v>
      </c>
      <c r="BC210" s="71" t="str" cm="1">
        <f t="array" aca="1" ref="BC2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aca="1" ref="BD2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 ca="1">IFERROR(_xlfn.XLOOKUP(AO210, BASE_MAPA!$D$2:$D$260, BASE_MAPA!$I$2:$I$260), "ERRO")</f>
        <v>069-ZEV</v>
      </c>
      <c r="BF210" s="261" t="str">
        <f ca="1"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 ca="1"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 ca="1">IF(BS_CONTROLE[[#This Row],[Atividade]]=0, "-", BS_CONTROLE[[#This Row],[Atividade]])</f>
        <v>DETECÇÃO - ULTRASSOM - SPERRY</v>
      </c>
      <c r="AJ211" s="9" t="str">
        <f ca="1">IF(D211="","*",VLOOKUP(AI211,BS_ATIVIDADE[#Data],3,FALSE))</f>
        <v>DETECÇÃO</v>
      </c>
      <c r="AK211" s="258" t="str">
        <f ca="1">IF(BS_CONTROLE[[#This Row],[Local - Partida]]=0, "-", BS_CONTROLE[[#This Row],[Local - Partida]])</f>
        <v>ZPT1051</v>
      </c>
      <c r="AL211" s="258" t="str">
        <f ca="1">IF(BS_CONTROLE[[#This Row],[Local - Encerramento]]=0, "-", BS_CONTROLE[[#This Row],[Local - Encerramento]])</f>
        <v>ZEV1</v>
      </c>
      <c r="AM211" s="258" t="str">
        <f ca="1">IF(BS_CONTROLE[[#This Row],[Entre - Estações]]=0, "-", BS_CONTROLE[[#This Row],[Entre - Estações]])</f>
        <v>ZPT-ZEV</v>
      </c>
      <c r="AN211" s="258" t="str">
        <f ca="1">IF(BS_CONTROLE[[#This Row],[SB]]=0, "-", BS_CONTROLE[[#This Row],[SB]])</f>
        <v>ZPTZEV</v>
      </c>
      <c r="AO211" s="259">
        <f ca="1">IF(BS_CONTROLE[[#This Row],[SUB]]=0, "-", BS_CONTROLE[[#This Row],[SUB]])</f>
        <v>54</v>
      </c>
      <c r="AP211" s="260">
        <f ca="1">IF(BS_CONTROLE[[#This Row],[KM - Inicio]]=0, "-", BS_CONTROLE[[#This Row],[KM - Inicio]])</f>
        <v>105</v>
      </c>
      <c r="AQ211" s="260" t="str">
        <f ca="1"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 ca="1">IFERROR(_xlfn.XLOOKUP(AI211, BS_ATIVIDADE[ATIVIDADE],BS_ATIVIDADE[UNIDADE] ), "*")</f>
        <v>KM</v>
      </c>
      <c r="BC211" s="71" t="str" cm="1">
        <f t="array" aca="1" ref="BC2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aca="1" ref="BD2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 ca="1">IFERROR(_xlfn.XLOOKUP(AO211, BASE_MAPA!$D$2:$D$260, BASE_MAPA!$I$2:$I$260), "ERRO")</f>
        <v>ZEV</v>
      </c>
      <c r="BF211" s="261" t="str">
        <f ca="1"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 ca="1"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 ca="1">IF(BS_CONTROLE[[#This Row],[Atividade]]=0, "-", BS_CONTROLE[[#This Row],[Atividade]])</f>
        <v>DESLOCAMENTO</v>
      </c>
      <c r="AJ212" s="9" t="str">
        <f ca="1">IF(D212="","*",VLOOKUP(AI212,BS_ATIVIDADE[#Data],3,FALSE))</f>
        <v>OUTROS</v>
      </c>
      <c r="AK212" s="258" t="str">
        <f ca="1">IF(BS_CONTROLE[[#This Row],[Local - Partida]]=0, "-", BS_CONTROLE[[#This Row],[Local - Partida]])</f>
        <v>ZPT1051</v>
      </c>
      <c r="AL212" s="258" t="str">
        <f ca="1">IF(BS_CONTROLE[[#This Row],[Local - Encerramento]]=0, "-", BS_CONTROLE[[#This Row],[Local - Encerramento]])</f>
        <v>ZPTZDR</v>
      </c>
      <c r="AM212" s="258" t="str">
        <f ca="1">IF(BS_CONTROLE[[#This Row],[Entre - Estações]]=0, "-", BS_CONTROLE[[#This Row],[Entre - Estações]])</f>
        <v>ZPT-ZXW</v>
      </c>
      <c r="AN212" s="258" t="str">
        <f ca="1">IF(BS_CONTROLE[[#This Row],[SB]]=0, "-", BS_CONTROLE[[#This Row],[SB]])</f>
        <v>K84ZXW1</v>
      </c>
      <c r="AO212" s="259">
        <f ca="1">IF(BS_CONTROLE[[#This Row],[SUB]]=0, "-", BS_CONTROLE[[#This Row],[SUB]])</f>
        <v>54</v>
      </c>
      <c r="AP212" s="260">
        <f ca="1">IF(BS_CONTROLE[[#This Row],[KM - Inicio]]=0, "-", BS_CONTROLE[[#This Row],[KM - Inicio]])</f>
        <v>83.7</v>
      </c>
      <c r="AQ212" s="260" t="str">
        <f ca="1"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 ca="1">IFERROR(_xlfn.XLOOKUP(AI212, BS_ATIVIDADE[ATIVIDADE],BS_ATIVIDADE[UNIDADE] ), "*")</f>
        <v>BINÁRIO</v>
      </c>
      <c r="BC212" s="71" t="str" cm="1">
        <f t="array" aca="1" ref="BC2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aca="1" ref="BD2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 ca="1">IFERROR(_xlfn.XLOOKUP(AO212, BASE_MAPA!$D$2:$D$260, BASE_MAPA!$I$2:$I$260), "ERRO")</f>
        <v>ZEV</v>
      </c>
      <c r="BF212" s="261" t="str">
        <f ca="1"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 ca="1"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 ca="1">IF(BS_CONTROLE[[#This Row],[Atividade]]=0, "-", BS_CONTROLE[[#This Row],[Atividade]])</f>
        <v>OUTRAS ATIVIDADES</v>
      </c>
      <c r="AJ213" s="9" t="str">
        <f ca="1">IF(D213="","*",VLOOKUP(AI213,BS_ATIVIDADE[#Data],3,FALSE))</f>
        <v>OUTROS</v>
      </c>
      <c r="AK213" s="258" t="str">
        <f ca="1">IF(BS_CONTROLE[[#This Row],[Local - Partida]]=0, "-", BS_CONTROLE[[#This Row],[Local - Partida]])</f>
        <v>-</v>
      </c>
      <c r="AL213" s="258" t="str">
        <f ca="1">IF(BS_CONTROLE[[#This Row],[Local - Encerramento]]=0, "-", BS_CONTROLE[[#This Row],[Local - Encerramento]])</f>
        <v>-</v>
      </c>
      <c r="AM213" s="258" t="str">
        <f ca="1">IF(BS_CONTROLE[[#This Row],[Entre - Estações]]=0, "-", BS_CONTROLE[[#This Row],[Entre - Estações]])</f>
        <v>ZPT</v>
      </c>
      <c r="AN213" s="258" t="str">
        <f ca="1">IF(BS_CONTROLE[[#This Row],[SB]]=0, "-", BS_CONTROLE[[#This Row],[SB]])</f>
        <v>ZDR1</v>
      </c>
      <c r="AO213" s="259">
        <f ca="1">IF(BS_CONTROLE[[#This Row],[SUB]]=0, "-", BS_CONTROLE[[#This Row],[SUB]])</f>
        <v>54</v>
      </c>
      <c r="AP213" s="260">
        <f ca="1">IF(BS_CONTROLE[[#This Row],[KM - Inicio]]=0, "-", BS_CONTROLE[[#This Row],[KM - Inicio]])</f>
        <v>107.03</v>
      </c>
      <c r="AQ213" s="260">
        <f ca="1"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 ca="1">IFERROR(_xlfn.XLOOKUP(AI213, BS_ATIVIDADE[ATIVIDADE],BS_ATIVIDADE[UNIDADE] ), "*")</f>
        <v>BINÁRIO</v>
      </c>
      <c r="BC213" s="71" t="str" cm="1">
        <f t="array" aca="1" ref="BC2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aca="1" ref="BD2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 ca="1">IFERROR(_xlfn.XLOOKUP(AO213, BASE_MAPA!$D$2:$D$260, BASE_MAPA!$I$2:$I$260), "ERRO")</f>
        <v>ZEV</v>
      </c>
      <c r="BF213" s="261" t="str">
        <f ca="1"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 ca="1"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 ca="1">IF(BS_CONTROLE[[#This Row],[Atividade]]=0, "-", BS_CONTROLE[[#This Row],[Atividade]])</f>
        <v>LIMPEZA LASTRO</v>
      </c>
      <c r="AJ214" s="9" t="str">
        <f ca="1">IF(D214="","*",VLOOKUP(AI214,BS_ATIVIDADE[#Data],3,FALSE))</f>
        <v>LIMPEZA LASTRO</v>
      </c>
      <c r="AK214" s="258" t="str">
        <f ca="1">IF(BS_CONTROLE[[#This Row],[Local - Partida]]=0, "-", BS_CONTROLE[[#This Row],[Local - Partida]])</f>
        <v>-</v>
      </c>
      <c r="AL214" s="258" t="str">
        <f ca="1">IF(BS_CONTROLE[[#This Row],[Local - Encerramento]]=0, "-", BS_CONTROLE[[#This Row],[Local - Encerramento]])</f>
        <v>-</v>
      </c>
      <c r="AM214" s="258" t="str">
        <f ca="1">IF(BS_CONTROLE[[#This Row],[Entre - Estações]]=0, "-", BS_CONTROLE[[#This Row],[Entre - Estações]])</f>
        <v>ZGM-109</v>
      </c>
      <c r="AN214" s="258" t="str">
        <f ca="1">IF(BS_CONTROLE[[#This Row],[SB]]=0, "-", BS_CONTROLE[[#This Row],[SB]])</f>
        <v>117ZGM2</v>
      </c>
      <c r="AO214" s="259">
        <f ca="1">IF(BS_CONTROLE[[#This Row],[SUB]]=0, "-", BS_CONTROLE[[#This Row],[SUB]])</f>
        <v>53</v>
      </c>
      <c r="AP214" s="260">
        <f ca="1">IF(BS_CONTROLE[[#This Row],[KM - Inicio]]=0, "-", BS_CONTROLE[[#This Row],[KM - Inicio]])</f>
        <v>115.5</v>
      </c>
      <c r="AQ214" s="260" t="str">
        <f ca="1"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 ca="1">IFERROR(_xlfn.XLOOKUP(AI214, BS_ATIVIDADE[ATIVIDADE],BS_ATIVIDADE[UNIDADE] ), "*")</f>
        <v>M</v>
      </c>
      <c r="BC214" s="71" t="str" cm="1">
        <f t="array" aca="1" ref="BC2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aca="1" ref="BD2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 ca="1">IFERROR(_xlfn.XLOOKUP(AO214, BASE_MAPA!$D$2:$D$260, BASE_MAPA!$I$2:$I$260), "ERRO")</f>
        <v>PAT-ZGM</v>
      </c>
      <c r="BF214" s="261" t="str">
        <f ca="1"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 ca="1"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 ca="1">IF(BS_CONTROLE[[#This Row],[Atividade]]=0, "-", BS_CONTROLE[[#This Row],[Atividade]])</f>
        <v>MECANIZAÇÃO - SOCADORA</v>
      </c>
      <c r="AJ215" s="9" t="str">
        <f ca="1">IF(D215="","*",VLOOKUP(AI215,BS_ATIVIDADE[#Data],3,FALSE))</f>
        <v>MECANIZAÇÃO - SOCADORA</v>
      </c>
      <c r="AK215" s="258" t="str">
        <f ca="1">IF(BS_CONTROLE[[#This Row],[Local - Partida]]=0, "-", BS_CONTROLE[[#This Row],[Local - Partida]])</f>
        <v>109ZPT2</v>
      </c>
      <c r="AL215" s="258" t="str">
        <f ca="1">IF(BS_CONTROLE[[#This Row],[Local - Encerramento]]=0, "-", BS_CONTROLE[[#This Row],[Local - Encerramento]])</f>
        <v>ZPTZDR</v>
      </c>
      <c r="AM215" s="258" t="str">
        <f ca="1">IF(BS_CONTROLE[[#This Row],[Entre - Estações]]=0, "-", BS_CONTROLE[[#This Row],[Entre - Estações]])</f>
        <v>ZGM1</v>
      </c>
      <c r="AN215" s="258" t="str">
        <f ca="1">IF(BS_CONTROLE[[#This Row],[SB]]=0, "-", BS_CONTROLE[[#This Row],[SB]])</f>
        <v>ZGM1</v>
      </c>
      <c r="AO215" s="259">
        <f ca="1">IF(BS_CONTROLE[[#This Row],[SUB]]=0, "-", BS_CONTROLE[[#This Row],[SUB]])</f>
        <v>30</v>
      </c>
      <c r="AP215" s="260">
        <f ca="1">IF(BS_CONTROLE[[#This Row],[KM - Inicio]]=0, "-", BS_CONTROLE[[#This Row],[KM - Inicio]])</f>
        <v>114.3</v>
      </c>
      <c r="AQ215" s="260">
        <f ca="1"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 ca="1">IFERROR(_xlfn.XLOOKUP(AI215, BS_ATIVIDADE[ATIVIDADE],BS_ATIVIDADE[UNIDADE] ), "*")</f>
        <v>M</v>
      </c>
      <c r="BC215" s="71" t="str" cm="1">
        <f t="array" aca="1" ref="BC2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aca="1" ref="BD2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 ca="1">IFERROR(_xlfn.XLOOKUP(AO215, BASE_MAPA!$D$2:$D$260, BASE_MAPA!$I$2:$I$260), "ERRO")</f>
        <v>ZGM-109</v>
      </c>
      <c r="BF215" s="261" t="str">
        <f ca="1"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 ca="1"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 ca="1">IF(BS_CONTROLE[[#This Row],[Atividade]]=0, "-", BS_CONTROLE[[#This Row],[Atividade]])</f>
        <v>-</v>
      </c>
      <c r="AJ216" s="9" t="str">
        <f ca="1">IF(D216="","*",VLOOKUP(AI216,BS_ATIVIDADE[#Data],3,FALSE))</f>
        <v>*</v>
      </c>
      <c r="AK216" s="258" t="str">
        <f ca="1">IF(BS_CONTROLE[[#This Row],[Local - Partida]]=0, "-", BS_CONTROLE[[#This Row],[Local - Partida]])</f>
        <v>-</v>
      </c>
      <c r="AL216" s="258" t="str">
        <f ca="1">IF(BS_CONTROLE[[#This Row],[Local - Encerramento]]=0, "-", BS_CONTROLE[[#This Row],[Local - Encerramento]])</f>
        <v>-</v>
      </c>
      <c r="AM216" s="258" t="str">
        <f ca="1">IF(BS_CONTROLE[[#This Row],[Entre - Estações]]=0, "-", BS_CONTROLE[[#This Row],[Entre - Estações]])</f>
        <v>-</v>
      </c>
      <c r="AN216" s="258" t="str">
        <f ca="1">IF(BS_CONTROLE[[#This Row],[SB]]=0, "-", BS_CONTROLE[[#This Row],[SB]])</f>
        <v>-</v>
      </c>
      <c r="AO216" s="259" t="str">
        <f ca="1">IF(BS_CONTROLE[[#This Row],[SUB]]=0, "-", BS_CONTROLE[[#This Row],[SUB]])</f>
        <v>-</v>
      </c>
      <c r="AP216" s="260" t="str">
        <f ca="1">IF(BS_CONTROLE[[#This Row],[KM - Inicio]]=0, "-", BS_CONTROLE[[#This Row],[KM - Inicio]])</f>
        <v>-</v>
      </c>
      <c r="AQ216" s="260" t="str">
        <f ca="1"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 ca="1">IFERROR(_xlfn.XLOOKUP(AI216, BS_ATIVIDADE[ATIVIDADE],BS_ATIVIDADE[UNIDADE] ), "*")</f>
        <v>*</v>
      </c>
      <c r="BC216" s="71" t="str" cm="1">
        <f t="array" aca="1" ref="BC2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aca="1" ref="BD2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 ca="1">IFERROR(_xlfn.XLOOKUP(AO216, BASE_MAPA!$D$2:$D$260, BASE_MAPA!$I$2:$I$260), "ERRO")</f>
        <v>ERRO</v>
      </c>
      <c r="BF216" s="261" t="str">
        <f ca="1"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 ca="1"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 ca="1">IF(BS_CONTROLE[[#This Row],[Atividade]]=0, "-", BS_CONTROLE[[#This Row],[Atividade]])</f>
        <v>-</v>
      </c>
      <c r="AJ217" s="9" t="str">
        <f ca="1">IF(D217="","*",VLOOKUP(AI217,BS_ATIVIDADE[#Data],3,FALSE))</f>
        <v>*</v>
      </c>
      <c r="AK217" s="258" t="str">
        <f ca="1">IF(BS_CONTROLE[[#This Row],[Local - Partida]]=0, "-", BS_CONTROLE[[#This Row],[Local - Partida]])</f>
        <v>-</v>
      </c>
      <c r="AL217" s="258" t="str">
        <f ca="1">IF(BS_CONTROLE[[#This Row],[Local - Encerramento]]=0, "-", BS_CONTROLE[[#This Row],[Local - Encerramento]])</f>
        <v>-</v>
      </c>
      <c r="AM217" s="258" t="str">
        <f ca="1">IF(BS_CONTROLE[[#This Row],[Entre - Estações]]=0, "-", BS_CONTROLE[[#This Row],[Entre - Estações]])</f>
        <v>-</v>
      </c>
      <c r="AN217" s="258" t="str">
        <f ca="1">IF(BS_CONTROLE[[#This Row],[SB]]=0, "-", BS_CONTROLE[[#This Row],[SB]])</f>
        <v>-</v>
      </c>
      <c r="AO217" s="259" t="str">
        <f ca="1">IF(BS_CONTROLE[[#This Row],[SUB]]=0, "-", BS_CONTROLE[[#This Row],[SUB]])</f>
        <v>-</v>
      </c>
      <c r="AP217" s="260" t="str">
        <f ca="1">IF(BS_CONTROLE[[#This Row],[KM - Inicio]]=0, "-", BS_CONTROLE[[#This Row],[KM - Inicio]])</f>
        <v>-</v>
      </c>
      <c r="AQ217" s="260" t="str">
        <f ca="1"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 ca="1">IFERROR(_xlfn.XLOOKUP(AI217, BS_ATIVIDADE[ATIVIDADE],BS_ATIVIDADE[UNIDADE] ), "*")</f>
        <v>*</v>
      </c>
      <c r="BC217" s="71" t="str" cm="1">
        <f t="array" aca="1" ref="BC2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aca="1" ref="BD2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 ca="1">IFERROR(_xlfn.XLOOKUP(AO217, BASE_MAPA!$D$2:$D$260, BASE_MAPA!$I$2:$I$260), "ERRO")</f>
        <v>ERRO</v>
      </c>
      <c r="BF217" s="261" t="str">
        <f ca="1"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 ca="1"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 ca="1">IF(BS_CONTROLE[[#This Row],[Atividade]]=0, "-", BS_CONTROLE[[#This Row],[Atividade]])</f>
        <v>OUTRAS ATIVIDADES</v>
      </c>
      <c r="AJ218" s="9" t="str">
        <f ca="1">IF(D218="","*",VLOOKUP(AI218,BS_ATIVIDADE[#Data],3,FALSE))</f>
        <v>OUTROS</v>
      </c>
      <c r="AK218" s="258" t="str">
        <f ca="1">IF(BS_CONTROLE[[#This Row],[Local - Partida]]=0, "-", BS_CONTROLE[[#This Row],[Local - Partida]])</f>
        <v>ZYU1</v>
      </c>
      <c r="AL218" s="258" t="str">
        <f ca="1">IF(BS_CONTROLE[[#This Row],[Local - Encerramento]]=0, "-", BS_CONTROLE[[#This Row],[Local - Encerramento]])</f>
        <v>ZYU1</v>
      </c>
      <c r="AM218" s="258" t="str">
        <f ca="1">IF(BS_CONTROLE[[#This Row],[Entre - Estações]]=0, "-", BS_CONTROLE[[#This Row],[Entre - Estações]])</f>
        <v>ZQB-ZBV</v>
      </c>
      <c r="AN218" s="258" t="str">
        <f ca="1">IF(BS_CONTROLE[[#This Row],[SB]]=0, "-", BS_CONTROLE[[#This Row],[SB]])</f>
        <v>ZQBZBL</v>
      </c>
      <c r="AO218" s="259">
        <f ca="1">IF(BS_CONTROLE[[#This Row],[SUB]]=0, "-", BS_CONTROLE[[#This Row],[SUB]])</f>
        <v>56</v>
      </c>
      <c r="AP218" s="260">
        <f ca="1">IF(BS_CONTROLE[[#This Row],[KM - Inicio]]=0, "-", BS_CONTROLE[[#This Row],[KM - Inicio]])</f>
        <v>253.9</v>
      </c>
      <c r="AQ218" s="260">
        <f ca="1"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 ca="1">IFERROR(_xlfn.XLOOKUP(AI218, BS_ATIVIDADE[ATIVIDADE],BS_ATIVIDADE[UNIDADE] ), "*")</f>
        <v>BINÁRIO</v>
      </c>
      <c r="BC218" s="71" t="str" cm="1">
        <f t="array" aca="1" ref="BC2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aca="1" ref="BD2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 ca="1">IFERROR(_xlfn.XLOOKUP(AO218, BASE_MAPA!$D$2:$D$260, BASE_MAPA!$I$2:$I$260), "ERRO")</f>
        <v>ZGA</v>
      </c>
      <c r="BF218" s="261" t="str">
        <f ca="1"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 ca="1"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 ca="1">IF(BS_CONTROLE[[#This Row],[Atividade]]=0, "-", BS_CONTROLE[[#This Row],[Atividade]])</f>
        <v>PDM - SUBSTITUIÇÃO - DORMENTE</v>
      </c>
      <c r="AJ219" s="9" t="str">
        <f ca="1">IF(D219="","*",VLOOKUP(AI219,BS_ATIVIDADE[#Data],3,FALSE))</f>
        <v>DORMENTE - SUBSTITUIÇÂO</v>
      </c>
      <c r="AK219" s="258" t="str">
        <f ca="1">IF(BS_CONTROLE[[#This Row],[Local - Partida]]=0, "-", BS_CONTROLE[[#This Row],[Local - Partida]])</f>
        <v>-</v>
      </c>
      <c r="AL219" s="258" t="str">
        <f ca="1">IF(BS_CONTROLE[[#This Row],[Local - Encerramento]]=0, "-", BS_CONTROLE[[#This Row],[Local - Encerramento]])</f>
        <v>-</v>
      </c>
      <c r="AM219" s="258" t="str">
        <f ca="1">IF(BS_CONTROLE[[#This Row],[Entre - Estações]]=0, "-", BS_CONTROLE[[#This Row],[Entre - Estações]])</f>
        <v>ZVK-ZDS</v>
      </c>
      <c r="AN219" s="258" t="str">
        <f ca="1">IF(BS_CONTROLE[[#This Row],[SB]]=0, "-", BS_CONTROLE[[#This Row],[SB]])</f>
        <v>ZVK2351</v>
      </c>
      <c r="AO219" s="259">
        <f ca="1">IF(BS_CONTROLE[[#This Row],[SUB]]=0, "-", BS_CONTROLE[[#This Row],[SUB]])</f>
        <v>49</v>
      </c>
      <c r="AP219" s="260">
        <f ca="1">IF(BS_CONTROLE[[#This Row],[KM - Inicio]]=0, "-", BS_CONTROLE[[#This Row],[KM - Inicio]])</f>
        <v>232.9</v>
      </c>
      <c r="AQ219" s="260" t="str">
        <f ca="1"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 ca="1">IFERROR(_xlfn.XLOOKUP(AI219, BS_ATIVIDADE[ATIVIDADE],BS_ATIVIDADE[UNIDADE] ), "*")</f>
        <v>Nº DE DORMENTES</v>
      </c>
      <c r="BC219" s="71" t="str" cm="1">
        <f t="array" aca="1" ref="BC2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aca="1" ref="BD2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 ca="1">IFERROR(_xlfn.XLOOKUP(AO219, BASE_MAPA!$D$2:$D$260, BASE_MAPA!$I$2:$I$260), "ERRO")</f>
        <v>ZKE-ZGA</v>
      </c>
      <c r="BF219" s="261" t="str">
        <f ca="1"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 ca="1"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 ca="1">IF(BS_CONTROLE[[#This Row],[Atividade]]=0, "-", BS_CONTROLE[[#This Row],[Atividade]])</f>
        <v>MECANIZAÇÃO - SOCADORA</v>
      </c>
      <c r="AJ220" s="9" t="str">
        <f ca="1">IF(D220="","*",VLOOKUP(AI220,BS_ATIVIDADE[#Data],3,FALSE))</f>
        <v>MECANIZAÇÃO - SOCADORA</v>
      </c>
      <c r="AK220" s="258" t="str">
        <f ca="1">IF(BS_CONTROLE[[#This Row],[Local - Partida]]=0, "-", BS_CONTROLE[[#This Row],[Local - Partida]])</f>
        <v>ZYU1</v>
      </c>
      <c r="AL220" s="258" t="str">
        <f ca="1">IF(BS_CONTROLE[[#This Row],[Local - Encerramento]]=0, "-", BS_CONTROLE[[#This Row],[Local - Encerramento]])</f>
        <v>ZYU1</v>
      </c>
      <c r="AM220" s="258" t="str">
        <f ca="1">IF(BS_CONTROLE[[#This Row],[Entre - Estações]]=0, "-", BS_CONTROLE[[#This Row],[Entre - Estações]])</f>
        <v>ZVK-ZDS</v>
      </c>
      <c r="AN220" s="258" t="str">
        <f ca="1">IF(BS_CONTROLE[[#This Row],[SB]]=0, "-", BS_CONTROLE[[#This Row],[SB]])</f>
        <v>ZVK2</v>
      </c>
      <c r="AO220" s="259">
        <f ca="1">IF(BS_CONTROLE[[#This Row],[SUB]]=0, "-", BS_CONTROLE[[#This Row],[SUB]])</f>
        <v>56</v>
      </c>
      <c r="AP220" s="260">
        <f ca="1">IF(BS_CONTROLE[[#This Row],[KM - Inicio]]=0, "-", BS_CONTROLE[[#This Row],[KM - Inicio]])</f>
        <v>231</v>
      </c>
      <c r="AQ220" s="260">
        <f ca="1"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 ca="1">IFERROR(_xlfn.XLOOKUP(AI220, BS_ATIVIDADE[ATIVIDADE],BS_ATIVIDADE[UNIDADE] ), "*")</f>
        <v>M</v>
      </c>
      <c r="BC220" s="71" t="str" cm="1">
        <f t="array" aca="1" ref="BC2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aca="1" ref="BD2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 ca="1">IFERROR(_xlfn.XLOOKUP(AO220, BASE_MAPA!$D$2:$D$260, BASE_MAPA!$I$2:$I$260), "ERRO")</f>
        <v>ZGA</v>
      </c>
      <c r="BF220" s="261" t="str">
        <f ca="1"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 ca="1"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 ca="1">IF(BS_CONTROLE[[#This Row],[Atividade]]=0, "-", BS_CONTROLE[[#This Row],[Atividade]])</f>
        <v>PDM - SUBSTITUIÇÃO - DORMENTE</v>
      </c>
      <c r="AJ221" s="9" t="str">
        <f ca="1">IF(D221="","*",VLOOKUP(AI221,BS_ATIVIDADE[#Data],3,FALSE))</f>
        <v>DORMENTE - SUBSTITUIÇÂO</v>
      </c>
      <c r="AK221" s="258" t="str">
        <f ca="1">IF(BS_CONTROLE[[#This Row],[Local - Partida]]=0, "-", BS_CONTROLE[[#This Row],[Local - Partida]])</f>
        <v>-</v>
      </c>
      <c r="AL221" s="258" t="str">
        <f ca="1">IF(BS_CONTROLE[[#This Row],[Local - Encerramento]]=0, "-", BS_CONTROLE[[#This Row],[Local - Encerramento]])</f>
        <v>-</v>
      </c>
      <c r="AM221" s="258" t="str">
        <f ca="1">IF(BS_CONTROLE[[#This Row],[Entre - Estações]]=0, "-", BS_CONTROLE[[#This Row],[Entre - Estações]])</f>
        <v>ZYU</v>
      </c>
      <c r="AN221" s="258" t="str">
        <f ca="1">IF(BS_CONTROLE[[#This Row],[SB]]=0, "-", BS_CONTROLE[[#This Row],[SB]])</f>
        <v>ZYU1</v>
      </c>
      <c r="AO221" s="259">
        <f ca="1">IF(BS_CONTROLE[[#This Row],[SUB]]=0, "-", BS_CONTROLE[[#This Row],[SUB]])</f>
        <v>49</v>
      </c>
      <c r="AP221" s="260">
        <f ca="1">IF(BS_CONTROLE[[#This Row],[KM - Inicio]]=0, "-", BS_CONTROLE[[#This Row],[KM - Inicio]])</f>
        <v>203.1</v>
      </c>
      <c r="AQ221" s="260" t="str">
        <f ca="1"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 ca="1">IFERROR(_xlfn.XLOOKUP(AI221, BS_ATIVIDADE[ATIVIDADE],BS_ATIVIDADE[UNIDADE] ), "*")</f>
        <v>Nº DE DORMENTES</v>
      </c>
      <c r="BC221" s="71" t="str" cm="1">
        <f t="array" aca="1" ref="BC2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aca="1" ref="BD2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 ca="1">IFERROR(_xlfn.XLOOKUP(AO221, BASE_MAPA!$D$2:$D$260, BASE_MAPA!$I$2:$I$260), "ERRO")</f>
        <v>ZKE-ZGA</v>
      </c>
      <c r="BF221" s="261" t="str">
        <f ca="1"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 ca="1"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 ca="1">IF(BS_CONTROLE[[#This Row],[Atividade]]=0, "-", BS_CONTROLE[[#This Row],[Atividade]])</f>
        <v>PDM - SUBSTITUIÇÃO - TRILHO</v>
      </c>
      <c r="AJ222" s="9" t="str">
        <f ca="1">IF(D222="","*",VLOOKUP(AI222,BS_ATIVIDADE[#Data],3,FALSE))</f>
        <v>TRILHO - SUBSTITUIÇÂO</v>
      </c>
      <c r="AK222" s="258" t="str">
        <f ca="1">IF(BS_CONTROLE[[#This Row],[Local - Partida]]=0, "-", BS_CONTROLE[[#This Row],[Local - Partida]])</f>
        <v>-</v>
      </c>
      <c r="AL222" s="258" t="str">
        <f ca="1">IF(BS_CONTROLE[[#This Row],[Local - Encerramento]]=0, "-", BS_CONTROLE[[#This Row],[Local - Encerramento]])</f>
        <v>-</v>
      </c>
      <c r="AM222" s="258" t="str">
        <f ca="1">IF(BS_CONTROLE[[#This Row],[Entre - Estações]]=0, "-", BS_CONTROLE[[#This Row],[Entre - Estações]])</f>
        <v>ZPS-ZAL</v>
      </c>
      <c r="AN222" s="258" t="str">
        <f ca="1">IF(BS_CONTROLE[[#This Row],[SB]]=0, "-", BS_CONTROLE[[#This Row],[SB]])</f>
        <v>ZPS075</v>
      </c>
      <c r="AO222" s="259">
        <f ca="1">IF(BS_CONTROLE[[#This Row],[SUB]]=0, "-", BS_CONTROLE[[#This Row],[SUB]])</f>
        <v>61</v>
      </c>
      <c r="AP222" s="260">
        <f ca="1"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 ca="1">IFERROR(_xlfn.XLOOKUP(AI222, BS_ATIVIDADE[ATIVIDADE],BS_ATIVIDADE[UNIDADE] ), "*")</f>
        <v>M</v>
      </c>
      <c r="BC222" s="71" t="str" cm="1">
        <f t="array" aca="1" ref="BC2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aca="1" ref="BD2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 ca="1">IFERROR(_xlfn.XLOOKUP(AO222, BASE_MAPA!$D$2:$D$260, BASE_MAPA!$I$2:$I$260), "ERRO")</f>
        <v>ZPS-ZAL</v>
      </c>
      <c r="BF222" s="261" t="str">
        <f ca="1"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 ca="1"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 ca="1">IF(BS_CONTROLE[[#This Row],[Atividade]]=0, "-", BS_CONTROLE[[#This Row],[Atividade]])</f>
        <v>OUTRAS ATIVIDADES</v>
      </c>
      <c r="AJ223" s="9" t="str">
        <f ca="1">IF(D223="","*",VLOOKUP(AI223,BS_ATIVIDADE[#Data],3,FALSE))</f>
        <v>OUTROS</v>
      </c>
      <c r="AK223" s="258" t="str">
        <f ca="1">IF(BS_CONTROLE[[#This Row],[Local - Partida]]=0, "-", BS_CONTROLE[[#This Row],[Local - Partida]])</f>
        <v>-</v>
      </c>
      <c r="AL223" s="258" t="str">
        <f ca="1">IF(BS_CONTROLE[[#This Row],[Local - Encerramento]]=0, "-", BS_CONTROLE[[#This Row],[Local - Encerramento]])</f>
        <v>-</v>
      </c>
      <c r="AM223" s="258" t="str">
        <f ca="1">IF(BS_CONTROLE[[#This Row],[Entre - Estações]]=0, "-", BS_CONTROLE[[#This Row],[Entre - Estações]])</f>
        <v>ZFY</v>
      </c>
      <c r="AN223" s="258" t="str">
        <f ca="1">IF(BS_CONTROLE[[#This Row],[SB]]=0, "-", BS_CONTROLE[[#This Row],[SB]])</f>
        <v>ZFY1982</v>
      </c>
      <c r="AO223" s="259">
        <f ca="1">IF(BS_CONTROLE[[#This Row],[SUB]]=0, "-", BS_CONTROLE[[#This Row],[SUB]])</f>
        <v>56</v>
      </c>
      <c r="AP223" s="260">
        <f ca="1">IF(BS_CONTROLE[[#This Row],[KM - Inicio]]=0, "-", BS_CONTROLE[[#This Row],[KM - Inicio]])</f>
        <v>195.1</v>
      </c>
      <c r="AQ223" s="260" t="str">
        <f ca="1"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 ca="1">IFERROR(_xlfn.XLOOKUP(AI223, BS_ATIVIDADE[ATIVIDADE],BS_ATIVIDADE[UNIDADE] ), "*")</f>
        <v>BINÁRIO</v>
      </c>
      <c r="BC223" s="71" t="str" cm="1">
        <f t="array" aca="1" ref="BC2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aca="1" ref="BD2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 ca="1">IFERROR(_xlfn.XLOOKUP(AO223, BASE_MAPA!$D$2:$D$260, BASE_MAPA!$I$2:$I$260), "ERRO")</f>
        <v>ZGA</v>
      </c>
      <c r="BF223" s="261" t="str">
        <f ca="1"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 ca="1"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 ca="1">IF(BS_CONTROLE[[#This Row],[Atividade]]=0, "-", BS_CONTROLE[[#This Row],[Atividade]])</f>
        <v>DESLOCAMENTO</v>
      </c>
      <c r="AJ224" s="9" t="str">
        <f ca="1">IF(D224="","*",VLOOKUP(AI224,BS_ATIVIDADE[#Data],3,FALSE))</f>
        <v>OUTROS</v>
      </c>
      <c r="AK224" s="258" t="str">
        <f ca="1">IF(BS_CONTROLE[[#This Row],[Local - Partida]]=0, "-", BS_CONTROLE[[#This Row],[Local - Partida]])</f>
        <v>ZKEZGA-1</v>
      </c>
      <c r="AL224" s="258" t="str">
        <f ca="1">IF(BS_CONTROLE[[#This Row],[Local - Encerramento]]=0, "-", BS_CONTROLE[[#This Row],[Local - Encerramento]])</f>
        <v>ZYU-1</v>
      </c>
      <c r="AM224" s="258" t="str">
        <f ca="1">IF(BS_CONTROLE[[#This Row],[Entre - Estações]]=0, "-", BS_CONTROLE[[#This Row],[Entre - Estações]])</f>
        <v>ZKEZGA-ZYU</v>
      </c>
      <c r="AN224" s="258" t="str">
        <f ca="1">IF(BS_CONTROLE[[#This Row],[SB]]=0, "-", BS_CONTROLE[[#This Row],[SB]])</f>
        <v>ZKEZGAZYU</v>
      </c>
      <c r="AO224" s="259">
        <f ca="1">IF(BS_CONTROLE[[#This Row],[SUB]]=0, "-", BS_CONTROLE[[#This Row],[SUB]])</f>
        <v>48</v>
      </c>
      <c r="AP224" s="260">
        <f ca="1">IF(BS_CONTROLE[[#This Row],[KM - Inicio]]=0, "-", BS_CONTROLE[[#This Row],[KM - Inicio]])</f>
        <v>146</v>
      </c>
      <c r="AQ224" s="260" t="str">
        <f ca="1"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 ca="1">IFERROR(_xlfn.XLOOKUP(AI224, BS_ATIVIDADE[ATIVIDADE],BS_ATIVIDADE[UNIDADE] ), "*")</f>
        <v>BINÁRIO</v>
      </c>
      <c r="BC224" s="71" t="str" cm="1">
        <f t="array" aca="1" ref="BC2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aca="1" ref="BD2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 ca="1">IFERROR(_xlfn.XLOOKUP(AO224, BASE_MAPA!$D$2:$D$260, BASE_MAPA!$I$2:$I$260), "ERRO")</f>
        <v>ZKE</v>
      </c>
      <c r="BF224" s="261" t="str">
        <f ca="1"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 ca="1"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 ca="1">IF(BS_CONTROLE[[#This Row],[Atividade]]=0, "-", BS_CONTROLE[[#This Row],[Atividade]])</f>
        <v>PDM - SUBSTITUIÇÃO - TRILHO</v>
      </c>
      <c r="AJ225" s="9" t="str">
        <f ca="1">IF(D225="","*",VLOOKUP(AI225,BS_ATIVIDADE[#Data],3,FALSE))</f>
        <v>TRILHO - SUBSTITUIÇÂO</v>
      </c>
      <c r="AK225" s="258" t="str">
        <f ca="1">IF(BS_CONTROLE[[#This Row],[Local - Partida]]=0, "-", BS_CONTROLE[[#This Row],[Local - Partida]])</f>
        <v>-</v>
      </c>
      <c r="AL225" s="258" t="str">
        <f ca="1">IF(BS_CONTROLE[[#This Row],[Local - Encerramento]]=0, "-", BS_CONTROLE[[#This Row],[Local - Encerramento]])</f>
        <v>-</v>
      </c>
      <c r="AM225" s="258" t="str">
        <f ca="1">IF(BS_CONTROLE[[#This Row],[Entre - Estações]]=0, "-", BS_CONTROLE[[#This Row],[Entre - Estações]])</f>
        <v>ZYQ-ZEM</v>
      </c>
      <c r="AN225" s="258" t="str">
        <f ca="1">IF(BS_CONTROLE[[#This Row],[SB]]=0, "-", BS_CONTROLE[[#This Row],[SB]])</f>
        <v>ZEM2</v>
      </c>
      <c r="AO225" s="259">
        <f ca="1">IF(BS_CONTROLE[[#This Row],[SUB]]=0, "-", BS_CONTROLE[[#This Row],[SUB]])</f>
        <v>55</v>
      </c>
      <c r="AP225" s="260">
        <f ca="1">IF(BS_CONTROLE[[#This Row],[KM - Inicio]]=0, "-", BS_CONTROLE[[#This Row],[KM - Inicio]])</f>
        <v>136.6</v>
      </c>
      <c r="AQ225" s="260" t="str">
        <f ca="1"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 ca="1">IFERROR(_xlfn.XLOOKUP(AI225, BS_ATIVIDADE[ATIVIDADE],BS_ATIVIDADE[UNIDADE] ), "*")</f>
        <v>M</v>
      </c>
      <c r="BC225" s="71" t="str" cm="1">
        <f t="array" aca="1" ref="BC2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aca="1" ref="BD2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 ca="1">IFERROR(_xlfn.XLOOKUP(AO225, BASE_MAPA!$D$2:$D$260, BASE_MAPA!$I$2:$I$260), "ERRO")</f>
        <v>ZKE</v>
      </c>
      <c r="BF225" s="261" t="str">
        <f ca="1"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 ca="1"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 ca="1">IF(BS_CONTROLE[[#This Row],[Atividade]]=0, "-", BS_CONTROLE[[#This Row],[Atividade]])</f>
        <v>OUTRAS ATIVIDADES</v>
      </c>
      <c r="AJ226" s="9" t="str">
        <f ca="1">IF(D226="","*",VLOOKUP(AI226,BS_ATIVIDADE[#Data],3,FALSE))</f>
        <v>OUTROS</v>
      </c>
      <c r="AK226" s="258" t="str">
        <f ca="1">IF(BS_CONTROLE[[#This Row],[Local - Partida]]=0, "-", BS_CONTROLE[[#This Row],[Local - Partida]])</f>
        <v>ZEM130-2</v>
      </c>
      <c r="AL226" s="258" t="str">
        <f ca="1">IF(BS_CONTROLE[[#This Row],[Local - Encerramento]]=0, "-", BS_CONTROLE[[#This Row],[Local - Encerramento]])</f>
        <v>ZEM1302</v>
      </c>
      <c r="AM226" s="258" t="str">
        <f ca="1">IF(BS_CONTROLE[[#This Row],[Entre - Estações]]=0, "-", BS_CONTROLE[[#This Row],[Entre - Estações]])</f>
        <v>ZYQ-ZEM</v>
      </c>
      <c r="AN226" s="258" t="str">
        <f ca="1">IF(BS_CONTROLE[[#This Row],[SB]]=0, "-", BS_CONTROLE[[#This Row],[SB]])</f>
        <v>130ZYQ2</v>
      </c>
      <c r="AO226" s="259">
        <f ca="1">IF(BS_CONTROLE[[#This Row],[SUB]]=0, "-", BS_CONTROLE[[#This Row],[SUB]])</f>
        <v>55</v>
      </c>
      <c r="AP226" s="260">
        <f ca="1">IF(BS_CONTROLE[[#This Row],[KM - Inicio]]=0, "-", BS_CONTROLE[[#This Row],[KM - Inicio]])</f>
        <v>127.6</v>
      </c>
      <c r="AQ226" s="260" t="str">
        <f ca="1"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 ca="1">IFERROR(_xlfn.XLOOKUP(AI226, BS_ATIVIDADE[ATIVIDADE],BS_ATIVIDADE[UNIDADE] ), "*")</f>
        <v>BINÁRIO</v>
      </c>
      <c r="BC226" s="71" t="str" cm="1">
        <f t="array" aca="1" ref="BC2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aca="1" ref="BD2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 ca="1">IFERROR(_xlfn.XLOOKUP(AO226, BASE_MAPA!$D$2:$D$260, BASE_MAPA!$I$2:$I$260), "ERRO")</f>
        <v>ZKE</v>
      </c>
      <c r="BF226" s="261" t="str">
        <f ca="1"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 ca="1"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 ca="1">IF(BS_CONTROLE[[#This Row],[Atividade]]=0, "-", BS_CONTROLE[[#This Row],[Atividade]])</f>
        <v>DETECÇÃO - ULTRASSOM - SPERRY</v>
      </c>
      <c r="AJ227" s="9" t="str">
        <f ca="1">IF(D227="","*",VLOOKUP(AI227,BS_ATIVIDADE[#Data],3,FALSE))</f>
        <v>DETECÇÃO</v>
      </c>
      <c r="AK227" s="258" t="str">
        <f ca="1">IF(BS_CONTROLE[[#This Row],[Local - Partida]]=0, "-", BS_CONTROLE[[#This Row],[Local - Partida]])</f>
        <v>ZEM-2</v>
      </c>
      <c r="AL227" s="258" t="str">
        <f ca="1">IF(BS_CONTROLE[[#This Row],[Local - Encerramento]]=0, "-", BS_CONTROLE[[#This Row],[Local - Encerramento]])</f>
        <v>ZEV-2</v>
      </c>
      <c r="AM227" s="258" t="str">
        <f ca="1">IF(BS_CONTROLE[[#This Row],[Entre - Estações]]=0, "-", BS_CONTROLE[[#This Row],[Entre - Estações]])</f>
        <v>ZEM-ZEV</v>
      </c>
      <c r="AN227" s="258" t="str">
        <f ca="1">IF(BS_CONTROLE[[#This Row],[SB]]=0, "-", BS_CONTROLE[[#This Row],[SB]])</f>
        <v>ZEMZEV</v>
      </c>
      <c r="AO227" s="259">
        <f ca="1">IF(BS_CONTROLE[[#This Row],[SUB]]=0, "-", BS_CONTROLE[[#This Row],[SUB]])</f>
        <v>55</v>
      </c>
      <c r="AP227" s="260">
        <f ca="1">IF(BS_CONTROLE[[#This Row],[KM - Inicio]]=0, "-", BS_CONTROLE[[#This Row],[KM - Inicio]])</f>
        <v>135</v>
      </c>
      <c r="AQ227" s="260" t="str">
        <f ca="1"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 ca="1">IFERROR(_xlfn.XLOOKUP(AI227, BS_ATIVIDADE[ATIVIDADE],BS_ATIVIDADE[UNIDADE] ), "*")</f>
        <v>KM</v>
      </c>
      <c r="BC227" s="71" t="str" cm="1">
        <f t="array" aca="1" ref="BC2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aca="1" ref="BD2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 ca="1">IFERROR(_xlfn.XLOOKUP(AO227, BASE_MAPA!$D$2:$D$260, BASE_MAPA!$I$2:$I$260), "ERRO")</f>
        <v>ZKE</v>
      </c>
      <c r="BF227" s="261" t="str">
        <f ca="1"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 ca="1"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 ca="1">IF(BS_CONTROLE[[#This Row],[Atividade]]=0, "-", BS_CONTROLE[[#This Row],[Atividade]])</f>
        <v>OUTRAS ATIVIDADES</v>
      </c>
      <c r="AJ228" s="9" t="str">
        <f ca="1">IF(D228="","*",VLOOKUP(AI228,BS_ATIVIDADE[#Data],3,FALSE))</f>
        <v>OUTROS</v>
      </c>
      <c r="AK228" s="258" t="str">
        <f ca="1">IF(BS_CONTROLE[[#This Row],[Local - Partida]]=0, "-", BS_CONTROLE[[#This Row],[Local - Partida]])</f>
        <v>-</v>
      </c>
      <c r="AL228" s="258" t="str">
        <f ca="1">IF(BS_CONTROLE[[#This Row],[Local - Encerramento]]=0, "-", BS_CONTROLE[[#This Row],[Local - Encerramento]])</f>
        <v>-</v>
      </c>
      <c r="AM228" s="258" t="str">
        <f ca="1">IF(BS_CONTROLE[[#This Row],[Entre - Estações]]=0, "-", BS_CONTROLE[[#This Row],[Entre - Estações]])</f>
        <v>ZWW-ZKW</v>
      </c>
      <c r="AN228" s="258" t="str">
        <f ca="1">IF(BS_CONTROLE[[#This Row],[SB]]=0, "-", BS_CONTROLE[[#This Row],[SB]])</f>
        <v>K91ZWW1</v>
      </c>
      <c r="AO228" s="259">
        <f ca="1">IF(BS_CONTROLE[[#This Row],[SUB]]=0, "-", BS_CONTROLE[[#This Row],[SUB]])</f>
        <v>48</v>
      </c>
      <c r="AP228" s="260">
        <f ca="1">IF(BS_CONTROLE[[#This Row],[KM - Inicio]]=0, "-", BS_CONTROLE[[#This Row],[KM - Inicio]])</f>
        <v>88.6</v>
      </c>
      <c r="AQ228" s="260" t="str">
        <f ca="1"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 ca="1">IFERROR(_xlfn.XLOOKUP(AI228, BS_ATIVIDADE[ATIVIDADE],BS_ATIVIDADE[UNIDADE] ), "*")</f>
        <v>BINÁRIO</v>
      </c>
      <c r="BC228" s="71" t="str" cm="1">
        <f t="array" aca="1" ref="BC2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aca="1" ref="BD2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 ca="1">IFERROR(_xlfn.XLOOKUP(AO228, BASE_MAPA!$D$2:$D$260, BASE_MAPA!$I$2:$I$260), "ERRO")</f>
        <v>ZKE</v>
      </c>
      <c r="BF228" s="261" t="str">
        <f ca="1"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 ca="1"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 ca="1">IF(BS_CONTROLE[[#This Row],[Atividade]]=0, "-", BS_CONTROLE[[#This Row],[Atividade]])</f>
        <v>MODERNIZAÇÃO - SOLDA</v>
      </c>
      <c r="AJ229" s="9" t="str">
        <f ca="1">IF(D229="","*",VLOOKUP(AI229,BS_ATIVIDADE[#Data],3,FALSE))</f>
        <v>MODERNIZAÇÃO</v>
      </c>
      <c r="AK229" s="258" t="str">
        <f ca="1">IF(BS_CONTROLE[[#This Row],[Local - Partida]]=0, "-", BS_CONTROLE[[#This Row],[Local - Partida]])</f>
        <v>-</v>
      </c>
      <c r="AL229" s="258" t="str">
        <f ca="1">IF(BS_CONTROLE[[#This Row],[Local - Encerramento]]=0, "-", BS_CONTROLE[[#This Row],[Local - Encerramento]])</f>
        <v>-</v>
      </c>
      <c r="AM229" s="258" t="str">
        <f ca="1">IF(BS_CONTROLE[[#This Row],[Entre - Estações]]=0, "-", BS_CONTROLE[[#This Row],[Entre - Estações]])</f>
        <v>ZWI-ZYQ</v>
      </c>
      <c r="AN229" s="258">
        <f ca="1">IF(BS_CONTROLE[[#This Row],[SB]]=0, "-", BS_CONTROLE[[#This Row],[SB]])</f>
        <v>1231212</v>
      </c>
      <c r="AO229" s="259">
        <f ca="1">IF(BS_CONTROLE[[#This Row],[SUB]]=0, "-", BS_CONTROLE[[#This Row],[SUB]])</f>
        <v>55</v>
      </c>
      <c r="AP229" s="260">
        <f ca="1">IF(BS_CONTROLE[[#This Row],[KM - Inicio]]=0, "-", BS_CONTROLE[[#This Row],[KM - Inicio]])</f>
        <v>121.886</v>
      </c>
      <c r="AQ229" s="260" t="str">
        <f ca="1"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 ca="1">IFERROR(_xlfn.XLOOKUP(AI229, BS_ATIVIDADE[ATIVIDADE],BS_ATIVIDADE[UNIDADE] ), "*")</f>
        <v>Nº DE SOLDA</v>
      </c>
      <c r="BC229" s="71" t="str" cm="1">
        <f t="array" aca="1" ref="BC2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aca="1" ref="BD2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 ca="1">IFERROR(_xlfn.XLOOKUP(AO229, BASE_MAPA!$D$2:$D$260, BASE_MAPA!$I$2:$I$260), "ERRO")</f>
        <v>ZKE</v>
      </c>
      <c r="BF229" s="261" t="str">
        <f ca="1"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 ca="1"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 ca="1">IF(BS_CONTROLE[[#This Row],[Atividade]]=0, "-", BS_CONTROLE[[#This Row],[Atividade]])</f>
        <v>MODERNIZAÇÃO - SOLDA</v>
      </c>
      <c r="AJ230" s="9" t="str">
        <f ca="1">IF(D230="","*",VLOOKUP(AI230,BS_ATIVIDADE[#Data],3,FALSE))</f>
        <v>MODERNIZAÇÃO</v>
      </c>
      <c r="AK230" s="258" t="str">
        <f ca="1">IF(BS_CONTROLE[[#This Row],[Local - Partida]]=0, "-", BS_CONTROLE[[#This Row],[Local - Partida]])</f>
        <v>-</v>
      </c>
      <c r="AL230" s="258" t="str">
        <f ca="1">IF(BS_CONTROLE[[#This Row],[Local - Encerramento]]=0, "-", BS_CONTROLE[[#This Row],[Local - Encerramento]])</f>
        <v>-</v>
      </c>
      <c r="AM230" s="258" t="str">
        <f ca="1">IF(BS_CONTROLE[[#This Row],[Entre - Estações]]=0, "-", BS_CONTROLE[[#This Row],[Entre - Estações]])</f>
        <v>ZWI-ZYQ</v>
      </c>
      <c r="AN230" s="258">
        <f ca="1">IF(BS_CONTROLE[[#This Row],[SB]]=0, "-", BS_CONTROLE[[#This Row],[SB]])</f>
        <v>1231212</v>
      </c>
      <c r="AO230" s="259">
        <f ca="1">IF(BS_CONTROLE[[#This Row],[SUB]]=0, "-", BS_CONTROLE[[#This Row],[SUB]])</f>
        <v>55</v>
      </c>
      <c r="AP230" s="260">
        <f ca="1">IF(BS_CONTROLE[[#This Row],[KM - Inicio]]=0, "-", BS_CONTROLE[[#This Row],[KM - Inicio]])</f>
        <v>121.70699999999999</v>
      </c>
      <c r="AQ230" s="260" t="str">
        <f ca="1"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 ca="1">IFERROR(_xlfn.XLOOKUP(AI230, BS_ATIVIDADE[ATIVIDADE],BS_ATIVIDADE[UNIDADE] ), "*")</f>
        <v>Nº DE SOLDA</v>
      </c>
      <c r="BC230" s="71" t="str" cm="1">
        <f t="array" aca="1" ref="BC2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aca="1" ref="BD2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 ca="1">IFERROR(_xlfn.XLOOKUP(AO230, BASE_MAPA!$D$2:$D$260, BASE_MAPA!$I$2:$I$260), "ERRO")</f>
        <v>ZKE</v>
      </c>
      <c r="BF230" s="261" t="str">
        <f ca="1"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 ca="1"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 ca="1">IF(BS_CONTROLE[[#This Row],[Atividade]]=0, "-", BS_CONTROLE[[#This Row],[Atividade]])</f>
        <v>MODERNIZAÇÃO - SOLDA</v>
      </c>
      <c r="AJ231" s="9" t="str">
        <f ca="1">IF(D231="","*",VLOOKUP(AI231,BS_ATIVIDADE[#Data],3,FALSE))</f>
        <v>MODERNIZAÇÃO</v>
      </c>
      <c r="AK231" s="258" t="str">
        <f ca="1">IF(BS_CONTROLE[[#This Row],[Local - Partida]]=0, "-", BS_CONTROLE[[#This Row],[Local - Partida]])</f>
        <v>-</v>
      </c>
      <c r="AL231" s="258" t="str">
        <f ca="1">IF(BS_CONTROLE[[#This Row],[Local - Encerramento]]=0, "-", BS_CONTROLE[[#This Row],[Local - Encerramento]])</f>
        <v>-</v>
      </c>
      <c r="AM231" s="258" t="str">
        <f ca="1">IF(BS_CONTROLE[[#This Row],[Entre - Estações]]=0, "-", BS_CONTROLE[[#This Row],[Entre - Estações]])</f>
        <v>ZWI-ZYQ</v>
      </c>
      <c r="AN231" s="258">
        <f ca="1">IF(BS_CONTROLE[[#This Row],[SB]]=0, "-", BS_CONTROLE[[#This Row],[SB]])</f>
        <v>1231212</v>
      </c>
      <c r="AO231" s="259">
        <f ca="1">IF(BS_CONTROLE[[#This Row],[SUB]]=0, "-", BS_CONTROLE[[#This Row],[SUB]])</f>
        <v>55</v>
      </c>
      <c r="AP231" s="260">
        <f ca="1">IF(BS_CONTROLE[[#This Row],[KM - Inicio]]=0, "-", BS_CONTROLE[[#This Row],[KM - Inicio]])</f>
        <v>121.73699999999999</v>
      </c>
      <c r="AQ231" s="260" t="str">
        <f ca="1"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 ca="1">IFERROR(_xlfn.XLOOKUP(AI231, BS_ATIVIDADE[ATIVIDADE],BS_ATIVIDADE[UNIDADE] ), "*")</f>
        <v>Nº DE SOLDA</v>
      </c>
      <c r="BC231" s="71" t="str" cm="1">
        <f t="array" aca="1" ref="BC2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aca="1" ref="BD2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 ca="1">IFERROR(_xlfn.XLOOKUP(AO231, BASE_MAPA!$D$2:$D$260, BASE_MAPA!$I$2:$I$260), "ERRO")</f>
        <v>ZKE</v>
      </c>
      <c r="BF231" s="261" t="str">
        <f ca="1"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 ca="1"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 ca="1">IF(BS_CONTROLE[[#This Row],[Atividade]]=0, "-", BS_CONTROLE[[#This Row],[Atividade]])</f>
        <v>DESLOCAMENTO</v>
      </c>
      <c r="AJ232" s="9" t="str">
        <f ca="1">IF(D232="","*",VLOOKUP(AI232,BS_ATIVIDADE[#Data],3,FALSE))</f>
        <v>OUTROS</v>
      </c>
      <c r="AK232" s="258" t="str">
        <f ca="1">IF(BS_CONTROLE[[#This Row],[Local - Partida]]=0, "-", BS_CONTROLE[[#This Row],[Local - Partida]])</f>
        <v>K67ZEV1</v>
      </c>
      <c r="AL232" s="258" t="str">
        <f ca="1">IF(BS_CONTROLE[[#This Row],[Local - Encerramento]]=0, "-", BS_CONTROLE[[#This Row],[Local - Encerramento]])</f>
        <v>ZEM1</v>
      </c>
      <c r="AM232" s="258" t="str">
        <f ca="1">IF(BS_CONTROLE[[#This Row],[Entre - Estações]]=0, "-", BS_CONTROLE[[#This Row],[Entre - Estações]])</f>
        <v>ZEVZEM</v>
      </c>
      <c r="AN232" s="258" t="str">
        <f ca="1">IF(BS_CONTROLE[[#This Row],[SB]]=0, "-", BS_CONTROLE[[#This Row],[SB]])</f>
        <v>ZEVZEM</v>
      </c>
      <c r="AO232" s="259">
        <f ca="1">IF(BS_CONTROLE[[#This Row],[SUB]]=0, "-", BS_CONTROLE[[#This Row],[SUB]])</f>
        <v>92</v>
      </c>
      <c r="AP232" s="260">
        <f ca="1">IF(BS_CONTROLE[[#This Row],[KM - Inicio]]=0, "-", BS_CONTROLE[[#This Row],[KM - Inicio]])</f>
        <v>65.2</v>
      </c>
      <c r="AQ232" s="260" t="str">
        <f ca="1"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 ca="1">IFERROR(_xlfn.XLOOKUP(AI232, BS_ATIVIDADE[ATIVIDADE],BS_ATIVIDADE[UNIDADE] ), "*")</f>
        <v>BINÁRIO</v>
      </c>
      <c r="BC232" s="71" t="str" cm="1">
        <f t="array" aca="1" ref="BC2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aca="1" ref="BD2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 ca="1">IFERROR(_xlfn.XLOOKUP(AO232, BASE_MAPA!$D$2:$D$260, BASE_MAPA!$I$2:$I$260), "ERRO")</f>
        <v>069-ZEV</v>
      </c>
      <c r="BF232" s="261" t="str">
        <f ca="1"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 ca="1"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 ca="1">IF(BS_CONTROLE[[#This Row],[Atividade]]=0, "-", BS_CONTROLE[[#This Row],[Atividade]])</f>
        <v>JIC</v>
      </c>
      <c r="AJ233" s="9" t="str">
        <f ca="1">IF(D233="","*",VLOOKUP(AI233,BS_ATIVIDADE[#Data],3,FALSE))</f>
        <v>JIC</v>
      </c>
      <c r="AK233" s="258" t="str">
        <f ca="1">IF(BS_CONTROLE[[#This Row],[Local - Partida]]=0, "-", BS_CONTROLE[[#This Row],[Local - Partida]])</f>
        <v>-</v>
      </c>
      <c r="AL233" s="258" t="str">
        <f ca="1">IF(BS_CONTROLE[[#This Row],[Local - Encerramento]]=0, "-", BS_CONTROLE[[#This Row],[Local - Encerramento]])</f>
        <v>-</v>
      </c>
      <c r="AM233" s="258" t="str">
        <f ca="1">IF(BS_CONTROLE[[#This Row],[Entre - Estações]]=0, "-", BS_CONTROLE[[#This Row],[Entre - Estações]])</f>
        <v>ZWI-ZYQ</v>
      </c>
      <c r="AN233" s="258" t="str">
        <f ca="1">IF(BS_CONTROLE[[#This Row],[SB]]=0, "-", BS_CONTROLE[[#This Row],[SB]])</f>
        <v>ZYQ1262</v>
      </c>
      <c r="AO233" s="259">
        <f ca="1">IF(BS_CONTROLE[[#This Row],[SUB]]=0, "-", BS_CONTROLE[[#This Row],[SUB]])</f>
        <v>55</v>
      </c>
      <c r="AP233" s="260">
        <f ca="1">IF(BS_CONTROLE[[#This Row],[KM - Inicio]]=0, "-", BS_CONTROLE[[#This Row],[KM - Inicio]])</f>
        <v>127.2</v>
      </c>
      <c r="AQ233" s="260" t="str">
        <f ca="1"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 ca="1">IFERROR(_xlfn.XLOOKUP(AI233, BS_ATIVIDADE[ATIVIDADE],BS_ATIVIDADE[UNIDADE] ), "*")</f>
        <v>Nº DE PEÇAS</v>
      </c>
      <c r="BC233" s="71" t="str" cm="1">
        <f t="array" aca="1" ref="BC2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aca="1" ref="BD2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 ca="1">IFERROR(_xlfn.XLOOKUP(AO233, BASE_MAPA!$D$2:$D$260, BASE_MAPA!$I$2:$I$260), "ERRO")</f>
        <v>ZKE</v>
      </c>
      <c r="BF233" s="261" t="str">
        <f ca="1"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 ca="1"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 ca="1">IF(BS_CONTROLE[[#This Row],[Atividade]]=0, "-", BS_CONTROLE[[#This Row],[Atividade]])</f>
        <v>PDM - ALÍVIO DE TENSÃO</v>
      </c>
      <c r="AJ234" s="9" t="str">
        <f ca="1">IF(D234="","*",VLOOKUP(AI234,BS_ATIVIDADE[#Data],3,FALSE))</f>
        <v>ALÍVIO</v>
      </c>
      <c r="AK234" s="258" t="str">
        <f ca="1">IF(BS_CONTROLE[[#This Row],[Local - Partida]]=0, "-", BS_CONTROLE[[#This Row],[Local - Partida]])</f>
        <v>-</v>
      </c>
      <c r="AL234" s="258" t="str">
        <f ca="1">IF(BS_CONTROLE[[#This Row],[Local - Encerramento]]=0, "-", BS_CONTROLE[[#This Row],[Local - Encerramento]])</f>
        <v>-</v>
      </c>
      <c r="AM234" s="258" t="str">
        <f ca="1">IF(BS_CONTROLE[[#This Row],[Entre - Estações]]=0, "-", BS_CONTROLE[[#This Row],[Entre - Estações]])</f>
        <v>ZEZ-069</v>
      </c>
      <c r="AN234" s="258" t="str">
        <f ca="1">IF(BS_CONTROLE[[#This Row],[SB]]=0, "-", BS_CONTROLE[[#This Row],[SB]])</f>
        <v>K72K712</v>
      </c>
      <c r="AO234" s="259">
        <f ca="1">IF(BS_CONTROLE[[#This Row],[SUB]]=0, "-", BS_CONTROLE[[#This Row],[SUB]])</f>
        <v>92</v>
      </c>
      <c r="AP234" s="260">
        <f ca="1">IF(BS_CONTROLE[[#This Row],[KM - Inicio]]=0, "-", BS_CONTROLE[[#This Row],[KM - Inicio]])</f>
        <v>71.7</v>
      </c>
      <c r="AQ234" s="260" t="str">
        <f ca="1"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 ca="1">IFERROR(_xlfn.XLOOKUP(AI234, BS_ATIVIDADE[ATIVIDADE],BS_ATIVIDADE[UNIDADE] ), "*")</f>
        <v>M</v>
      </c>
      <c r="BC234" s="71" t="str" cm="1">
        <f t="array" aca="1" ref="BC2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aca="1" ref="BD2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 ca="1">IFERROR(_xlfn.XLOOKUP(AO234, BASE_MAPA!$D$2:$D$260, BASE_MAPA!$I$2:$I$260), "ERRO")</f>
        <v>069-ZEV</v>
      </c>
      <c r="BF234" s="261" t="str">
        <f ca="1"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 ca="1"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 ca="1">IF(BS_CONTROLE[[#This Row],[Atividade]]=0, "-", BS_CONTROLE[[#This Row],[Atividade]])</f>
        <v>PDM - SUBSTITUIÇÃO - TRILHO</v>
      </c>
      <c r="AJ235" s="9" t="str">
        <f ca="1">IF(D235="","*",VLOOKUP(AI235,BS_ATIVIDADE[#Data],3,FALSE))</f>
        <v>TRILHO - SUBSTITUIÇÂO</v>
      </c>
      <c r="AK235" s="258" t="str">
        <f ca="1">IF(BS_CONTROLE[[#This Row],[Local - Partida]]=0, "-", BS_CONTROLE[[#This Row],[Local - Partida]])</f>
        <v>-</v>
      </c>
      <c r="AL235" s="258" t="str">
        <f ca="1">IF(BS_CONTROLE[[#This Row],[Local - Encerramento]]=0, "-", BS_CONTROLE[[#This Row],[Local - Encerramento]])</f>
        <v>-</v>
      </c>
      <c r="AM235" s="258" t="str">
        <f ca="1">IF(BS_CONTROLE[[#This Row],[Entre - Estações]]=0, "-", BS_CONTROLE[[#This Row],[Entre - Estações]])</f>
        <v>ZXW</v>
      </c>
      <c r="AN235" s="258" t="str">
        <f ca="1">IF(BS_CONTROLE[[#This Row],[SB]]=0, "-", BS_CONTROLE[[#This Row],[SB]])</f>
        <v>ZESK852</v>
      </c>
      <c r="AO235" s="259">
        <f ca="1">IF(BS_CONTROLE[[#This Row],[SUB]]=0, "-", BS_CONTROLE[[#This Row],[SUB]])</f>
        <v>92</v>
      </c>
      <c r="AP235" s="260">
        <f ca="1">IF(BS_CONTROLE[[#This Row],[KM - Inicio]]=0, "-", BS_CONTROLE[[#This Row],[KM - Inicio]])</f>
        <v>85.3</v>
      </c>
      <c r="AQ235" s="260" t="str">
        <f ca="1"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 ca="1">IFERROR(_xlfn.XLOOKUP(AI235, BS_ATIVIDADE[ATIVIDADE],BS_ATIVIDADE[UNIDADE] ), "*")</f>
        <v>M</v>
      </c>
      <c r="BC235" s="71" t="str" cm="1">
        <f t="array" aca="1" ref="BC2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aca="1" ref="BD2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 ca="1">IFERROR(_xlfn.XLOOKUP(AO235, BASE_MAPA!$D$2:$D$260, BASE_MAPA!$I$2:$I$260), "ERRO")</f>
        <v>069-ZEV</v>
      </c>
      <c r="BF235" s="261" t="str">
        <f ca="1"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 ca="1"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 ca="1">IF(BS_CONTROLE[[#This Row],[Atividade]]=0, "-", BS_CONTROLE[[#This Row],[Atividade]])</f>
        <v>TRILHEIRO - DESCARGA</v>
      </c>
      <c r="AJ236" s="9" t="str">
        <f ca="1">IF(D236="","*",VLOOKUP(AI236,BS_ATIVIDADE[#Data],3,FALSE))</f>
        <v>TRILHEIRO - DESCARGA</v>
      </c>
      <c r="AK236" s="258" t="str">
        <f ca="1">IF(BS_CONTROLE[[#This Row],[Local - Partida]]=0, "-", BS_CONTROLE[[#This Row],[Local - Partida]])</f>
        <v>Z3VZEV</v>
      </c>
      <c r="AL236" s="258" t="str">
        <f ca="1">IF(BS_CONTROLE[[#This Row],[Local - Encerramento]]=0, "-", BS_CONTROLE[[#This Row],[Local - Encerramento]])</f>
        <v>Z3VZEV</v>
      </c>
      <c r="AM236" s="258" t="str">
        <f ca="1">IF(BS_CONTROLE[[#This Row],[Entre - Estações]]=0, "-", BS_CONTROLE[[#This Row],[Entre - Estações]])</f>
        <v>ZDC-ZXW</v>
      </c>
      <c r="AN236" s="258" t="str">
        <f ca="1">IF(BS_CONTROLE[[#This Row],[SB]]=0, "-", BS_CONTROLE[[#This Row],[SB]])</f>
        <v>K89ZES2</v>
      </c>
      <c r="AO236" s="259">
        <f ca="1">IF(BS_CONTROLE[[#This Row],[SUB]]=0, "-", BS_CONTROLE[[#This Row],[SUB]])</f>
        <v>92</v>
      </c>
      <c r="AP236" s="260">
        <f ca="1">IF(BS_CONTROLE[[#This Row],[KM - Inicio]]=0, "-", BS_CONTROLE[[#This Row],[KM - Inicio]])</f>
        <v>86.94</v>
      </c>
      <c r="AQ236" s="260">
        <f ca="1"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 ca="1">IFERROR(_xlfn.XLOOKUP(AI236, BS_ATIVIDADE[ATIVIDADE],BS_ATIVIDADE[UNIDADE] ), "*")</f>
        <v>M</v>
      </c>
      <c r="BC236" s="71" t="str" cm="1">
        <f t="array" aca="1" ref="BC2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aca="1" ref="BD2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 ca="1">IFERROR(_xlfn.XLOOKUP(AO236, BASE_MAPA!$D$2:$D$260, BASE_MAPA!$I$2:$I$260), "ERRO")</f>
        <v>069-ZEV</v>
      </c>
      <c r="BF236" s="261" t="str">
        <f ca="1"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 ca="1"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 ca="1">IF(BS_CONTROLE[[#This Row],[Atividade]]=0, "-", BS_CONTROLE[[#This Row],[Atividade]])</f>
        <v>PDM - SOLDA</v>
      </c>
      <c r="AJ237" s="9" t="str">
        <f ca="1">IF(D237="","*",VLOOKUP(AI237,BS_ATIVIDADE[#Data],3,FALSE))</f>
        <v>SOLDA</v>
      </c>
      <c r="AK237" s="258" t="str">
        <f ca="1">IF(BS_CONTROLE[[#This Row],[Local - Partida]]=0, "-", BS_CONTROLE[[#This Row],[Local - Partida]])</f>
        <v>-</v>
      </c>
      <c r="AL237" s="258" t="str">
        <f ca="1">IF(BS_CONTROLE[[#This Row],[Local - Encerramento]]=0, "-", BS_CONTROLE[[#This Row],[Local - Encerramento]])</f>
        <v>-</v>
      </c>
      <c r="AM237" s="258" t="str">
        <f ca="1">IF(BS_CONTROLE[[#This Row],[Entre - Estações]]=0, "-", BS_CONTROLE[[#This Row],[Entre - Estações]])</f>
        <v>105-ZGP</v>
      </c>
      <c r="AN237" s="258" t="str">
        <f ca="1">IF(BS_CONTROLE[[#This Row],[SB]]=0, "-", BS_CONTROLE[[#This Row],[SB]])</f>
        <v>ZGP1</v>
      </c>
      <c r="AO237" s="259">
        <f ca="1">IF(BS_CONTROLE[[#This Row],[SUB]]=0, "-", BS_CONTROLE[[#This Row],[SUB]])</f>
        <v>54</v>
      </c>
      <c r="AP237" s="260">
        <f ca="1">IF(BS_CONTROLE[[#This Row],[KM - Inicio]]=0, "-", BS_CONTROLE[[#This Row],[KM - Inicio]])</f>
        <v>103.6</v>
      </c>
      <c r="AQ237" s="260" t="str">
        <f ca="1"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 ca="1">IFERROR(_xlfn.XLOOKUP(AI237, BS_ATIVIDADE[ATIVIDADE],BS_ATIVIDADE[UNIDADE] ), "*")</f>
        <v>Nº DE SOLDA</v>
      </c>
      <c r="BC237" s="71" t="str" cm="1">
        <f t="array" aca="1" ref="BC2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aca="1" ref="BD2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 ca="1">IFERROR(_xlfn.XLOOKUP(AO237, BASE_MAPA!$D$2:$D$260, BASE_MAPA!$I$2:$I$260), "ERRO")</f>
        <v>ZEV</v>
      </c>
      <c r="BF237" s="261" t="str">
        <f ca="1"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 ca="1"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 ca="1">IF(BS_CONTROLE[[#This Row],[Atividade]]=0, "-", BS_CONTROLE[[#This Row],[Atividade]])</f>
        <v>OUTRAS ATIVIDADES</v>
      </c>
      <c r="AJ238" s="9" t="str">
        <f ca="1">IF(D238="","*",VLOOKUP(AI238,BS_ATIVIDADE[#Data],3,FALSE))</f>
        <v>OUTROS</v>
      </c>
      <c r="AK238" s="258" t="str">
        <f ca="1">IF(BS_CONTROLE[[#This Row],[Local - Partida]]=0, "-", BS_CONTROLE[[#This Row],[Local - Partida]])</f>
        <v>-</v>
      </c>
      <c r="AL238" s="258" t="str">
        <f ca="1">IF(BS_CONTROLE[[#This Row],[Local - Encerramento]]=0, "-", BS_CONTROLE[[#This Row],[Local - Encerramento]])</f>
        <v>-</v>
      </c>
      <c r="AM238" s="258" t="str">
        <f ca="1">IF(BS_CONTROLE[[#This Row],[Entre - Estações]]=0, "-", BS_CONTROLE[[#This Row],[Entre - Estações]])</f>
        <v>ZPT</v>
      </c>
      <c r="AN238" s="258" t="str">
        <f ca="1">IF(BS_CONTROLE[[#This Row],[SB]]=0, "-", BS_CONTROLE[[#This Row],[SB]])</f>
        <v>ZDR1</v>
      </c>
      <c r="AO238" s="259">
        <f ca="1">IF(BS_CONTROLE[[#This Row],[SUB]]=0, "-", BS_CONTROLE[[#This Row],[SUB]])</f>
        <v>54</v>
      </c>
      <c r="AP238" s="260">
        <f ca="1">IF(BS_CONTROLE[[#This Row],[KM - Inicio]]=0, "-", BS_CONTROLE[[#This Row],[KM - Inicio]])</f>
        <v>107.03</v>
      </c>
      <c r="AQ238" s="260">
        <f ca="1"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 ca="1">IFERROR(_xlfn.XLOOKUP(AI238, BS_ATIVIDADE[ATIVIDADE],BS_ATIVIDADE[UNIDADE] ), "*")</f>
        <v>BINÁRIO</v>
      </c>
      <c r="BC238" s="71" t="str" cm="1">
        <f t="array" aca="1" ref="BC2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aca="1" ref="BD2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 ca="1">IFERROR(_xlfn.XLOOKUP(AO238, BASE_MAPA!$D$2:$D$260, BASE_MAPA!$I$2:$I$260), "ERRO")</f>
        <v>ZEV</v>
      </c>
      <c r="BF238" s="261" t="str">
        <f ca="1"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 ca="1"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 ca="1">IF(BS_CONTROLE[[#This Row],[Atividade]]=0, "-", BS_CONTROLE[[#This Row],[Atividade]])</f>
        <v>DETECÇÃO - RONDA 7 DIAS</v>
      </c>
      <c r="AJ239" s="9" t="str">
        <f ca="1">IF(D239="","*",VLOOKUP(AI239,BS_ATIVIDADE[#Data],3,FALSE))</f>
        <v>DETECÇÃO</v>
      </c>
      <c r="AK239" s="258" t="str">
        <f ca="1">IF(BS_CONTROLE[[#This Row],[Local - Partida]]=0, "-", BS_CONTROLE[[#This Row],[Local - Partida]])</f>
        <v>109ZPT</v>
      </c>
      <c r="AL239" s="258" t="str">
        <f ca="1">IF(BS_CONTROLE[[#This Row],[Local - Encerramento]]=0, "-", BS_CONTROLE[[#This Row],[Local - Encerramento]])</f>
        <v>109ZDR</v>
      </c>
      <c r="AM239" s="258" t="str">
        <f ca="1">IF(BS_CONTROLE[[#This Row],[Entre - Estações]]=0, "-", BS_CONTROLE[[#This Row],[Entre - Estações]])</f>
        <v>ZPT-ZPG-ZPT</v>
      </c>
      <c r="AN239" s="258" t="str">
        <f ca="1">IF(BS_CONTROLE[[#This Row],[SB]]=0, "-", BS_CONTROLE[[#This Row],[SB]])</f>
        <v>ZPTZPGZPT</v>
      </c>
      <c r="AO239" s="259">
        <f ca="1">IF(BS_CONTROLE[[#This Row],[SUB]]=0, "-", BS_CONTROLE[[#This Row],[SUB]])</f>
        <v>92</v>
      </c>
      <c r="AP239" s="260">
        <f ca="1">IF(BS_CONTROLE[[#This Row],[KM - Inicio]]=0, "-", BS_CONTROLE[[#This Row],[KM - Inicio]])</f>
        <v>108.4</v>
      </c>
      <c r="AQ239" s="260" t="str">
        <f ca="1"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 ca="1">IFERROR(_xlfn.XLOOKUP(AI239, BS_ATIVIDADE[ATIVIDADE],BS_ATIVIDADE[UNIDADE] ), "*")</f>
        <v>KM</v>
      </c>
      <c r="BC239" s="71" t="str" cm="1">
        <f t="array" aca="1" ref="BC2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aca="1" ref="BD2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 ca="1">IFERROR(_xlfn.XLOOKUP(AO239, BASE_MAPA!$D$2:$D$260, BASE_MAPA!$I$2:$I$260), "ERRO")</f>
        <v>069-ZEV</v>
      </c>
      <c r="BF239" s="261" t="str">
        <f ca="1"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 ca="1"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 ca="1">IF(BS_CONTROLE[[#This Row],[Atividade]]=0, "-", BS_CONTROLE[[#This Row],[Atividade]])</f>
        <v>LIMPEZA LASTRO</v>
      </c>
      <c r="AJ240" s="9" t="str">
        <f ca="1">IF(D240="","*",VLOOKUP(AI240,BS_ATIVIDADE[#Data],3,FALSE))</f>
        <v>LIMPEZA LASTRO</v>
      </c>
      <c r="AK240" s="258" t="str">
        <f ca="1">IF(BS_CONTROLE[[#This Row],[Local - Partida]]=0, "-", BS_CONTROLE[[#This Row],[Local - Partida]])</f>
        <v>-</v>
      </c>
      <c r="AL240" s="258" t="str">
        <f ca="1">IF(BS_CONTROLE[[#This Row],[Local - Encerramento]]=0, "-", BS_CONTROLE[[#This Row],[Local - Encerramento]])</f>
        <v>-</v>
      </c>
      <c r="AM240" s="258" t="str">
        <f ca="1">IF(BS_CONTROLE[[#This Row],[Entre - Estações]]=0, "-", BS_CONTROLE[[#This Row],[Entre - Estações]])</f>
        <v>ZGM-109</v>
      </c>
      <c r="AN240" s="258" t="str">
        <f ca="1">IF(BS_CONTROLE[[#This Row],[SB]]=0, "-", BS_CONTROLE[[#This Row],[SB]])</f>
        <v>117ZGM2</v>
      </c>
      <c r="AO240" s="259">
        <f ca="1">IF(BS_CONTROLE[[#This Row],[SUB]]=0, "-", BS_CONTROLE[[#This Row],[SUB]])</f>
        <v>53</v>
      </c>
      <c r="AP240" s="260">
        <f ca="1">IF(BS_CONTROLE[[#This Row],[KM - Inicio]]=0, "-", BS_CONTROLE[[#This Row],[KM - Inicio]])</f>
        <v>115.5</v>
      </c>
      <c r="AQ240" s="260" t="str">
        <f ca="1"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 ca="1">IFERROR(_xlfn.XLOOKUP(AI240, BS_ATIVIDADE[ATIVIDADE],BS_ATIVIDADE[UNIDADE] ), "*")</f>
        <v>M</v>
      </c>
      <c r="BC240" s="71" t="str" cm="1">
        <f t="array" aca="1" ref="BC2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aca="1" ref="BD2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 ca="1">IFERROR(_xlfn.XLOOKUP(AO240, BASE_MAPA!$D$2:$D$260, BASE_MAPA!$I$2:$I$260), "ERRO")</f>
        <v>PAT-ZGM</v>
      </c>
      <c r="BF240" s="261" t="str">
        <f ca="1"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 ca="1"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 ca="1">IF(BS_CONTROLE[[#This Row],[Atividade]]=0, "-", BS_CONTROLE[[#This Row],[Atividade]])</f>
        <v>MECANIZAÇÃO - SOCADORA</v>
      </c>
      <c r="AJ241" s="9" t="str">
        <f ca="1">IF(D241="","*",VLOOKUP(AI241,BS_ATIVIDADE[#Data],3,FALSE))</f>
        <v>MECANIZAÇÃO - SOCADORA</v>
      </c>
      <c r="AK241" s="258" t="str">
        <f ca="1">IF(BS_CONTROLE[[#This Row],[Local - Partida]]=0, "-", BS_CONTROLE[[#This Row],[Local - Partida]])</f>
        <v>109ZPT2</v>
      </c>
      <c r="AL241" s="258" t="str">
        <f ca="1">IF(BS_CONTROLE[[#This Row],[Local - Encerramento]]=0, "-", BS_CONTROLE[[#This Row],[Local - Encerramento]])</f>
        <v>ZPTZDR</v>
      </c>
      <c r="AM241" s="258" t="str">
        <f ca="1">IF(BS_CONTROLE[[#This Row],[Entre - Estações]]=0, "-", BS_CONTROLE[[#This Row],[Entre - Estações]])</f>
        <v>ZGM1</v>
      </c>
      <c r="AN241" s="258" t="str">
        <f ca="1">IF(BS_CONTROLE[[#This Row],[SB]]=0, "-", BS_CONTROLE[[#This Row],[SB]])</f>
        <v>ZGM1</v>
      </c>
      <c r="AO241" s="259">
        <f ca="1">IF(BS_CONTROLE[[#This Row],[SUB]]=0, "-", BS_CONTROLE[[#This Row],[SUB]])</f>
        <v>30</v>
      </c>
      <c r="AP241" s="260">
        <f ca="1">IF(BS_CONTROLE[[#This Row],[KM - Inicio]]=0, "-", BS_CONTROLE[[#This Row],[KM - Inicio]])</f>
        <v>114.3</v>
      </c>
      <c r="AQ241" s="260">
        <f ca="1"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 ca="1">IFERROR(_xlfn.XLOOKUP(AI241, BS_ATIVIDADE[ATIVIDADE],BS_ATIVIDADE[UNIDADE] ), "*")</f>
        <v>M</v>
      </c>
      <c r="BC241" s="71" t="str" cm="1">
        <f t="array" aca="1" ref="BC2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aca="1" ref="BD2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 ca="1">IFERROR(_xlfn.XLOOKUP(AO241, BASE_MAPA!$D$2:$D$260, BASE_MAPA!$I$2:$I$260), "ERRO")</f>
        <v>ZGM-109</v>
      </c>
      <c r="BF241" s="261" t="str">
        <f ca="1"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 ca="1"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 ca="1">IF(BS_CONTROLE[[#This Row],[Atividade]]=0, "-", BS_CONTROLE[[#This Row],[Atividade]])</f>
        <v>DESLOCAMENTO</v>
      </c>
      <c r="AJ242" s="9" t="str">
        <f ca="1">IF(D242="","*",VLOOKUP(AI242,BS_ATIVIDADE[#Data],3,FALSE))</f>
        <v>OUTROS</v>
      </c>
      <c r="AK242" s="258" t="str">
        <f ca="1">IF(BS_CONTROLE[[#This Row],[Local - Partida]]=0, "-", BS_CONTROLE[[#This Row],[Local - Partida]])</f>
        <v>IBA</v>
      </c>
      <c r="AL242" s="258" t="str">
        <f ca="1">IF(BS_CONTROLE[[#This Row],[Local - Encerramento]]=0, "-", BS_CONTROLE[[#This Row],[Local - Encerramento]])</f>
        <v>ZTP</v>
      </c>
      <c r="AM242" s="258" t="str">
        <f ca="1">IF(BS_CONTROLE[[#This Row],[Entre - Estações]]=0, "-", BS_CONTROLE[[#This Row],[Entre - Estações]])</f>
        <v>IBA-ZPT</v>
      </c>
      <c r="AN242" s="258" t="str">
        <f ca="1">IF(BS_CONTROLE[[#This Row],[SB]]=0, "-", BS_CONTROLE[[#This Row],[SB]])</f>
        <v>IBAZPT</v>
      </c>
      <c r="AO242" s="259">
        <f ca="1">IF(BS_CONTROLE[[#This Row],[SUB]]=0, "-", BS_CONTROLE[[#This Row],[SUB]])</f>
        <v>53</v>
      </c>
      <c r="AP242" s="260">
        <f ca="1">IF(BS_CONTROLE[[#This Row],[KM - Inicio]]=0, "-", BS_CONTROLE[[#This Row],[KM - Inicio]])</f>
        <v>125</v>
      </c>
      <c r="AQ242" s="260" t="str">
        <f ca="1"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 ca="1">IFERROR(_xlfn.XLOOKUP(AI242, BS_ATIVIDADE[ATIVIDADE],BS_ATIVIDADE[UNIDADE] ), "*")</f>
        <v>BINÁRIO</v>
      </c>
      <c r="BC242" s="71" t="str" cm="1">
        <f t="array" aca="1" ref="BC2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aca="1" ref="BD2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 ca="1">IFERROR(_xlfn.XLOOKUP(AO242, BASE_MAPA!$D$2:$D$260, BASE_MAPA!$I$2:$I$260), "ERRO")</f>
        <v>PAT-ZGM</v>
      </c>
      <c r="BF242" s="261" t="str">
        <f ca="1"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 ca="1"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 ca="1">IF(BS_CONTROLE[[#This Row],[Atividade]]=0, "-", BS_CONTROLE[[#This Row],[Atividade]])</f>
        <v>BLOCO</v>
      </c>
      <c r="AJ243" s="9" t="str">
        <f ca="1">IF(D243="","*",VLOOKUP(AI243,BS_ATIVIDADE[#Data],3,FALSE))</f>
        <v>OUTROS</v>
      </c>
      <c r="AK243" s="258" t="str">
        <f ca="1">IF(BS_CONTROLE[[#This Row],[Local - Partida]]=0, "-", BS_CONTROLE[[#This Row],[Local - Partida]])</f>
        <v>-</v>
      </c>
      <c r="AL243" s="258" t="str">
        <f ca="1">IF(BS_CONTROLE[[#This Row],[Local - Encerramento]]=0, "-", BS_CONTROLE[[#This Row],[Local - Encerramento]])</f>
        <v>-</v>
      </c>
      <c r="AM243" s="258" t="str">
        <f ca="1">IF(BS_CONTROLE[[#This Row],[Entre - Estações]]=0, "-", BS_CONTROLE[[#This Row],[Entre - Estações]])</f>
        <v>ZRB-ZEV</v>
      </c>
      <c r="AN243" s="258" t="str">
        <f ca="1">IF(BS_CONTROLE[[#This Row],[SB]]=0, "-", BS_CONTROLE[[#This Row],[SB]])</f>
        <v>ZRBZEV</v>
      </c>
      <c r="AO243" s="259">
        <f ca="1">IF(BS_CONTROLE[[#This Row],[SUB]]=0, "-", BS_CONTROLE[[#This Row],[SUB]])</f>
        <v>48</v>
      </c>
      <c r="AP243" s="260">
        <f ca="1">IF(BS_CONTROLE[[#This Row],[KM - Inicio]]=0, "-", BS_CONTROLE[[#This Row],[KM - Inicio]])</f>
        <v>152.04599999999999</v>
      </c>
      <c r="AQ243" s="260">
        <f ca="1"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 ca="1">IFERROR(_xlfn.XLOOKUP(AI243, BS_ATIVIDADE[ATIVIDADE],BS_ATIVIDADE[UNIDADE] ), "*")</f>
        <v>BINÁRIO</v>
      </c>
      <c r="BC243" s="71" t="str" cm="1">
        <f t="array" aca="1" ref="BC2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aca="1" ref="BD2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 ca="1">IFERROR(_xlfn.XLOOKUP(AO243, BASE_MAPA!$D$2:$D$260, BASE_MAPA!$I$2:$I$260), "ERRO")</f>
        <v>ZKE</v>
      </c>
      <c r="BF243" s="261" t="str">
        <f ca="1"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 ca="1"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aca="1" ref="M24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 ca="1">IF(BS_CONTROLE[[#This Row],[Atividade]]=0, "-", BS_CONTROLE[[#This Row],[Atividade]])</f>
        <v>MODERNIZAÇÃO - PEDRA - DESCARGA</v>
      </c>
      <c r="AJ244" s="9" t="str">
        <f ca="1">IF(D244="","*",VLOOKUP(AI244,BS_ATIVIDADE[#Data],3,FALSE))</f>
        <v>MODERNIZAÇÃO</v>
      </c>
      <c r="AK244" s="258" t="str">
        <f ca="1">IF(BS_CONTROLE[[#This Row],[Local - Partida]]=0, "-", BS_CONTROLE[[#This Row],[Local - Partida]])</f>
        <v>ZEM1</v>
      </c>
      <c r="AL244" s="258" t="str">
        <f ca="1">IF(BS_CONTROLE[[#This Row],[Local - Encerramento]]=0, "-", BS_CONTROLE[[#This Row],[Local - Encerramento]])</f>
        <v>ZEM1</v>
      </c>
      <c r="AM244" s="258" t="str">
        <f ca="1">IF(BS_CONTROLE[[#This Row],[Entre - Estações]]=0, "-", BS_CONTROLE[[#This Row],[Entre - Estações]])</f>
        <v>-</v>
      </c>
      <c r="AN244" s="258">
        <f ca="1">IF(BS_CONTROLE[[#This Row],[SB]]=0, "-", BS_CONTROLE[[#This Row],[SB]])</f>
        <v>1551541</v>
      </c>
      <c r="AO244" s="259">
        <f ca="1">IF(BS_CONTROLE[[#This Row],[SUB]]=0, "-", BS_CONTROLE[[#This Row],[SUB]])</f>
        <v>48</v>
      </c>
      <c r="AP244" s="260">
        <f ca="1">IF(BS_CONTROLE[[#This Row],[KM - Inicio]]=0, "-", BS_CONTROLE[[#This Row],[KM - Inicio]])</f>
        <v>154.9</v>
      </c>
      <c r="AQ244" s="260" t="str">
        <f ca="1"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 ca="1">IFERROR(_xlfn.XLOOKUP(AI244, BS_ATIVIDADE[ATIVIDADE],BS_ATIVIDADE[UNIDADE] ), "*")</f>
        <v>VAGÕES</v>
      </c>
      <c r="BC244" s="71" t="str" cm="1">
        <f t="array" aca="1" ref="BC2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aca="1" ref="BD2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 ca="1">IFERROR(_xlfn.XLOOKUP(AO244, BASE_MAPA!$D$2:$D$260, BASE_MAPA!$I$2:$I$260), "ERRO")</f>
        <v>ZKE</v>
      </c>
      <c r="BF244" s="261" t="str">
        <f ca="1"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 ca="1"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aca="1" ref="M24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 ca="1">IF(BS_CONTROLE[[#This Row],[Atividade]]=0, "-", BS_CONTROLE[[#This Row],[Atividade]])</f>
        <v>MODERNIZAÇÃO - SOCADORA</v>
      </c>
      <c r="AJ245" s="9" t="str">
        <f ca="1">IF(D245="","*",VLOOKUP(AI245,BS_ATIVIDADE[#Data],3,FALSE))</f>
        <v>MODERNIZAÇÃO</v>
      </c>
      <c r="AK245" s="258" t="str">
        <f ca="1">IF(BS_CONTROLE[[#This Row],[Local - Partida]]=0, "-", BS_CONTROLE[[#This Row],[Local - Partida]])</f>
        <v>K67ZEV2</v>
      </c>
      <c r="AL245" s="258" t="str">
        <f ca="1">IF(BS_CONTROLE[[#This Row],[Local - Encerramento]]=0, "-", BS_CONTROLE[[#This Row],[Local - Encerramento]])</f>
        <v>K67ZEV2</v>
      </c>
      <c r="AM245" s="258" t="str">
        <f ca="1">IF(BS_CONTROLE[[#This Row],[Entre - Estações]]=0, "-", BS_CONTROLE[[#This Row],[Entre - Estações]])</f>
        <v>-</v>
      </c>
      <c r="AN245" s="258">
        <f ca="1">IF(BS_CONTROLE[[#This Row],[SB]]=0, "-", BS_CONTROLE[[#This Row],[SB]])</f>
        <v>1571561</v>
      </c>
      <c r="AO245" s="259">
        <f ca="1">IF(BS_CONTROLE[[#This Row],[SUB]]=0, "-", BS_CONTROLE[[#This Row],[SUB]])</f>
        <v>48</v>
      </c>
      <c r="AP245" s="260">
        <f ca="1">IF(BS_CONTROLE[[#This Row],[KM - Inicio]]=0, "-", BS_CONTROLE[[#This Row],[KM - Inicio]])</f>
        <v>156.9</v>
      </c>
      <c r="AQ245" s="260" t="str">
        <f ca="1"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 ca="1">IFERROR(_xlfn.XLOOKUP(AI245, BS_ATIVIDADE[ATIVIDADE],BS_ATIVIDADE[UNIDADE] ), "*")</f>
        <v>M</v>
      </c>
      <c r="BC245" s="71" t="str" cm="1">
        <f t="array" aca="1" ref="BC2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aca="1" ref="BD2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 ca="1">IFERROR(_xlfn.XLOOKUP(AO245, BASE_MAPA!$D$2:$D$260, BASE_MAPA!$I$2:$I$260), "ERRO")</f>
        <v>ZKE</v>
      </c>
      <c r="BF245" s="261" t="str">
        <f ca="1"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 ca="1"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aca="1" ref="M24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 ca="1">IF(BS_CONTROLE[[#This Row],[Atividade]]=0, "-", BS_CONTROLE[[#This Row],[Atividade]])</f>
        <v>BLOCO</v>
      </c>
      <c r="AJ246" s="9" t="str">
        <f ca="1">IF(D246="","*",VLOOKUP(AI246,BS_ATIVIDADE[#Data],3,FALSE))</f>
        <v>OUTROS</v>
      </c>
      <c r="AK246" s="258" t="str">
        <f ca="1">IF(BS_CONTROLE[[#This Row],[Local - Partida]]=0, "-", BS_CONTROLE[[#This Row],[Local - Partida]])</f>
        <v>-</v>
      </c>
      <c r="AL246" s="258" t="str">
        <f ca="1">IF(BS_CONTROLE[[#This Row],[Local - Encerramento]]=0, "-", BS_CONTROLE[[#This Row],[Local - Encerramento]])</f>
        <v>-</v>
      </c>
      <c r="AM246" s="258" t="str">
        <f ca="1">IF(BS_CONTROLE[[#This Row],[Entre - Estações]]=0, "-", BS_CONTROLE[[#This Row],[Entre - Estações]])</f>
        <v>-</v>
      </c>
      <c r="AN246" s="258" t="str">
        <f ca="1">IF(BS_CONTROLE[[#This Row],[SB]]=0, "-", BS_CONTROLE[[#This Row],[SB]])</f>
        <v>ZGP1</v>
      </c>
      <c r="AO246" s="259">
        <f ca="1">IF(BS_CONTROLE[[#This Row],[SUB]]=0, "-", BS_CONTROLE[[#This Row],[SUB]])</f>
        <v>54</v>
      </c>
      <c r="AP246" s="260">
        <f ca="1">IF(BS_CONTROLE[[#This Row],[KM - Inicio]]=0, "-", BS_CONTROLE[[#This Row],[KM - Inicio]])</f>
        <v>102</v>
      </c>
      <c r="AQ246" s="260">
        <f ca="1"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 ca="1">IFERROR(_xlfn.XLOOKUP(AI246, BS_ATIVIDADE[ATIVIDADE],BS_ATIVIDADE[UNIDADE] ), "*")</f>
        <v>BINÁRIO</v>
      </c>
      <c r="BC246" s="71" t="str" cm="1">
        <f t="array" aca="1" ref="BC2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aca="1" ref="BD2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 ca="1">IFERROR(_xlfn.XLOOKUP(AO246, BASE_MAPA!$D$2:$D$260, BASE_MAPA!$I$2:$I$260), "ERRO")</f>
        <v>ZEV</v>
      </c>
      <c r="BF246" s="261" t="str">
        <f ca="1"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 ca="1"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aca="1" ref="M24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 ca="1">IF(BS_CONTROLE[[#This Row],[Atividade]]=0, "-", BS_CONTROLE[[#This Row],[Atividade]])</f>
        <v>MODERNIZAÇÃO - SOCADORA</v>
      </c>
      <c r="AJ247" s="9" t="str">
        <f ca="1">IF(D247="","*",VLOOKUP(AI247,BS_ATIVIDADE[#Data],3,FALSE))</f>
        <v>MODERNIZAÇÃO</v>
      </c>
      <c r="AK247" s="258" t="str">
        <f ca="1">IF(BS_CONTROLE[[#This Row],[Local - Partida]]=0, "-", BS_CONTROLE[[#This Row],[Local - Partida]])</f>
        <v>ZPT1051</v>
      </c>
      <c r="AL247" s="258" t="str">
        <f ca="1">IF(BS_CONTROLE[[#This Row],[Local - Encerramento]]=0, "-", BS_CONTROLE[[#This Row],[Local - Encerramento]])</f>
        <v>ZPTZDR</v>
      </c>
      <c r="AM247" s="258" t="str">
        <f ca="1">IF(BS_CONTROLE[[#This Row],[Entre - Estações]]=0, "-", BS_CONTROLE[[#This Row],[Entre - Estações]])</f>
        <v>-</v>
      </c>
      <c r="AN247" s="258" t="str">
        <f ca="1">IF(BS_CONTROLE[[#This Row],[SB]]=0, "-", BS_CONTROLE[[#This Row],[SB]])</f>
        <v>ZGP1</v>
      </c>
      <c r="AO247" s="259">
        <f ca="1">IF(BS_CONTROLE[[#This Row],[SUB]]=0, "-", BS_CONTROLE[[#This Row],[SUB]])</f>
        <v>54</v>
      </c>
      <c r="AP247" s="260">
        <f ca="1">IF(BS_CONTROLE[[#This Row],[KM - Inicio]]=0, "-", BS_CONTROLE[[#This Row],[KM - Inicio]])</f>
        <v>102.185</v>
      </c>
      <c r="AQ247" s="260">
        <f ca="1"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 ca="1">IFERROR(_xlfn.XLOOKUP(AI247, BS_ATIVIDADE[ATIVIDADE],BS_ATIVIDADE[UNIDADE] ), "*")</f>
        <v>M</v>
      </c>
      <c r="BC247" s="71" t="str" cm="1">
        <f t="array" aca="1" ref="BC2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aca="1" ref="BD2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 ca="1">IFERROR(_xlfn.XLOOKUP(AO247, BASE_MAPA!$D$2:$D$260, BASE_MAPA!$I$2:$I$260), "ERRO")</f>
        <v>ZEV</v>
      </c>
      <c r="BF247" s="261" t="str">
        <f ca="1"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 ca="1"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aca="1" ref="M24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 ca="1">IF(BS_CONTROLE[[#This Row],[Atividade]]=0, "-", BS_CONTROLE[[#This Row],[Atividade]])</f>
        <v>OUTRAS ATIVIDADES</v>
      </c>
      <c r="AJ248" s="9" t="str">
        <f ca="1">IF(D248="","*",VLOOKUP(AI248,BS_ATIVIDADE[#Data],3,FALSE))</f>
        <v>OUTROS</v>
      </c>
      <c r="AK248" s="258" t="str">
        <f ca="1">IF(BS_CONTROLE[[#This Row],[Local - Partida]]=0, "-", BS_CONTROLE[[#This Row],[Local - Partida]])</f>
        <v>ZPT1051</v>
      </c>
      <c r="AL248" s="258" t="str">
        <f ca="1">IF(BS_CONTROLE[[#This Row],[Local - Encerramento]]=0, "-", BS_CONTROLE[[#This Row],[Local - Encerramento]])</f>
        <v>ZPTZDR</v>
      </c>
      <c r="AM248" s="258" t="str">
        <f ca="1">IF(BS_CONTROLE[[#This Row],[Entre - Estações]]=0, "-", BS_CONTROLE[[#This Row],[Entre - Estações]])</f>
        <v>-</v>
      </c>
      <c r="AN248" s="258" t="str">
        <f ca="1">IF(BS_CONTROLE[[#This Row],[SB]]=0, "-", BS_CONTROLE[[#This Row],[SB]])</f>
        <v>ZGP1</v>
      </c>
      <c r="AO248" s="259">
        <f ca="1">IF(BS_CONTROLE[[#This Row],[SUB]]=0, "-", BS_CONTROLE[[#This Row],[SUB]])</f>
        <v>54</v>
      </c>
      <c r="AP248" s="260">
        <f ca="1">IF(BS_CONTROLE[[#This Row],[KM - Inicio]]=0, "-", BS_CONTROLE[[#This Row],[KM - Inicio]])</f>
        <v>103</v>
      </c>
      <c r="AQ248" s="260" t="str">
        <f ca="1"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 ca="1">IFERROR(_xlfn.XLOOKUP(AI248, BS_ATIVIDADE[ATIVIDADE],BS_ATIVIDADE[UNIDADE] ), "*")</f>
        <v>BINÁRIO</v>
      </c>
      <c r="BC248" s="71" t="str" cm="1">
        <f t="array" aca="1" ref="BC2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aca="1" ref="BD2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 ca="1">IFERROR(_xlfn.XLOOKUP(AO248, BASE_MAPA!$D$2:$D$260, BASE_MAPA!$I$2:$I$260), "ERRO")</f>
        <v>ZEV</v>
      </c>
      <c r="BF248" s="261" t="str">
        <f ca="1"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 ca="1"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aca="1" ref="M24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 ca="1">IF(BS_CONTROLE[[#This Row],[Atividade]]=0, "-", BS_CONTROLE[[#This Row],[Atividade]])</f>
        <v>-</v>
      </c>
      <c r="AJ249" s="9" t="str">
        <f ca="1">IF(D249="","*",VLOOKUP(AI249,BS_ATIVIDADE[#Data],3,FALSE))</f>
        <v>*</v>
      </c>
      <c r="AK249" s="258" t="str">
        <f ca="1">IF(BS_CONTROLE[[#This Row],[Local - Partida]]=0, "-", BS_CONTROLE[[#This Row],[Local - Partida]])</f>
        <v>-</v>
      </c>
      <c r="AL249" s="258" t="str">
        <f ca="1">IF(BS_CONTROLE[[#This Row],[Local - Encerramento]]=0, "-", BS_CONTROLE[[#This Row],[Local - Encerramento]])</f>
        <v>-</v>
      </c>
      <c r="AM249" s="258" t="str">
        <f ca="1">IF(BS_CONTROLE[[#This Row],[Entre - Estações]]=0, "-", BS_CONTROLE[[#This Row],[Entre - Estações]])</f>
        <v>-</v>
      </c>
      <c r="AN249" s="258" t="str">
        <f ca="1">IF(BS_CONTROLE[[#This Row],[SB]]=0, "-", BS_CONTROLE[[#This Row],[SB]])</f>
        <v>-</v>
      </c>
      <c r="AO249" s="259" t="str">
        <f ca="1">IF(BS_CONTROLE[[#This Row],[SUB]]=0, "-", BS_CONTROLE[[#This Row],[SUB]])</f>
        <v>-</v>
      </c>
      <c r="AP249" s="260" t="str">
        <f ca="1">IF(BS_CONTROLE[[#This Row],[KM - Inicio]]=0, "-", BS_CONTROLE[[#This Row],[KM - Inicio]])</f>
        <v>-</v>
      </c>
      <c r="AQ249" s="260" t="str">
        <f ca="1"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 ca="1">IFERROR(_xlfn.XLOOKUP(AI249, BS_ATIVIDADE[ATIVIDADE],BS_ATIVIDADE[UNIDADE] ), "*")</f>
        <v>*</v>
      </c>
      <c r="BC249" s="71" t="str" cm="1">
        <f t="array" aca="1" ref="BC2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aca="1" ref="BD2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 ca="1">IFERROR(_xlfn.XLOOKUP(AO249, BASE_MAPA!$D$2:$D$260, BASE_MAPA!$I$2:$I$260), "ERRO")</f>
        <v>ERRO</v>
      </c>
      <c r="BF249" s="261" t="str">
        <f ca="1"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 ca="1"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aca="1" ref="M25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 ca="1">IF(BS_CONTROLE[[#This Row],[Atividade]]=0, "-", BS_CONTROLE[[#This Row],[Atividade]])</f>
        <v>-</v>
      </c>
      <c r="AJ250" s="9" t="str">
        <f ca="1">IF(D250="","*",VLOOKUP(AI250,BS_ATIVIDADE[#Data],3,FALSE))</f>
        <v>*</v>
      </c>
      <c r="AK250" s="258" t="str">
        <f ca="1">IF(BS_CONTROLE[[#This Row],[Local - Partida]]=0, "-", BS_CONTROLE[[#This Row],[Local - Partida]])</f>
        <v>-</v>
      </c>
      <c r="AL250" s="258" t="str">
        <f ca="1">IF(BS_CONTROLE[[#This Row],[Local - Encerramento]]=0, "-", BS_CONTROLE[[#This Row],[Local - Encerramento]])</f>
        <v>-</v>
      </c>
      <c r="AM250" s="258" t="str">
        <f ca="1">IF(BS_CONTROLE[[#This Row],[Entre - Estações]]=0, "-", BS_CONTROLE[[#This Row],[Entre - Estações]])</f>
        <v>-</v>
      </c>
      <c r="AN250" s="258" t="str">
        <f ca="1">IF(BS_CONTROLE[[#This Row],[SB]]=0, "-", BS_CONTROLE[[#This Row],[SB]])</f>
        <v>-</v>
      </c>
      <c r="AO250" s="259" t="str">
        <f ca="1">IF(BS_CONTROLE[[#This Row],[SUB]]=0, "-", BS_CONTROLE[[#This Row],[SUB]])</f>
        <v>-</v>
      </c>
      <c r="AP250" s="260" t="str">
        <f ca="1">IF(BS_CONTROLE[[#This Row],[KM - Inicio]]=0, "-", BS_CONTROLE[[#This Row],[KM - Inicio]])</f>
        <v>-</v>
      </c>
      <c r="AQ250" s="260" t="str">
        <f ca="1"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 ca="1">IFERROR(_xlfn.XLOOKUP(AI250, BS_ATIVIDADE[ATIVIDADE],BS_ATIVIDADE[UNIDADE] ), "*")</f>
        <v>*</v>
      </c>
      <c r="BC250" s="71" t="str" cm="1">
        <f t="array" aca="1" ref="BC2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aca="1" ref="BD2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 ca="1">IFERROR(_xlfn.XLOOKUP(AO250, BASE_MAPA!$D$2:$D$260, BASE_MAPA!$I$2:$I$260), "ERRO")</f>
        <v>ERRO</v>
      </c>
      <c r="BF250" s="261" t="str">
        <f ca="1"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 ca="1"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 ca="1">IF(BS_CONTROLE[[#This Row],[Atividade]]=0, "-", BS_CONTROLE[[#This Row],[Atividade]])</f>
        <v>OUTRAS ATIVIDADES</v>
      </c>
      <c r="AJ251" s="9" t="str">
        <f ca="1">IF(D251="","*",VLOOKUP(AI251,BS_ATIVIDADE[#Data],3,FALSE))</f>
        <v>OUTROS</v>
      </c>
      <c r="AK251" s="258" t="str">
        <f ca="1">IF(BS_CONTROLE[[#This Row],[Local - Partida]]=0, "-", BS_CONTROLE[[#This Row],[Local - Partida]])</f>
        <v>ZYU1</v>
      </c>
      <c r="AL251" s="258" t="str">
        <f ca="1">IF(BS_CONTROLE[[#This Row],[Local - Encerramento]]=0, "-", BS_CONTROLE[[#This Row],[Local - Encerramento]])</f>
        <v>ZYU1</v>
      </c>
      <c r="AM251" s="258" t="str">
        <f ca="1">IF(BS_CONTROLE[[#This Row],[Entre - Estações]]=0, "-", BS_CONTROLE[[#This Row],[Entre - Estações]])</f>
        <v>ZQB-ZBV</v>
      </c>
      <c r="AN251" s="258" t="str">
        <f ca="1">IF(BS_CONTROLE[[#This Row],[SB]]=0, "-", BS_CONTROLE[[#This Row],[SB]])</f>
        <v>ZQBZBL</v>
      </c>
      <c r="AO251" s="259">
        <f ca="1">IF(BS_CONTROLE[[#This Row],[SUB]]=0, "-", BS_CONTROLE[[#This Row],[SUB]])</f>
        <v>56</v>
      </c>
      <c r="AP251" s="260">
        <f ca="1">IF(BS_CONTROLE[[#This Row],[KM - Inicio]]=0, "-", BS_CONTROLE[[#This Row],[KM - Inicio]])</f>
        <v>253.9</v>
      </c>
      <c r="AQ251" s="260">
        <f ca="1"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 ca="1">IFERROR(_xlfn.XLOOKUP(AI251, BS_ATIVIDADE[ATIVIDADE],BS_ATIVIDADE[UNIDADE] ), "*")</f>
        <v>BINÁRIO</v>
      </c>
      <c r="BC251" s="71" t="str" cm="1">
        <f t="array" aca="1" ref="BC2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aca="1" ref="BD2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 ca="1">IFERROR(_xlfn.XLOOKUP(AO251, BASE_MAPA!$D$2:$D$260, BASE_MAPA!$I$2:$I$260), "ERRO")</f>
        <v>ZGA</v>
      </c>
      <c r="BF251" s="261" t="str">
        <f ca="1"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 ca="1"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 ca="1">IF(BS_CONTROLE[[#This Row],[Atividade]]=0, "-", BS_CONTROLE[[#This Row],[Atividade]])</f>
        <v>PDM - SUBSTITUIÇÃO - DORMENTE</v>
      </c>
      <c r="AJ252" s="9" t="str">
        <f ca="1">IF(D252="","*",VLOOKUP(AI252,BS_ATIVIDADE[#Data],3,FALSE))</f>
        <v>DORMENTE - SUBSTITUIÇÂO</v>
      </c>
      <c r="AK252" s="258" t="str">
        <f ca="1">IF(BS_CONTROLE[[#This Row],[Local - Partida]]=0, "-", BS_CONTROLE[[#This Row],[Local - Partida]])</f>
        <v>-</v>
      </c>
      <c r="AL252" s="258" t="str">
        <f ca="1">IF(BS_CONTROLE[[#This Row],[Local - Encerramento]]=0, "-", BS_CONTROLE[[#This Row],[Local - Encerramento]])</f>
        <v>-</v>
      </c>
      <c r="AM252" s="258" t="str">
        <f ca="1">IF(BS_CONTROLE[[#This Row],[Entre - Estações]]=0, "-", BS_CONTROLE[[#This Row],[Entre - Estações]])</f>
        <v>ZVK-ZDS</v>
      </c>
      <c r="AN252" s="258" t="str">
        <f ca="1">IF(BS_CONTROLE[[#This Row],[SB]]=0, "-", BS_CONTROLE[[#This Row],[SB]])</f>
        <v>ZVK2351</v>
      </c>
      <c r="AO252" s="259">
        <f ca="1">IF(BS_CONTROLE[[#This Row],[SUB]]=0, "-", BS_CONTROLE[[#This Row],[SUB]])</f>
        <v>49</v>
      </c>
      <c r="AP252" s="260">
        <f ca="1">IF(BS_CONTROLE[[#This Row],[KM - Inicio]]=0, "-", BS_CONTROLE[[#This Row],[KM - Inicio]])</f>
        <v>232.9</v>
      </c>
      <c r="AQ252" s="260" t="str">
        <f ca="1"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 ca="1">IFERROR(_xlfn.XLOOKUP(AI252, BS_ATIVIDADE[ATIVIDADE],BS_ATIVIDADE[UNIDADE] ), "*")</f>
        <v>Nº DE DORMENTES</v>
      </c>
      <c r="BC252" s="71" t="str" cm="1">
        <f t="array" aca="1" ref="BC2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aca="1" ref="BD2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 ca="1">IFERROR(_xlfn.XLOOKUP(AO252, BASE_MAPA!$D$2:$D$260, BASE_MAPA!$I$2:$I$260), "ERRO")</f>
        <v>ZKE-ZGA</v>
      </c>
      <c r="BF252" s="261" t="str">
        <f ca="1"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 ca="1"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 ca="1">IF(BS_CONTROLE[[#This Row],[Atividade]]=0, "-", BS_CONTROLE[[#This Row],[Atividade]])</f>
        <v>MECANIZAÇÃO - SOCADORA</v>
      </c>
      <c r="AJ253" s="9" t="str">
        <f ca="1">IF(D253="","*",VLOOKUP(AI253,BS_ATIVIDADE[#Data],3,FALSE))</f>
        <v>MECANIZAÇÃO - SOCADORA</v>
      </c>
      <c r="AK253" s="258" t="str">
        <f ca="1">IF(BS_CONTROLE[[#This Row],[Local - Partida]]=0, "-", BS_CONTROLE[[#This Row],[Local - Partida]])</f>
        <v>ZYU1</v>
      </c>
      <c r="AL253" s="258" t="str">
        <f ca="1">IF(BS_CONTROLE[[#This Row],[Local - Encerramento]]=0, "-", BS_CONTROLE[[#This Row],[Local - Encerramento]])</f>
        <v>ZYU1</v>
      </c>
      <c r="AM253" s="258" t="str">
        <f ca="1">IF(BS_CONTROLE[[#This Row],[Entre - Estações]]=0, "-", BS_CONTROLE[[#This Row],[Entre - Estações]])</f>
        <v>ZVK-ZDS</v>
      </c>
      <c r="AN253" s="258" t="str">
        <f ca="1">IF(BS_CONTROLE[[#This Row],[SB]]=0, "-", BS_CONTROLE[[#This Row],[SB]])</f>
        <v>ZVK2</v>
      </c>
      <c r="AO253" s="259">
        <f ca="1">IF(BS_CONTROLE[[#This Row],[SUB]]=0, "-", BS_CONTROLE[[#This Row],[SUB]])</f>
        <v>56</v>
      </c>
      <c r="AP253" s="260">
        <f ca="1">IF(BS_CONTROLE[[#This Row],[KM - Inicio]]=0, "-", BS_CONTROLE[[#This Row],[KM - Inicio]])</f>
        <v>231</v>
      </c>
      <c r="AQ253" s="260">
        <f ca="1"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 ca="1">IFERROR(_xlfn.XLOOKUP(AI253, BS_ATIVIDADE[ATIVIDADE],BS_ATIVIDADE[UNIDADE] ), "*")</f>
        <v>M</v>
      </c>
      <c r="BC253" s="71" t="str" cm="1">
        <f t="array" aca="1" ref="BC2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aca="1" ref="BD2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 ca="1">IFERROR(_xlfn.XLOOKUP(AO253, BASE_MAPA!$D$2:$D$260, BASE_MAPA!$I$2:$I$260), "ERRO")</f>
        <v>ZGA</v>
      </c>
      <c r="BF253" s="261" t="str">
        <f ca="1"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 ca="1"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 ca="1">IF(BS_CONTROLE[[#This Row],[Atividade]]=0, "-", BS_CONTROLE[[#This Row],[Atividade]])</f>
        <v>PDM - SUBSTITUIÇÃO - DORMENTE</v>
      </c>
      <c r="AJ254" s="9" t="str">
        <f ca="1">IF(D254="","*",VLOOKUP(AI254,BS_ATIVIDADE[#Data],3,FALSE))</f>
        <v>DORMENTE - SUBSTITUIÇÂO</v>
      </c>
      <c r="AK254" s="258" t="str">
        <f ca="1">IF(BS_CONTROLE[[#This Row],[Local - Partida]]=0, "-", BS_CONTROLE[[#This Row],[Local - Partida]])</f>
        <v>-</v>
      </c>
      <c r="AL254" s="258" t="str">
        <f ca="1">IF(BS_CONTROLE[[#This Row],[Local - Encerramento]]=0, "-", BS_CONTROLE[[#This Row],[Local - Encerramento]])</f>
        <v>-</v>
      </c>
      <c r="AM254" s="258" t="str">
        <f ca="1">IF(BS_CONTROLE[[#This Row],[Entre - Estações]]=0, "-", BS_CONTROLE[[#This Row],[Entre - Estações]])</f>
        <v>ZYU</v>
      </c>
      <c r="AN254" s="258" t="str">
        <f ca="1">IF(BS_CONTROLE[[#This Row],[SB]]=0, "-", BS_CONTROLE[[#This Row],[SB]])</f>
        <v>ZYU1</v>
      </c>
      <c r="AO254" s="259">
        <f ca="1">IF(BS_CONTROLE[[#This Row],[SUB]]=0, "-", BS_CONTROLE[[#This Row],[SUB]])</f>
        <v>49</v>
      </c>
      <c r="AP254" s="260">
        <f ca="1">IF(BS_CONTROLE[[#This Row],[KM - Inicio]]=0, "-", BS_CONTROLE[[#This Row],[KM - Inicio]])</f>
        <v>203.1</v>
      </c>
      <c r="AQ254" s="260" t="str">
        <f ca="1"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 ca="1">IFERROR(_xlfn.XLOOKUP(AI254, BS_ATIVIDADE[ATIVIDADE],BS_ATIVIDADE[UNIDADE] ), "*")</f>
        <v>Nº DE DORMENTES</v>
      </c>
      <c r="BC254" s="71" t="str" cm="1">
        <f t="array" aca="1" ref="BC2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aca="1" ref="BD2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 ca="1">IFERROR(_xlfn.XLOOKUP(AO254, BASE_MAPA!$D$2:$D$260, BASE_MAPA!$I$2:$I$260), "ERRO")</f>
        <v>ZKE-ZGA</v>
      </c>
      <c r="BF254" s="261" t="str">
        <f ca="1"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 ca="1"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 ca="1">IF(BS_CONTROLE[[#This Row],[Atividade]]=0, "-", BS_CONTROLE[[#This Row],[Atividade]])</f>
        <v>INSPEÇÃO AUTO DE LINHA</v>
      </c>
      <c r="AJ255" s="9" t="str">
        <f ca="1">IF(D255="","*",VLOOKUP(AI255,BS_ATIVIDADE[#Data],3,FALSE))</f>
        <v>OUTROS</v>
      </c>
      <c r="AK255" s="258" t="str">
        <f ca="1">IF(BS_CONTROLE[[#This Row],[Local - Partida]]=0, "-", BS_CONTROLE[[#This Row],[Local - Partida]])</f>
        <v>-</v>
      </c>
      <c r="AL255" s="258" t="str">
        <f ca="1">IF(BS_CONTROLE[[#This Row],[Local - Encerramento]]=0, "-", BS_CONTROLE[[#This Row],[Local - Encerramento]])</f>
        <v>-</v>
      </c>
      <c r="AM255" s="258" t="str">
        <f ca="1">IF(BS_CONTROLE[[#This Row],[Entre - Estações]]=0, "-", BS_CONTROLE[[#This Row],[Entre - Estações]])</f>
        <v>ZYU-ZLU</v>
      </c>
      <c r="AN255" s="258" t="str">
        <f ca="1">IF(BS_CONTROLE[[#This Row],[SB]]=0, "-", BS_CONTROLE[[#This Row],[SB]])</f>
        <v>ZYUZLU</v>
      </c>
      <c r="AO255" s="259">
        <f ca="1">IF(BS_CONTROLE[[#This Row],[SUB]]=0, "-", BS_CONTROLE[[#This Row],[SUB]])</f>
        <v>56</v>
      </c>
      <c r="AP255" s="260">
        <f ca="1">IF(BS_CONTROLE[[#This Row],[KM - Inicio]]=0, "-", BS_CONTROLE[[#This Row],[KM - Inicio]])</f>
        <v>203</v>
      </c>
      <c r="AQ255" s="260">
        <f ca="1"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 ca="1">IFERROR(_xlfn.XLOOKUP(AI255, BS_ATIVIDADE[ATIVIDADE],BS_ATIVIDADE[UNIDADE] ), "*")</f>
        <v>BINÁRIO</v>
      </c>
      <c r="BC255" s="71" t="str" cm="1">
        <f t="array" aca="1" ref="BC2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aca="1" ref="BD2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 ca="1">IFERROR(_xlfn.XLOOKUP(AO255, BASE_MAPA!$D$2:$D$260, BASE_MAPA!$I$2:$I$260), "ERRO")</f>
        <v>ZGA</v>
      </c>
      <c r="BF255" s="261" t="str">
        <f ca="1"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 ca="1"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 ca="1">IF(BS_CONTROLE[[#This Row],[Atividade]]=0, "-", BS_CONTROLE[[#This Row],[Atividade]])</f>
        <v>PDM - SUBSTITUIÇÃO - DORMENTE</v>
      </c>
      <c r="AJ256" s="9" t="str">
        <f ca="1">IF(D256="","*",VLOOKUP(AI256,BS_ATIVIDADE[#Data],3,FALSE))</f>
        <v>DORMENTE - SUBSTITUIÇÂO</v>
      </c>
      <c r="AK256" s="258" t="str">
        <f ca="1">IF(BS_CONTROLE[[#This Row],[Local - Partida]]=0, "-", BS_CONTROLE[[#This Row],[Local - Partida]])</f>
        <v>-</v>
      </c>
      <c r="AL256" s="258" t="str">
        <f ca="1">IF(BS_CONTROLE[[#This Row],[Local - Encerramento]]=0, "-", BS_CONTROLE[[#This Row],[Local - Encerramento]])</f>
        <v>-</v>
      </c>
      <c r="AM256" s="258" t="str">
        <f ca="1">IF(BS_CONTROLE[[#This Row],[Entre - Estações]]=0, "-", BS_CONTROLE[[#This Row],[Entre - Estações]])</f>
        <v>ZYU</v>
      </c>
      <c r="AN256" s="258" t="str">
        <f ca="1">IF(BS_CONTROLE[[#This Row],[SB]]=0, "-", BS_CONTROLE[[#This Row],[SB]])</f>
        <v>198ZYU1</v>
      </c>
      <c r="AO256" s="259">
        <f ca="1">IF(BS_CONTROLE[[#This Row],[SUB]]=0, "-", BS_CONTROLE[[#This Row],[SUB]])</f>
        <v>49</v>
      </c>
      <c r="AP256" s="260">
        <f ca="1">IF(BS_CONTROLE[[#This Row],[KM - Inicio]]=0, "-", BS_CONTROLE[[#This Row],[KM - Inicio]])</f>
        <v>199.8</v>
      </c>
      <c r="AQ256" s="260" t="str">
        <f ca="1"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 ca="1">IFERROR(_xlfn.XLOOKUP(AI256, BS_ATIVIDADE[ATIVIDADE],BS_ATIVIDADE[UNIDADE] ), "*")</f>
        <v>Nº DE DORMENTES</v>
      </c>
      <c r="BC256" s="71" t="str" cm="1">
        <f t="array" aca="1" ref="BC2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aca="1" ref="BD2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 ca="1">IFERROR(_xlfn.XLOOKUP(AO256, BASE_MAPA!$D$2:$D$260, BASE_MAPA!$I$2:$I$260), "ERRO")</f>
        <v>ZKE-ZGA</v>
      </c>
      <c r="BF256" s="261" t="str">
        <f ca="1"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988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 ca="1"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1346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 ca="1">IF(BS_CONTROLE[[#This Row],[Atividade]]=0, "-", BS_CONTROLE[[#This Row],[Atividade]])</f>
        <v>LIMPEZA DE LASTRO</v>
      </c>
      <c r="AJ257" s="9" t="e">
        <f ca="1">IF(D257="","*",VLOOKUP(AI257,BS_ATIVIDADE[#Data],3,FALSE))</f>
        <v>#N/A</v>
      </c>
      <c r="AK257" s="258" t="str">
        <f ca="1">IF(BS_CONTROLE[[#This Row],[Local - Partida]]=0, "-", BS_CONTROLE[[#This Row],[Local - Partida]])</f>
        <v>-</v>
      </c>
      <c r="AL257" s="258" t="str">
        <f ca="1">IF(BS_CONTROLE[[#This Row],[Local - Encerramento]]=0, "-", BS_CONTROLE[[#This Row],[Local - Encerramento]])</f>
        <v>-</v>
      </c>
      <c r="AM257" s="258" t="str">
        <f ca="1">IF(BS_CONTROLE[[#This Row],[Entre - Estações]]=0, "-", BS_CONTROLE[[#This Row],[Entre - Estações]])</f>
        <v>ZFY</v>
      </c>
      <c r="AN257" s="258" t="str">
        <f ca="1">IF(BS_CONTROLE[[#This Row],[SB]]=0, "-", BS_CONTROLE[[#This Row],[SB]])</f>
        <v>ZFY1982</v>
      </c>
      <c r="AO257" s="259">
        <f ca="1">IF(BS_CONTROLE[[#This Row],[SUB]]=0, "-", BS_CONTROLE[[#This Row],[SUB]])</f>
        <v>56</v>
      </c>
      <c r="AP257" s="260">
        <f ca="1">IF(BS_CONTROLE[[#This Row],[KM - Inicio]]=0, "-", BS_CONTROLE[[#This Row],[KM - Inicio]])</f>
        <v>195.5</v>
      </c>
      <c r="AQ257" s="260" t="str">
        <f ca="1"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 ca="1">IFERROR(_xlfn.XLOOKUP(AI257, BS_ATIVIDADE[ATIVIDADE],BS_ATIVIDADE[UNIDADE] ), "*")</f>
        <v>*</v>
      </c>
      <c r="BC257" s="71" t="str" cm="1">
        <f t="array" aca="1" ref="BC2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aca="1" ref="BD2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 ca="1">IFERROR(_xlfn.XLOOKUP(AO257, BASE_MAPA!$D$2:$D$260, BASE_MAPA!$I$2:$I$260), "ERRO")</f>
        <v>ZGA</v>
      </c>
      <c r="BF257" s="261" t="str">
        <f ca="1"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 ca="1"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1347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 ca="1">IF(BS_CONTROLE[[#This Row],[Atividade]]=0, "-", BS_CONTROLE[[#This Row],[Atividade]])</f>
        <v>PDM - SUBSTITUIÇÃO - TRILHO</v>
      </c>
      <c r="AJ258" s="9" t="str">
        <f ca="1">IF(D258="","*",VLOOKUP(AI258,BS_ATIVIDADE[#Data],3,FALSE))</f>
        <v>TRILHO - SUBSTITUIÇÂO</v>
      </c>
      <c r="AK258" s="258" t="str">
        <f ca="1">IF(BS_CONTROLE[[#This Row],[Local - Partida]]=0, "-", BS_CONTROLE[[#This Row],[Local - Partida]])</f>
        <v>-</v>
      </c>
      <c r="AL258" s="258" t="str">
        <f ca="1">IF(BS_CONTROLE[[#This Row],[Local - Encerramento]]=0, "-", BS_CONTROLE[[#This Row],[Local - Encerramento]])</f>
        <v>-</v>
      </c>
      <c r="AM258" s="258" t="str">
        <f ca="1">IF(BS_CONTROLE[[#This Row],[Entre - Estações]]=0, "-", BS_CONTROLE[[#This Row],[Entre - Estações]])</f>
        <v>ZPS-ZAL</v>
      </c>
      <c r="AN258" s="258" t="str">
        <f ca="1">IF(BS_CONTROLE[[#This Row],[SB]]=0, "-", BS_CONTROLE[[#This Row],[SB]])</f>
        <v>ZPS075</v>
      </c>
      <c r="AO258" s="259">
        <f ca="1">IF(BS_CONTROLE[[#This Row],[SUB]]=0, "-", BS_CONTROLE[[#This Row],[SUB]])</f>
        <v>61</v>
      </c>
      <c r="AP258" s="260">
        <f ca="1">IF(BS_CONTROLE[[#This Row],[KM - Inicio]]=0, "-", BS_CONTROLE[[#This Row],[KM - Inicio]])</f>
        <v>73.900000000000006</v>
      </c>
      <c r="AQ258" s="260" t="str">
        <f ca="1"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 ca="1">IFERROR(_xlfn.XLOOKUP(AI258, BS_ATIVIDADE[ATIVIDADE],BS_ATIVIDADE[UNIDADE] ), "*")</f>
        <v>M</v>
      </c>
      <c r="BC258" s="71" t="str" cm="1">
        <f t="array" aca="1" ref="BC2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aca="1" ref="BD2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 ca="1">IFERROR(_xlfn.XLOOKUP(AO258, BASE_MAPA!$D$2:$D$260, BASE_MAPA!$I$2:$I$260), "ERRO")</f>
        <v>ZPS-ZAL</v>
      </c>
      <c r="BF258" s="261" t="str">
        <f ca="1"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1348</v>
      </c>
      <c r="BK258" s="17" t="s">
        <v>1348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1348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 ca="1"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 ca="1">IF(BS_CONTROLE[[#This Row],[Atividade]]=0, "-", BS_CONTROLE[[#This Row],[Atividade]])</f>
        <v>-</v>
      </c>
      <c r="AJ259" s="9" t="str">
        <f ca="1">IF(D259="","*",VLOOKUP(AI259,BS_ATIVIDADE[#Data],3,FALSE))</f>
        <v>*</v>
      </c>
      <c r="AK259" s="258" t="str">
        <f ca="1">IF(BS_CONTROLE[[#This Row],[Local - Partida]]=0, "-", BS_CONTROLE[[#This Row],[Local - Partida]])</f>
        <v>-</v>
      </c>
      <c r="AL259" s="258" t="str">
        <f ca="1">IF(BS_CONTROLE[[#This Row],[Local - Encerramento]]=0, "-", BS_CONTROLE[[#This Row],[Local - Encerramento]])</f>
        <v>-</v>
      </c>
      <c r="AM259" s="258" t="str">
        <f ca="1">IF(BS_CONTROLE[[#This Row],[Entre - Estações]]=0, "-", BS_CONTROLE[[#This Row],[Entre - Estações]])</f>
        <v>-</v>
      </c>
      <c r="AN259" s="258" t="str">
        <f ca="1">IF(BS_CONTROLE[[#This Row],[SB]]=0, "-", BS_CONTROLE[[#This Row],[SB]])</f>
        <v>-</v>
      </c>
      <c r="AO259" s="259" t="str">
        <f ca="1">IF(BS_CONTROLE[[#This Row],[SUB]]=0, "-", BS_CONTROLE[[#This Row],[SUB]])</f>
        <v>-</v>
      </c>
      <c r="AP259" s="260" t="str">
        <f ca="1">IF(BS_CONTROLE[[#This Row],[KM - Inicio]]=0, "-", BS_CONTROLE[[#This Row],[KM - Inicio]])</f>
        <v>-</v>
      </c>
      <c r="AQ259" s="260" t="str">
        <f ca="1"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 ca="1">IFERROR(_xlfn.XLOOKUP(AI259, BS_ATIVIDADE[ATIVIDADE],BS_ATIVIDADE[UNIDADE] ), "*")</f>
        <v>*</v>
      </c>
      <c r="BC259" s="71" t="str" cm="1">
        <f t="array" aca="1" ref="BC2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aca="1" ref="BD2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 ca="1">IFERROR(_xlfn.XLOOKUP(AO259, BASE_MAPA!$D$2:$D$260, BASE_MAPA!$I$2:$I$260), "ERRO")</f>
        <v>ERRO</v>
      </c>
      <c r="BF259" s="261" t="str">
        <f ca="1"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 ca="1"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 ca="1">IF(BS_CONTROLE[[#This Row],[Atividade]]=0, "-", BS_CONTROLE[[#This Row],[Atividade]])</f>
        <v>-</v>
      </c>
      <c r="AJ260" s="9" t="str">
        <f ca="1">IF(D260="","*",VLOOKUP(AI260,BS_ATIVIDADE[#Data],3,FALSE))</f>
        <v>*</v>
      </c>
      <c r="AK260" s="258" t="str">
        <f ca="1">IF(BS_CONTROLE[[#This Row],[Local - Partida]]=0, "-", BS_CONTROLE[[#This Row],[Local - Partida]])</f>
        <v>-</v>
      </c>
      <c r="AL260" s="258" t="str">
        <f ca="1">IF(BS_CONTROLE[[#This Row],[Local - Encerramento]]=0, "-", BS_CONTROLE[[#This Row],[Local - Encerramento]])</f>
        <v>-</v>
      </c>
      <c r="AM260" s="258" t="str">
        <f ca="1">IF(BS_CONTROLE[[#This Row],[Entre - Estações]]=0, "-", BS_CONTROLE[[#This Row],[Entre - Estações]])</f>
        <v>-</v>
      </c>
      <c r="AN260" s="258" t="str">
        <f ca="1">IF(BS_CONTROLE[[#This Row],[SB]]=0, "-", BS_CONTROLE[[#This Row],[SB]])</f>
        <v>-</v>
      </c>
      <c r="AO260" s="259" t="str">
        <f ca="1">IF(BS_CONTROLE[[#This Row],[SUB]]=0, "-", BS_CONTROLE[[#This Row],[SUB]])</f>
        <v>-</v>
      </c>
      <c r="AP260" s="260" t="str">
        <f ca="1">IF(BS_CONTROLE[[#This Row],[KM - Inicio]]=0, "-", BS_CONTROLE[[#This Row],[KM - Inicio]])</f>
        <v>-</v>
      </c>
      <c r="AQ260" s="260" t="str">
        <f ca="1"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 ca="1">IFERROR(_xlfn.XLOOKUP(AI260, BS_ATIVIDADE[ATIVIDADE],BS_ATIVIDADE[UNIDADE] ), "*")</f>
        <v>*</v>
      </c>
      <c r="BC260" s="71" t="str" cm="1">
        <f t="array" aca="1" ref="BC2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aca="1" ref="BD2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 ca="1">IFERROR(_xlfn.XLOOKUP(AO260, BASE_MAPA!$D$2:$D$260, BASE_MAPA!$I$2:$I$260), "ERRO")</f>
        <v>ERRO</v>
      </c>
      <c r="BF260" s="261" t="str">
        <f ca="1"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 ca="1"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 ca="1">IF(BS_CONTROLE[[#This Row],[Atividade]]=0, "-", BS_CONTROLE[[#This Row],[Atividade]])</f>
        <v>BLOCO</v>
      </c>
      <c r="AJ261" s="9" t="str">
        <f ca="1">IF(D261="","*",VLOOKUP(AI261,BS_ATIVIDADE[#Data],3,FALSE))</f>
        <v>OUTROS</v>
      </c>
      <c r="AK261" s="258" t="str">
        <f ca="1">IF(BS_CONTROLE[[#This Row],[Local - Partida]]=0, "-", BS_CONTROLE[[#This Row],[Local - Partida]])</f>
        <v>-</v>
      </c>
      <c r="AL261" s="258" t="str">
        <f ca="1">IF(BS_CONTROLE[[#This Row],[Local - Encerramento]]=0, "-", BS_CONTROLE[[#This Row],[Local - Encerramento]])</f>
        <v>-</v>
      </c>
      <c r="AM261" s="258" t="str">
        <f ca="1">IF(BS_CONTROLE[[#This Row],[Entre - Estações]]=0, "-", BS_CONTROLE[[#This Row],[Entre - Estações]])</f>
        <v>ZKW</v>
      </c>
      <c r="AN261" s="258" t="str">
        <f ca="1">IF(BS_CONTROLE[[#This Row],[SB]]=0, "-", BS_CONTROLE[[#This Row],[SB]])</f>
        <v>ZKWZLU</v>
      </c>
      <c r="AO261" s="259">
        <f ca="1">IF(BS_CONTROLE[[#This Row],[SUB]]=0, "-", BS_CONTROLE[[#This Row],[SUB]])</f>
        <v>55</v>
      </c>
      <c r="AP261" s="260">
        <f ca="1">IF(BS_CONTROLE[[#This Row],[KM - Inicio]]=0, "-", BS_CONTROLE[[#This Row],[KM - Inicio]])</f>
        <v>97.843000000000004</v>
      </c>
      <c r="AQ261" s="260">
        <f ca="1"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 ca="1">IFERROR(_xlfn.XLOOKUP(AI261, BS_ATIVIDADE[ATIVIDADE],BS_ATIVIDADE[UNIDADE] ), "*")</f>
        <v>BINÁRIO</v>
      </c>
      <c r="BC261" s="71" t="str" cm="1">
        <f t="array" aca="1" ref="BC2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aca="1" ref="BD2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 ca="1">IFERROR(_xlfn.XLOOKUP(AO261, BASE_MAPA!$D$2:$D$260, BASE_MAPA!$I$2:$I$260), "ERRO")</f>
        <v>ZKE</v>
      </c>
      <c r="BF261" s="261" t="str">
        <f ca="1"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1349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 ca="1"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 ca="1">IF(BS_CONTROLE[[#This Row],[Atividade]]=0, "-", BS_CONTROLE[[#This Row],[Atividade]])</f>
        <v>PDM - SOLDA</v>
      </c>
      <c r="AJ262" s="9" t="str">
        <f ca="1">IF(D262="","*",VLOOKUP(AI262,BS_ATIVIDADE[#Data],3,FALSE))</f>
        <v>SOLDA</v>
      </c>
      <c r="AK262" s="258" t="str">
        <f ca="1">IF(BS_CONTROLE[[#This Row],[Local - Partida]]=0, "-", BS_CONTROLE[[#This Row],[Local - Partida]])</f>
        <v>-</v>
      </c>
      <c r="AL262" s="258" t="str">
        <f ca="1">IF(BS_CONTROLE[[#This Row],[Local - Encerramento]]=0, "-", BS_CONTROLE[[#This Row],[Local - Encerramento]])</f>
        <v>-</v>
      </c>
      <c r="AM262" s="258" t="str">
        <f ca="1">IF(BS_CONTROLE[[#This Row],[Entre - Estações]]=0, "-", BS_CONTROLE[[#This Row],[Entre - Estações]])</f>
        <v>ZKW</v>
      </c>
      <c r="AN262" s="258" t="str">
        <f ca="1">IF(BS_CONTROLE[[#This Row],[SB]]=0, "-", BS_CONTROLE[[#This Row],[SB]])</f>
        <v>102ZKW2</v>
      </c>
      <c r="AO262" s="259">
        <f ca="1">IF(BS_CONTROLE[[#This Row],[SUB]]=0, "-", BS_CONTROLE[[#This Row],[SUB]])</f>
        <v>55</v>
      </c>
      <c r="AP262" s="260">
        <f ca="1">IF(BS_CONTROLE[[#This Row],[KM - Inicio]]=0, "-", BS_CONTROLE[[#This Row],[KM - Inicio]])</f>
        <v>98.16</v>
      </c>
      <c r="AQ262" s="260" t="str">
        <f ca="1"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 ca="1">IFERROR(_xlfn.XLOOKUP(AI262, BS_ATIVIDADE[ATIVIDADE],BS_ATIVIDADE[UNIDADE] ), "*")</f>
        <v>Nº DE SOLDA</v>
      </c>
      <c r="BC262" s="71" t="str" cm="1">
        <f t="array" aca="1" ref="BC2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aca="1" ref="BD2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 ca="1">IFERROR(_xlfn.XLOOKUP(AO262, BASE_MAPA!$D$2:$D$260, BASE_MAPA!$I$2:$I$260), "ERRO")</f>
        <v>ZKE</v>
      </c>
      <c r="BF262" s="261" t="str">
        <f ca="1"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988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 ca="1"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 ca="1">IF(BS_CONTROLE[[#This Row],[Atividade]]=0, "-", BS_CONTROLE[[#This Row],[Atividade]])</f>
        <v>PDM - SOLDA</v>
      </c>
      <c r="AJ263" s="9" t="str">
        <f ca="1">IF(D263="","*",VLOOKUP(AI263,BS_ATIVIDADE[#Data],3,FALSE))</f>
        <v>SOLDA</v>
      </c>
      <c r="AK263" s="258" t="str">
        <f ca="1">IF(BS_CONTROLE[[#This Row],[Local - Partida]]=0, "-", BS_CONTROLE[[#This Row],[Local - Partida]])</f>
        <v>-</v>
      </c>
      <c r="AL263" s="258" t="str">
        <f ca="1">IF(BS_CONTROLE[[#This Row],[Local - Encerramento]]=0, "-", BS_CONTROLE[[#This Row],[Local - Encerramento]])</f>
        <v>-</v>
      </c>
      <c r="AM263" s="258" t="str">
        <f ca="1">IF(BS_CONTROLE[[#This Row],[Entre - Estações]]=0, "-", BS_CONTROLE[[#This Row],[Entre - Estações]])</f>
        <v>ZKW</v>
      </c>
      <c r="AN263" s="258" t="str">
        <f ca="1">IF(BS_CONTROLE[[#This Row],[SB]]=0, "-", BS_CONTROLE[[#This Row],[SB]])</f>
        <v>102ZKW2</v>
      </c>
      <c r="AO263" s="259">
        <f ca="1">IF(BS_CONTROLE[[#This Row],[SUB]]=0, "-", BS_CONTROLE[[#This Row],[SUB]])</f>
        <v>55</v>
      </c>
      <c r="AP263" s="260">
        <f ca="1">IF(BS_CONTROLE[[#This Row],[KM - Inicio]]=0, "-", BS_CONTROLE[[#This Row],[KM - Inicio]])</f>
        <v>99.6</v>
      </c>
      <c r="AQ263" s="260" t="str">
        <f ca="1"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 ca="1">IFERROR(_xlfn.XLOOKUP(AI263, BS_ATIVIDADE[ATIVIDADE],BS_ATIVIDADE[UNIDADE] ), "*")</f>
        <v>Nº DE SOLDA</v>
      </c>
      <c r="BC263" s="71" t="str" cm="1">
        <f t="array" aca="1" ref="BC2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aca="1" ref="BD2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 ca="1">IFERROR(_xlfn.XLOOKUP(AO263, BASE_MAPA!$D$2:$D$260, BASE_MAPA!$I$2:$I$260), "ERRO")</f>
        <v>ZKE</v>
      </c>
      <c r="BF263" s="261" t="str">
        <f ca="1"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988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 ca="1"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 ca="1">IF(BS_CONTROLE[[#This Row],[Atividade]]=0, "-", BS_CONTROLE[[#This Row],[Atividade]])</f>
        <v>PDM - SOLDA</v>
      </c>
      <c r="AJ264" s="9" t="str">
        <f ca="1">IF(D264="","*",VLOOKUP(AI264,BS_ATIVIDADE[#Data],3,FALSE))</f>
        <v>SOLDA</v>
      </c>
      <c r="AK264" s="258" t="str">
        <f ca="1">IF(BS_CONTROLE[[#This Row],[Local - Partida]]=0, "-", BS_CONTROLE[[#This Row],[Local - Partida]])</f>
        <v>-</v>
      </c>
      <c r="AL264" s="258" t="str">
        <f ca="1">IF(BS_CONTROLE[[#This Row],[Local - Encerramento]]=0, "-", BS_CONTROLE[[#This Row],[Local - Encerramento]])</f>
        <v>-</v>
      </c>
      <c r="AM264" s="258" t="str">
        <f ca="1">IF(BS_CONTROLE[[#This Row],[Entre - Estações]]=0, "-", BS_CONTROLE[[#This Row],[Entre - Estações]])</f>
        <v>ZLU</v>
      </c>
      <c r="AN264" s="258" t="str">
        <f ca="1">IF(BS_CONTROLE[[#This Row],[SB]]=0, "-", BS_CONTROLE[[#This Row],[SB]])</f>
        <v>ZLU1052</v>
      </c>
      <c r="AO264" s="259">
        <f ca="1">IF(BS_CONTROLE[[#This Row],[SUB]]=0, "-", BS_CONTROLE[[#This Row],[SUB]])</f>
        <v>55</v>
      </c>
      <c r="AP264" s="260">
        <f ca="1">IF(BS_CONTROLE[[#This Row],[KM - Inicio]]=0, "-", BS_CONTROLE[[#This Row],[KM - Inicio]])</f>
        <v>106.02</v>
      </c>
      <c r="AQ264" s="260" t="str">
        <f ca="1"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 ca="1">IFERROR(_xlfn.XLOOKUP(AI264, BS_ATIVIDADE[ATIVIDADE],BS_ATIVIDADE[UNIDADE] ), "*")</f>
        <v>Nº DE SOLDA</v>
      </c>
      <c r="BC264" s="71" t="str" cm="1">
        <f t="array" aca="1" ref="BC2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aca="1" ref="BD2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 ca="1">IFERROR(_xlfn.XLOOKUP(AO264, BASE_MAPA!$D$2:$D$260, BASE_MAPA!$I$2:$I$260), "ERRO")</f>
        <v>ZKE</v>
      </c>
      <c r="BF264" s="261" t="str">
        <f ca="1"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988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 ca="1"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 ca="1">IF(BS_CONTROLE[[#This Row],[Atividade]]=0, "-", BS_CONTROLE[[#This Row],[Atividade]])</f>
        <v>PDM - SOLDA</v>
      </c>
      <c r="AJ265" s="9" t="str">
        <f ca="1">IF(D265="","*",VLOOKUP(AI265,BS_ATIVIDADE[#Data],3,FALSE))</f>
        <v>SOLDA</v>
      </c>
      <c r="AK265" s="258" t="str">
        <f ca="1">IF(BS_CONTROLE[[#This Row],[Local - Partida]]=0, "-", BS_CONTROLE[[#This Row],[Local - Partida]])</f>
        <v>-</v>
      </c>
      <c r="AL265" s="258" t="str">
        <f ca="1">IF(BS_CONTROLE[[#This Row],[Local - Encerramento]]=0, "-", BS_CONTROLE[[#This Row],[Local - Encerramento]])</f>
        <v>-</v>
      </c>
      <c r="AM265" s="258" t="str">
        <f ca="1">IF(BS_CONTROLE[[#This Row],[Entre - Estações]]=0, "-", BS_CONTROLE[[#This Row],[Entre - Estações]])</f>
        <v>ZLU</v>
      </c>
      <c r="AN265" s="258" t="str">
        <f ca="1">IF(BS_CONTROLE[[#This Row],[SB]]=0, "-", BS_CONTROLE[[#This Row],[SB]])</f>
        <v>ZLU1052</v>
      </c>
      <c r="AO265" s="259">
        <f ca="1">IF(BS_CONTROLE[[#This Row],[SUB]]=0, "-", BS_CONTROLE[[#This Row],[SUB]])</f>
        <v>55</v>
      </c>
      <c r="AP265" s="260">
        <f ca="1">IF(BS_CONTROLE[[#This Row],[KM - Inicio]]=0, "-", BS_CONTROLE[[#This Row],[KM - Inicio]])</f>
        <v>107.25</v>
      </c>
      <c r="AQ265" s="260" t="str">
        <f ca="1"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 ca="1">IFERROR(_xlfn.XLOOKUP(AI265, BS_ATIVIDADE[ATIVIDADE],BS_ATIVIDADE[UNIDADE] ), "*")</f>
        <v>Nº DE SOLDA</v>
      </c>
      <c r="BC265" s="71" t="str" cm="1">
        <f t="array" aca="1" ref="BC2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aca="1" ref="BD2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 ca="1">IFERROR(_xlfn.XLOOKUP(AO265, BASE_MAPA!$D$2:$D$260, BASE_MAPA!$I$2:$I$260), "ERRO")</f>
        <v>ZKE</v>
      </c>
      <c r="BF265" s="261" t="str">
        <f ca="1"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988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 ca="1"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 ca="1">IF(BS_CONTROLE[[#This Row],[Atividade]]=0, "-", BS_CONTROLE[[#This Row],[Atividade]])</f>
        <v>PDM - SOLDA</v>
      </c>
      <c r="AJ266" s="9" t="str">
        <f ca="1">IF(D266="","*",VLOOKUP(AI266,BS_ATIVIDADE[#Data],3,FALSE))</f>
        <v>SOLDA</v>
      </c>
      <c r="AK266" s="258" t="str">
        <f ca="1">IF(BS_CONTROLE[[#This Row],[Local - Partida]]=0, "-", BS_CONTROLE[[#This Row],[Local - Partida]])</f>
        <v>-</v>
      </c>
      <c r="AL266" s="258" t="str">
        <f ca="1">IF(BS_CONTROLE[[#This Row],[Local - Encerramento]]=0, "-", BS_CONTROLE[[#This Row],[Local - Encerramento]])</f>
        <v>-</v>
      </c>
      <c r="AM266" s="258" t="str">
        <f ca="1">IF(BS_CONTROLE[[#This Row],[Entre - Estações]]=0, "-", BS_CONTROLE[[#This Row],[Entre - Estações]])</f>
        <v>ZLU</v>
      </c>
      <c r="AN266" s="258" t="str">
        <f ca="1">IF(BS_CONTROLE[[#This Row],[SB]]=0, "-", BS_CONTROLE[[#This Row],[SB]])</f>
        <v>ZLU1052</v>
      </c>
      <c r="AO266" s="259">
        <f ca="1">IF(BS_CONTROLE[[#This Row],[SUB]]=0, "-", BS_CONTROLE[[#This Row],[SUB]])</f>
        <v>55</v>
      </c>
      <c r="AP266" s="260">
        <f ca="1">IF(BS_CONTROLE[[#This Row],[KM - Inicio]]=0, "-", BS_CONTROLE[[#This Row],[KM - Inicio]])</f>
        <v>107.78</v>
      </c>
      <c r="AQ266" s="260" t="str">
        <f ca="1"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 ca="1">IFERROR(_xlfn.XLOOKUP(AI266, BS_ATIVIDADE[ATIVIDADE],BS_ATIVIDADE[UNIDADE] ), "*")</f>
        <v>Nº DE SOLDA</v>
      </c>
      <c r="BC266" s="71" t="str" cm="1">
        <f t="array" aca="1" ref="BC2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aca="1" ref="BD2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 ca="1">IFERROR(_xlfn.XLOOKUP(AO266, BASE_MAPA!$D$2:$D$260, BASE_MAPA!$I$2:$I$260), "ERRO")</f>
        <v>ZKE</v>
      </c>
      <c r="BF266" s="261" t="str">
        <f ca="1"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988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 ca="1"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 ca="1">IF(BS_CONTROLE[[#This Row],[Atividade]]=0, "-", BS_CONTROLE[[#This Row],[Atividade]])</f>
        <v>-</v>
      </c>
      <c r="AJ267" s="9" t="str">
        <f ca="1">IF(D267="","*",VLOOKUP(AI267,BS_ATIVIDADE[#Data],3,FALSE))</f>
        <v>*</v>
      </c>
      <c r="AK267" s="258" t="str">
        <f ca="1">IF(BS_CONTROLE[[#This Row],[Local - Partida]]=0, "-", BS_CONTROLE[[#This Row],[Local - Partida]])</f>
        <v>-</v>
      </c>
      <c r="AL267" s="258" t="str">
        <f ca="1">IF(BS_CONTROLE[[#This Row],[Local - Encerramento]]=0, "-", BS_CONTROLE[[#This Row],[Local - Encerramento]])</f>
        <v>-</v>
      </c>
      <c r="AM267" s="258" t="str">
        <f ca="1">IF(BS_CONTROLE[[#This Row],[Entre - Estações]]=0, "-", BS_CONTROLE[[#This Row],[Entre - Estações]])</f>
        <v>-</v>
      </c>
      <c r="AN267" s="258" t="str">
        <f ca="1">IF(BS_CONTROLE[[#This Row],[SB]]=0, "-", BS_CONTROLE[[#This Row],[SB]])</f>
        <v>-</v>
      </c>
      <c r="AO267" s="259" t="str">
        <f ca="1">IF(BS_CONTROLE[[#This Row],[SUB]]=0, "-", BS_CONTROLE[[#This Row],[SUB]])</f>
        <v>-</v>
      </c>
      <c r="AP267" s="260" t="str">
        <f ca="1">IF(BS_CONTROLE[[#This Row],[KM - Inicio]]=0, "-", BS_CONTROLE[[#This Row],[KM - Inicio]])</f>
        <v>-</v>
      </c>
      <c r="AQ267" s="260" t="str">
        <f ca="1"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 ca="1">IFERROR(_xlfn.XLOOKUP(AI267, BS_ATIVIDADE[ATIVIDADE],BS_ATIVIDADE[UNIDADE] ), "*")</f>
        <v>*</v>
      </c>
      <c r="BC267" s="71" t="str" cm="1">
        <f t="array" aca="1" ref="BC2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aca="1" ref="BD2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 ca="1">IFERROR(_xlfn.XLOOKUP(AO267, BASE_MAPA!$D$2:$D$260, BASE_MAPA!$I$2:$I$260), "ERRO")</f>
        <v>ERRO</v>
      </c>
      <c r="BF267" s="261" t="str">
        <f ca="1"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 ca="1"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 ca="1">IF(BS_CONTROLE[[#This Row],[Atividade]]=0, "-", BS_CONTROLE[[#This Row],[Atividade]])</f>
        <v>MODERNIZAÇÃO - SOLDA</v>
      </c>
      <c r="AJ268" s="9" t="str">
        <f ca="1">IF(D268="","*",VLOOKUP(AI268,BS_ATIVIDADE[#Data],3,FALSE))</f>
        <v>MODERNIZAÇÃO</v>
      </c>
      <c r="AK268" s="258" t="str">
        <f ca="1">IF(BS_CONTROLE[[#This Row],[Local - Partida]]=0, "-", BS_CONTROLE[[#This Row],[Local - Partida]])</f>
        <v>-</v>
      </c>
      <c r="AL268" s="258" t="str">
        <f ca="1">IF(BS_CONTROLE[[#This Row],[Local - Encerramento]]=0, "-", BS_CONTROLE[[#This Row],[Local - Encerramento]])</f>
        <v>-</v>
      </c>
      <c r="AM268" s="258" t="str">
        <f ca="1">IF(BS_CONTROLE[[#This Row],[Entre - Estações]]=0, "-", BS_CONTROLE[[#This Row],[Entre - Estações]])</f>
        <v>ZWI-ZYQ</v>
      </c>
      <c r="AN268" s="258">
        <f ca="1">IF(BS_CONTROLE[[#This Row],[SB]]=0, "-", BS_CONTROLE[[#This Row],[SB]])</f>
        <v>1231212</v>
      </c>
      <c r="AO268" s="259">
        <f ca="1">IF(BS_CONTROLE[[#This Row],[SUB]]=0, "-", BS_CONTROLE[[#This Row],[SUB]])</f>
        <v>55</v>
      </c>
      <c r="AP268" s="260">
        <f ca="1">IF(BS_CONTROLE[[#This Row],[KM - Inicio]]=0, "-", BS_CONTROLE[[#This Row],[KM - Inicio]])</f>
        <v>121.886</v>
      </c>
      <c r="AQ268" s="260" t="str">
        <f ca="1"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 ca="1">IFERROR(_xlfn.XLOOKUP(AI268, BS_ATIVIDADE[ATIVIDADE],BS_ATIVIDADE[UNIDADE] ), "*")</f>
        <v>Nº DE SOLDA</v>
      </c>
      <c r="BC268" s="71" t="str" cm="1">
        <f t="array" aca="1" ref="BC2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aca="1" ref="BD2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 ca="1">IFERROR(_xlfn.XLOOKUP(AO268, BASE_MAPA!$D$2:$D$260, BASE_MAPA!$I$2:$I$260), "ERRO")</f>
        <v>ZKE</v>
      </c>
      <c r="BF268" s="261" t="str">
        <f ca="1"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988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 ca="1"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 ca="1">IF(BS_CONTROLE[[#This Row],[Atividade]]=0, "-", BS_CONTROLE[[#This Row],[Atividade]])</f>
        <v>MODERNIZAÇÃO - SOLDA</v>
      </c>
      <c r="AJ269" s="9" t="str">
        <f ca="1">IF(D269="","*",VLOOKUP(AI269,BS_ATIVIDADE[#Data],3,FALSE))</f>
        <v>MODERNIZAÇÃO</v>
      </c>
      <c r="AK269" s="258" t="str">
        <f ca="1">IF(BS_CONTROLE[[#This Row],[Local - Partida]]=0, "-", BS_CONTROLE[[#This Row],[Local - Partida]])</f>
        <v>-</v>
      </c>
      <c r="AL269" s="258" t="str">
        <f ca="1">IF(BS_CONTROLE[[#This Row],[Local - Encerramento]]=0, "-", BS_CONTROLE[[#This Row],[Local - Encerramento]])</f>
        <v>-</v>
      </c>
      <c r="AM269" s="258" t="str">
        <f ca="1">IF(BS_CONTROLE[[#This Row],[Entre - Estações]]=0, "-", BS_CONTROLE[[#This Row],[Entre - Estações]])</f>
        <v>ZWI-ZYQ</v>
      </c>
      <c r="AN269" s="258">
        <f ca="1">IF(BS_CONTROLE[[#This Row],[SB]]=0, "-", BS_CONTROLE[[#This Row],[SB]])</f>
        <v>1231212</v>
      </c>
      <c r="AO269" s="259">
        <f ca="1">IF(BS_CONTROLE[[#This Row],[SUB]]=0, "-", BS_CONTROLE[[#This Row],[SUB]])</f>
        <v>55</v>
      </c>
      <c r="AP269" s="260">
        <f ca="1">IF(BS_CONTROLE[[#This Row],[KM - Inicio]]=0, "-", BS_CONTROLE[[#This Row],[KM - Inicio]])</f>
        <v>121.633</v>
      </c>
      <c r="AQ269" s="260" t="str">
        <f ca="1"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 ca="1">IFERROR(_xlfn.XLOOKUP(AI269, BS_ATIVIDADE[ATIVIDADE],BS_ATIVIDADE[UNIDADE] ), "*")</f>
        <v>Nº DE SOLDA</v>
      </c>
      <c r="BC269" s="71" t="str" cm="1">
        <f t="array" aca="1" ref="BC2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aca="1" ref="BD2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 ca="1">IFERROR(_xlfn.XLOOKUP(AO269, BASE_MAPA!$D$2:$D$260, BASE_MAPA!$I$2:$I$260), "ERRO")</f>
        <v>ZKE</v>
      </c>
      <c r="BF269" s="261" t="str">
        <f ca="1"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 ca="1"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 ca="1">IF(BS_CONTROLE[[#This Row],[Atividade]]=0, "-", BS_CONTROLE[[#This Row],[Atividade]])</f>
        <v>-</v>
      </c>
      <c r="AJ270" s="9" t="str">
        <f ca="1">IF(D270="","*",VLOOKUP(AI270,BS_ATIVIDADE[#Data],3,FALSE))</f>
        <v>*</v>
      </c>
      <c r="AK270" s="258" t="str">
        <f ca="1">IF(BS_CONTROLE[[#This Row],[Local - Partida]]=0, "-", BS_CONTROLE[[#This Row],[Local - Partida]])</f>
        <v>-</v>
      </c>
      <c r="AL270" s="258" t="str">
        <f ca="1">IF(BS_CONTROLE[[#This Row],[Local - Encerramento]]=0, "-", BS_CONTROLE[[#This Row],[Local - Encerramento]])</f>
        <v>-</v>
      </c>
      <c r="AM270" s="258" t="str">
        <f ca="1">IF(BS_CONTROLE[[#This Row],[Entre - Estações]]=0, "-", BS_CONTROLE[[#This Row],[Entre - Estações]])</f>
        <v>-</v>
      </c>
      <c r="AN270" s="258" t="str">
        <f ca="1">IF(BS_CONTROLE[[#This Row],[SB]]=0, "-", BS_CONTROLE[[#This Row],[SB]])</f>
        <v>-</v>
      </c>
      <c r="AO270" s="259" t="str">
        <f ca="1">IF(BS_CONTROLE[[#This Row],[SUB]]=0, "-", BS_CONTROLE[[#This Row],[SUB]])</f>
        <v>-</v>
      </c>
      <c r="AP270" s="260" t="str">
        <f ca="1">IF(BS_CONTROLE[[#This Row],[KM - Inicio]]=0, "-", BS_CONTROLE[[#This Row],[KM - Inicio]])</f>
        <v>-</v>
      </c>
      <c r="AQ270" s="260" t="str">
        <f ca="1"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 ca="1">IFERROR(_xlfn.XLOOKUP(AI270, BS_ATIVIDADE[ATIVIDADE],BS_ATIVIDADE[UNIDADE] ), "*")</f>
        <v>*</v>
      </c>
      <c r="BC270" s="71" t="str" cm="1">
        <f t="array" aca="1" ref="BC2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aca="1" ref="BD2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 ca="1">IFERROR(_xlfn.XLOOKUP(AO270, BASE_MAPA!$D$2:$D$260, BASE_MAPA!$I$2:$I$260), "ERRO")</f>
        <v>ERRO</v>
      </c>
      <c r="BF270" s="261" t="str">
        <f ca="1"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 ca="1"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 ca="1">IF(BS_CONTROLE[[#This Row],[Atividade]]=0, "-", BS_CONTROLE[[#This Row],[Atividade]])</f>
        <v>DETECÇÃO - ULTRASSOM - SPERRY</v>
      </c>
      <c r="AJ271" s="9" t="str">
        <f ca="1">IF(D271="","*",VLOOKUP(AI271,BS_ATIVIDADE[#Data],3,FALSE))</f>
        <v>DETECÇÃO</v>
      </c>
      <c r="AK271" s="258" t="str">
        <f ca="1">IF(BS_CONTROLE[[#This Row],[Local - Partida]]=0, "-", BS_CONTROLE[[#This Row],[Local - Partida]])</f>
        <v>ZEM-2</v>
      </c>
      <c r="AL271" s="258" t="str">
        <f ca="1">IF(BS_CONTROLE[[#This Row],[Local - Encerramento]]=0, "-", BS_CONTROLE[[#This Row],[Local - Encerramento]])</f>
        <v>ZEV-2</v>
      </c>
      <c r="AM271" s="258" t="str">
        <f ca="1">IF(BS_CONTROLE[[#This Row],[Entre - Estações]]=0, "-", BS_CONTROLE[[#This Row],[Entre - Estações]])</f>
        <v>ZEM-ZEV</v>
      </c>
      <c r="AN271" s="258" t="str">
        <f ca="1">IF(BS_CONTROLE[[#This Row],[SB]]=0, "-", BS_CONTROLE[[#This Row],[SB]])</f>
        <v>ZEMZEV</v>
      </c>
      <c r="AO271" s="259">
        <f ca="1">IF(BS_CONTROLE[[#This Row],[SUB]]=0, "-", BS_CONTROLE[[#This Row],[SUB]])</f>
        <v>55</v>
      </c>
      <c r="AP271" s="260">
        <f ca="1">IF(BS_CONTROLE[[#This Row],[KM - Inicio]]=0, "-", BS_CONTROLE[[#This Row],[KM - Inicio]])</f>
        <v>135</v>
      </c>
      <c r="AQ271" s="260" t="str">
        <f ca="1"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 ca="1">IFERROR(_xlfn.XLOOKUP(AI271, BS_ATIVIDADE[ATIVIDADE],BS_ATIVIDADE[UNIDADE] ), "*")</f>
        <v>KM</v>
      </c>
      <c r="BC271" s="71" t="str" cm="1">
        <f t="array" aca="1" ref="BC2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aca="1" ref="BD2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 ca="1">IFERROR(_xlfn.XLOOKUP(AO271, BASE_MAPA!$D$2:$D$260, BASE_MAPA!$I$2:$I$260), "ERRO")</f>
        <v>ZKE</v>
      </c>
      <c r="BF271" s="261" t="str">
        <f ca="1"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1350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 ca="1"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 ca="1">IF(BS_CONTROLE[[#This Row],[Atividade]]=0, "-", BS_CONTROLE[[#This Row],[Atividade]])</f>
        <v>PDM - ALÍVIO DE TENSÃO</v>
      </c>
      <c r="AJ272" s="9" t="str">
        <f ca="1">IF(D272="","*",VLOOKUP(AI272,BS_ATIVIDADE[#Data],3,FALSE))</f>
        <v>ALÍVIO</v>
      </c>
      <c r="AK272" s="258" t="str">
        <f ca="1">IF(BS_CONTROLE[[#This Row],[Local - Partida]]=0, "-", BS_CONTROLE[[#This Row],[Local - Partida]])</f>
        <v>-</v>
      </c>
      <c r="AL272" s="258" t="str">
        <f ca="1">IF(BS_CONTROLE[[#This Row],[Local - Encerramento]]=0, "-", BS_CONTROLE[[#This Row],[Local - Encerramento]])</f>
        <v>-</v>
      </c>
      <c r="AM272" s="258" t="str">
        <f ca="1">IF(BS_CONTROLE[[#This Row],[Entre - Estações]]=0, "-", BS_CONTROLE[[#This Row],[Entre - Estações]])</f>
        <v>ZEZ-069</v>
      </c>
      <c r="AN272" s="258" t="str">
        <f ca="1">IF(BS_CONTROLE[[#This Row],[SB]]=0, "-", BS_CONTROLE[[#This Row],[SB]])</f>
        <v>K72K712</v>
      </c>
      <c r="AO272" s="259">
        <f ca="1">IF(BS_CONTROLE[[#This Row],[SUB]]=0, "-", BS_CONTROLE[[#This Row],[SUB]])</f>
        <v>92</v>
      </c>
      <c r="AP272" s="260">
        <f ca="1">IF(BS_CONTROLE[[#This Row],[KM - Inicio]]=0, "-", BS_CONTROLE[[#This Row],[KM - Inicio]])</f>
        <v>71.7</v>
      </c>
      <c r="AQ272" s="260" t="str">
        <f ca="1"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 ca="1">IFERROR(_xlfn.XLOOKUP(AI272, BS_ATIVIDADE[ATIVIDADE],BS_ATIVIDADE[UNIDADE] ), "*")</f>
        <v>M</v>
      </c>
      <c r="BC272" s="71" t="str" cm="1">
        <f t="array" aca="1" ref="BC2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aca="1" ref="BD2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 ca="1">IFERROR(_xlfn.XLOOKUP(AO272, BASE_MAPA!$D$2:$D$260, BASE_MAPA!$I$2:$I$260), "ERRO")</f>
        <v>069-ZEV</v>
      </c>
      <c r="BF272" s="261" t="str">
        <f ca="1"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1351</v>
      </c>
      <c r="BK272" s="17" t="s">
        <v>1351</v>
      </c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 ca="1"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 ca="1">IF(BS_CONTROLE[[#This Row],[Atividade]]=0, "-", BS_CONTROLE[[#This Row],[Atividade]])</f>
        <v>TRILHEIRO - DESCARGA</v>
      </c>
      <c r="AJ273" s="9" t="str">
        <f ca="1">IF(D273="","*",VLOOKUP(AI273,BS_ATIVIDADE[#Data],3,FALSE))</f>
        <v>TRILHEIRO - DESCARGA</v>
      </c>
      <c r="AK273" s="258" t="str">
        <f ca="1">IF(BS_CONTROLE[[#This Row],[Local - Partida]]=0, "-", BS_CONTROLE[[#This Row],[Local - Partida]])</f>
        <v>Z3VZEV</v>
      </c>
      <c r="AL273" s="258" t="str">
        <f ca="1">IF(BS_CONTROLE[[#This Row],[Local - Encerramento]]=0, "-", BS_CONTROLE[[#This Row],[Local - Encerramento]])</f>
        <v>Z3VZEV</v>
      </c>
      <c r="AM273" s="258" t="str">
        <f ca="1">IF(BS_CONTROLE[[#This Row],[Entre - Estações]]=0, "-", BS_CONTROLE[[#This Row],[Entre - Estações]])</f>
        <v>ZDC-ZXW</v>
      </c>
      <c r="AN273" s="258" t="str">
        <f ca="1">IF(BS_CONTROLE[[#This Row],[SB]]=0, "-", BS_CONTROLE[[#This Row],[SB]])</f>
        <v>K89ZES2</v>
      </c>
      <c r="AO273" s="259">
        <f ca="1">IF(BS_CONTROLE[[#This Row],[SUB]]=0, "-", BS_CONTROLE[[#This Row],[SUB]])</f>
        <v>92</v>
      </c>
      <c r="AP273" s="260">
        <f ca="1">IF(BS_CONTROLE[[#This Row],[KM - Inicio]]=0, "-", BS_CONTROLE[[#This Row],[KM - Inicio]])</f>
        <v>86.94</v>
      </c>
      <c r="AQ273" s="260">
        <f ca="1"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 ca="1">IFERROR(_xlfn.XLOOKUP(AI273, BS_ATIVIDADE[ATIVIDADE],BS_ATIVIDADE[UNIDADE] ), "*")</f>
        <v>M</v>
      </c>
      <c r="BC273" s="71" t="str" cm="1">
        <f t="array" aca="1" ref="BC2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aca="1" ref="BD2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 ca="1">IFERROR(_xlfn.XLOOKUP(AO273, BASE_MAPA!$D$2:$D$260, BASE_MAPA!$I$2:$I$260), "ERRO")</f>
        <v>069-ZEV</v>
      </c>
      <c r="BF273" s="261" t="str">
        <f ca="1"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1351</v>
      </c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 ca="1"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 ca="1">IF(BS_CONTROLE[[#This Row],[Atividade]]=0, "-", BS_CONTROLE[[#This Row],[Atividade]])</f>
        <v>PDM - SUBSTITUIÇÃO - TRILHO</v>
      </c>
      <c r="AJ274" s="9" t="str">
        <f ca="1">IF(D274="","*",VLOOKUP(AI274,BS_ATIVIDADE[#Data],3,FALSE))</f>
        <v>TRILHO - SUBSTITUIÇÂO</v>
      </c>
      <c r="AK274" s="258" t="str">
        <f ca="1">IF(BS_CONTROLE[[#This Row],[Local - Partida]]=0, "-", BS_CONTROLE[[#This Row],[Local - Partida]])</f>
        <v>-</v>
      </c>
      <c r="AL274" s="258" t="str">
        <f ca="1">IF(BS_CONTROLE[[#This Row],[Local - Encerramento]]=0, "-", BS_CONTROLE[[#This Row],[Local - Encerramento]])</f>
        <v>-</v>
      </c>
      <c r="AM274" s="258" t="str">
        <f ca="1">IF(BS_CONTROLE[[#This Row],[Entre - Estações]]=0, "-", BS_CONTROLE[[#This Row],[Entre - Estações]])</f>
        <v>ZXW-ZEZ</v>
      </c>
      <c r="AN274" s="258" t="str">
        <f ca="1">IF(BS_CONTROLE[[#This Row],[SB]]=0, "-", BS_CONTROLE[[#This Row],[SB]])</f>
        <v>ZXWK791</v>
      </c>
      <c r="AO274" s="259">
        <f ca="1">IF(BS_CONTROLE[[#This Row],[SUB]]=0, "-", BS_CONTROLE[[#This Row],[SUB]])</f>
        <v>54</v>
      </c>
      <c r="AP274" s="260">
        <f ca="1">IF(BS_CONTROLE[[#This Row],[KM - Inicio]]=0, "-", BS_CONTROLE[[#This Row],[KM - Inicio]])</f>
        <v>79.799000000000007</v>
      </c>
      <c r="AQ274" s="260" t="str">
        <f ca="1"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 ca="1">IFERROR(_xlfn.XLOOKUP(AI274, BS_ATIVIDADE[ATIVIDADE],BS_ATIVIDADE[UNIDADE] ), "*")</f>
        <v>M</v>
      </c>
      <c r="BC274" s="71" t="str" cm="1">
        <f t="array" aca="1" ref="BC2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aca="1" ref="BD2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 ca="1">IFERROR(_xlfn.XLOOKUP(AO274, BASE_MAPA!$D$2:$D$260, BASE_MAPA!$I$2:$I$260), "ERRO")</f>
        <v>ZEV</v>
      </c>
      <c r="BF274" s="261" t="str">
        <f ca="1"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 ca="1"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 ca="1">IF(BS_CONTROLE[[#This Row],[Atividade]]=0, "-", BS_CONTROLE[[#This Row],[Atividade]])</f>
        <v>PDM - SUBSTITUIÇÃO - TRILHO</v>
      </c>
      <c r="AJ275" s="9" t="str">
        <f ca="1">IF(D275="","*",VLOOKUP(AI275,BS_ATIVIDADE[#Data],3,FALSE))</f>
        <v>TRILHO - SUBSTITUIÇÂO</v>
      </c>
      <c r="AK275" s="258" t="str">
        <f ca="1">IF(BS_CONTROLE[[#This Row],[Local - Partida]]=0, "-", BS_CONTROLE[[#This Row],[Local - Partida]])</f>
        <v>-</v>
      </c>
      <c r="AL275" s="258" t="str">
        <f ca="1">IF(BS_CONTROLE[[#This Row],[Local - Encerramento]]=0, "-", BS_CONTROLE[[#This Row],[Local - Encerramento]])</f>
        <v>-</v>
      </c>
      <c r="AM275" s="258" t="str">
        <f ca="1">IF(BS_CONTROLE[[#This Row],[Entre - Estações]]=0, "-", BS_CONTROLE[[#This Row],[Entre - Estações]])</f>
        <v>ZXW</v>
      </c>
      <c r="AN275" s="258" t="str">
        <f ca="1">IF(BS_CONTROLE[[#This Row],[SB]]=0, "-", BS_CONTROLE[[#This Row],[SB]])</f>
        <v>ZESK852</v>
      </c>
      <c r="AO275" s="259">
        <f ca="1">IF(BS_CONTROLE[[#This Row],[SUB]]=0, "-", BS_CONTROLE[[#This Row],[SUB]])</f>
        <v>92</v>
      </c>
      <c r="AP275" s="260">
        <f ca="1">IF(BS_CONTROLE[[#This Row],[KM - Inicio]]=0, "-", BS_CONTROLE[[#This Row],[KM - Inicio]])</f>
        <v>85.3</v>
      </c>
      <c r="AQ275" s="260" t="str">
        <f ca="1"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 ca="1">IFERROR(_xlfn.XLOOKUP(AI275, BS_ATIVIDADE[ATIVIDADE],BS_ATIVIDADE[UNIDADE] ), "*")</f>
        <v>M</v>
      </c>
      <c r="BC275" s="71" t="str" cm="1">
        <f t="array" aca="1" ref="BC2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aca="1" ref="BD2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 ca="1">IFERROR(_xlfn.XLOOKUP(AO275, BASE_MAPA!$D$2:$D$260, BASE_MAPA!$I$2:$I$260), "ERRO")</f>
        <v>069-ZEV</v>
      </c>
      <c r="BF275" s="261" t="str">
        <f ca="1"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 ca="1"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 ca="1">IF(BS_CONTROLE[[#This Row],[Atividade]]=0, "-", BS_CONTROLE[[#This Row],[Atividade]])</f>
        <v>PDM - SOLDA</v>
      </c>
      <c r="AJ276" s="9" t="str">
        <f ca="1">IF(D276="","*",VLOOKUP(AI276,BS_ATIVIDADE[#Data],3,FALSE))</f>
        <v>SOLDA</v>
      </c>
      <c r="AK276" s="258" t="str">
        <f ca="1">IF(BS_CONTROLE[[#This Row],[Local - Partida]]=0, "-", BS_CONTROLE[[#This Row],[Local - Partida]])</f>
        <v>-</v>
      </c>
      <c r="AL276" s="258" t="str">
        <f ca="1">IF(BS_CONTROLE[[#This Row],[Local - Encerramento]]=0, "-", BS_CONTROLE[[#This Row],[Local - Encerramento]])</f>
        <v>-</v>
      </c>
      <c r="AM276" s="258" t="str">
        <f ca="1">IF(BS_CONTROLE[[#This Row],[Entre - Estações]]=0, "-", BS_CONTROLE[[#This Row],[Entre - Estações]])</f>
        <v>ZGP</v>
      </c>
      <c r="AN276" s="258" t="str">
        <f ca="1">IF(BS_CONTROLE[[#This Row],[SB]]=0, "-", BS_CONTROLE[[#This Row],[SB]])</f>
        <v>ZGP2</v>
      </c>
      <c r="AO276" s="259">
        <f ca="1">IF(BS_CONTROLE[[#This Row],[SUB]]=0, "-", BS_CONTROLE[[#This Row],[SUB]])</f>
        <v>92</v>
      </c>
      <c r="AP276" s="260">
        <f ca="1">IF(BS_CONTROLE[[#This Row],[KM - Inicio]]=0, "-", BS_CONTROLE[[#This Row],[KM - Inicio]])</f>
        <v>103.6</v>
      </c>
      <c r="AQ276" s="260" t="str">
        <f ca="1"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 ca="1">IFERROR(_xlfn.XLOOKUP(AI276, BS_ATIVIDADE[ATIVIDADE],BS_ATIVIDADE[UNIDADE] ), "*")</f>
        <v>Nº DE SOLDA</v>
      </c>
      <c r="BC276" s="71" t="str" cm="1">
        <f t="array" aca="1" ref="BC2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aca="1" ref="BD2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 ca="1">IFERROR(_xlfn.XLOOKUP(AO276, BASE_MAPA!$D$2:$D$260, BASE_MAPA!$I$2:$I$260), "ERRO")</f>
        <v>069-ZEV</v>
      </c>
      <c r="BF276" s="261" t="str">
        <f ca="1"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1351</v>
      </c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 ca="1"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 ca="1">IF(BS_CONTROLE[[#This Row],[Atividade]]=0, "-", BS_CONTROLE[[#This Row],[Atividade]])</f>
        <v>OUTRAS ATIVIDADES</v>
      </c>
      <c r="AJ277" s="9" t="str">
        <f ca="1">IF(D277="","*",VLOOKUP(AI277,BS_ATIVIDADE[#Data],3,FALSE))</f>
        <v>OUTROS</v>
      </c>
      <c r="AK277" s="258" t="str">
        <f ca="1">IF(BS_CONTROLE[[#This Row],[Local - Partida]]=0, "-", BS_CONTROLE[[#This Row],[Local - Partida]])</f>
        <v>-</v>
      </c>
      <c r="AL277" s="258" t="str">
        <f ca="1">IF(BS_CONTROLE[[#This Row],[Local - Encerramento]]=0, "-", BS_CONTROLE[[#This Row],[Local - Encerramento]])</f>
        <v>-</v>
      </c>
      <c r="AM277" s="258" t="str">
        <f ca="1">IF(BS_CONTROLE[[#This Row],[Entre - Estações]]=0, "-", BS_CONTROLE[[#This Row],[Entre - Estações]])</f>
        <v>ZPT</v>
      </c>
      <c r="AN277" s="258" t="str">
        <f ca="1">IF(BS_CONTROLE[[#This Row],[SB]]=0, "-", BS_CONTROLE[[#This Row],[SB]])</f>
        <v>ZDR1</v>
      </c>
      <c r="AO277" s="259">
        <f ca="1">IF(BS_CONTROLE[[#This Row],[SUB]]=0, "-", BS_CONTROLE[[#This Row],[SUB]])</f>
        <v>54</v>
      </c>
      <c r="AP277" s="260">
        <f ca="1">IF(BS_CONTROLE[[#This Row],[KM - Inicio]]=0, "-", BS_CONTROLE[[#This Row],[KM - Inicio]])</f>
        <v>107.03</v>
      </c>
      <c r="AQ277" s="260">
        <f ca="1"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 ca="1">IFERROR(_xlfn.XLOOKUP(AI277, BS_ATIVIDADE[ATIVIDADE],BS_ATIVIDADE[UNIDADE] ), "*")</f>
        <v>BINÁRIO</v>
      </c>
      <c r="BC277" s="71" t="str" cm="1">
        <f t="array" aca="1" ref="BC2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aca="1" ref="BD2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 ca="1">IFERROR(_xlfn.XLOOKUP(AO277, BASE_MAPA!$D$2:$D$260, BASE_MAPA!$I$2:$I$260), "ERRO")</f>
        <v>ZEV</v>
      </c>
      <c r="BF277" s="261" t="str">
        <f ca="1"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988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 ca="1"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 ca="1">IF(BS_CONTROLE[[#This Row],[Atividade]]=0, "-", BS_CONTROLE[[#This Row],[Atividade]])</f>
        <v>LIMPEZA LASTRO</v>
      </c>
      <c r="AJ278" s="9" t="str">
        <f ca="1">IF(D278="","*",VLOOKUP(AI278,BS_ATIVIDADE[#Data],3,FALSE))</f>
        <v>LIMPEZA LASTRO</v>
      </c>
      <c r="AK278" s="258" t="str">
        <f ca="1">IF(BS_CONTROLE[[#This Row],[Local - Partida]]=0, "-", BS_CONTROLE[[#This Row],[Local - Partida]])</f>
        <v>-</v>
      </c>
      <c r="AL278" s="258" t="str">
        <f ca="1">IF(BS_CONTROLE[[#This Row],[Local - Encerramento]]=0, "-", BS_CONTROLE[[#This Row],[Local - Encerramento]])</f>
        <v>-</v>
      </c>
      <c r="AM278" s="258" t="str">
        <f ca="1">IF(BS_CONTROLE[[#This Row],[Entre - Estações]]=0, "-", BS_CONTROLE[[#This Row],[Entre - Estações]])</f>
        <v>ZGM-109</v>
      </c>
      <c r="AN278" s="258" t="str">
        <f ca="1">IF(BS_CONTROLE[[#This Row],[SB]]=0, "-", BS_CONTROLE[[#This Row],[SB]])</f>
        <v>117ZGM2</v>
      </c>
      <c r="AO278" s="259">
        <f ca="1">IF(BS_CONTROLE[[#This Row],[SUB]]=0, "-", BS_CONTROLE[[#This Row],[SUB]])</f>
        <v>53</v>
      </c>
      <c r="AP278" s="260">
        <f ca="1">IF(BS_CONTROLE[[#This Row],[KM - Inicio]]=0, "-", BS_CONTROLE[[#This Row],[KM - Inicio]])</f>
        <v>115.5</v>
      </c>
      <c r="AQ278" s="260" t="str">
        <f ca="1"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 ca="1">IFERROR(_xlfn.XLOOKUP(AI278, BS_ATIVIDADE[ATIVIDADE],BS_ATIVIDADE[UNIDADE] ), "*")</f>
        <v>M</v>
      </c>
      <c r="BC278" s="71" t="str" cm="1">
        <f t="array" aca="1" ref="BC2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aca="1" ref="BD2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 ca="1">IFERROR(_xlfn.XLOOKUP(AO278, BASE_MAPA!$D$2:$D$260, BASE_MAPA!$I$2:$I$260), "ERRO")</f>
        <v>PAT-ZGM</v>
      </c>
      <c r="BF278" s="261" t="str">
        <f ca="1"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 ca="1"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 ca="1">IF(BS_CONTROLE[[#This Row],[Atividade]]=0, "-", BS_CONTROLE[[#This Row],[Atividade]])</f>
        <v>MECANIZAÇÃO - SOCADORA</v>
      </c>
      <c r="AJ279" s="9" t="str">
        <f ca="1">IF(D279="","*",VLOOKUP(AI279,BS_ATIVIDADE[#Data],3,FALSE))</f>
        <v>MECANIZAÇÃO - SOCADORA</v>
      </c>
      <c r="AK279" s="258" t="str">
        <f ca="1">IF(BS_CONTROLE[[#This Row],[Local - Partida]]=0, "-", BS_CONTROLE[[#This Row],[Local - Partida]])</f>
        <v>109ZPT2</v>
      </c>
      <c r="AL279" s="258" t="str">
        <f ca="1">IF(BS_CONTROLE[[#This Row],[Local - Encerramento]]=0, "-", BS_CONTROLE[[#This Row],[Local - Encerramento]])</f>
        <v>ZPTZDR</v>
      </c>
      <c r="AM279" s="258" t="str">
        <f ca="1">IF(BS_CONTROLE[[#This Row],[Entre - Estações]]=0, "-", BS_CONTROLE[[#This Row],[Entre - Estações]])</f>
        <v>ZGM1</v>
      </c>
      <c r="AN279" s="258" t="str">
        <f ca="1">IF(BS_CONTROLE[[#This Row],[SB]]=0, "-", BS_CONTROLE[[#This Row],[SB]])</f>
        <v>ZGM1</v>
      </c>
      <c r="AO279" s="259">
        <f ca="1">IF(BS_CONTROLE[[#This Row],[SUB]]=0, "-", BS_CONTROLE[[#This Row],[SUB]])</f>
        <v>30</v>
      </c>
      <c r="AP279" s="260">
        <f ca="1">IF(BS_CONTROLE[[#This Row],[KM - Inicio]]=0, "-", BS_CONTROLE[[#This Row],[KM - Inicio]])</f>
        <v>114.3</v>
      </c>
      <c r="AQ279" s="260">
        <f ca="1"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 ca="1">IFERROR(_xlfn.XLOOKUP(AI279, BS_ATIVIDADE[ATIVIDADE],BS_ATIVIDADE[UNIDADE] ), "*")</f>
        <v>M</v>
      </c>
      <c r="BC279" s="71" t="str" cm="1">
        <f t="array" aca="1" ref="BC2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aca="1" ref="BD2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 ca="1">IFERROR(_xlfn.XLOOKUP(AO279, BASE_MAPA!$D$2:$D$260, BASE_MAPA!$I$2:$I$260), "ERRO")</f>
        <v>ZGM-109</v>
      </c>
      <c r="BF279" s="261" t="str">
        <f ca="1"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1352</v>
      </c>
      <c r="BK279" s="17"/>
      <c r="BL279" s="16"/>
      <c r="BM279" s="15"/>
      <c r="BN279" s="15"/>
      <c r="BO279" s="165"/>
      <c r="BP279" s="17"/>
      <c r="BQ279" s="13" t="str">
        <f t="shared" ca="1" si="26"/>
        <v>Produção e Intervalo</v>
      </c>
      <c r="BR279" s="19">
        <f t="shared" si="27"/>
        <v>0</v>
      </c>
      <c r="BS279" s="19">
        <f t="shared" ca="1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 ca="1">IF(BS_CONTROLE[[#This Row],[DATA]]="","",WEEKNUM(BS_CONTROLE[[#This Row],[DATA]]))</f>
        <v>50</v>
      </c>
      <c r="D280" s="52" t="s">
        <v>1353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1354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1355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 ca="1">IF(BS_CONTROLE[[#This Row],[Atividade]]=0, "-", BS_CONTROLE[[#This Row],[Atividade]])</f>
        <v>DETECÇÃO - RONDA 7 DIAS</v>
      </c>
      <c r="AJ280" s="9" t="str">
        <f ca="1">IF(D280="","*",VLOOKUP(AI280,BS_ATIVIDADE[#Data],3,FALSE))</f>
        <v>DETECÇÃO</v>
      </c>
      <c r="AK280" s="258" t="str">
        <f ca="1">IF(BS_CONTROLE[[#This Row],[Local - Partida]]=0, "-", BS_CONTROLE[[#This Row],[Local - Partida]])</f>
        <v>ZPGZZV</v>
      </c>
      <c r="AL280" s="258" t="str">
        <f ca="1">IF(BS_CONTROLE[[#This Row],[Local - Encerramento]]=0, "-", BS_CONTROLE[[#This Row],[Local - Encerramento]])</f>
        <v>S29MRS1</v>
      </c>
      <c r="AM280" s="258" t="str">
        <f ca="1">IF(BS_CONTROLE[[#This Row],[Entre - Estações]]=0, "-", BS_CONTROLE[[#This Row],[Entre - Estações]])</f>
        <v>ZPG</v>
      </c>
      <c r="AN280" s="258" t="str">
        <f ca="1">IF(BS_CONTROLE[[#This Row],[SB]]=0, "-", BS_CONTROLE[[#This Row],[SB]])</f>
        <v>ZPGZPTZPG</v>
      </c>
      <c r="AO280" s="259">
        <f ca="1">IF(BS_CONTROLE[[#This Row],[SUB]]=0, "-", BS_CONTROLE[[#This Row],[SUB]])</f>
        <v>53</v>
      </c>
      <c r="AP280" s="260">
        <f ca="1">IF(BS_CONTROLE[[#This Row],[KM - Inicio]]=0, "-", BS_CONTROLE[[#This Row],[KM - Inicio]])</f>
        <v>125</v>
      </c>
      <c r="AQ280" s="260" t="str">
        <f ca="1">IF(BS_CONTROLE[[#This Row],[KM - Fim]]=0, "-", BS_CONTROLE[[#This Row],[KM - Fim]])</f>
        <v>-</v>
      </c>
      <c r="AR280" s="39">
        <v>0.37638888888888888</v>
      </c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 ca="1">IFERROR(_xlfn.XLOOKUP(AI280, BS_ATIVIDADE[ATIVIDADE],BS_ATIVIDADE[UNIDADE] ), "*")</f>
        <v>KM</v>
      </c>
      <c r="BC280" s="71" t="str" cm="1">
        <f t="array" aca="1" ref="BC2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aca="1" ref="BD2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 ca="1">IFERROR(_xlfn.XLOOKUP(AO280, BASE_MAPA!$D$2:$D$260, BASE_MAPA!$I$2:$I$260), "ERRO")</f>
        <v>PAT-ZGM</v>
      </c>
      <c r="BF280" s="261" t="str">
        <f ca="1"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 t="s">
        <v>1356</v>
      </c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 ca="1"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 ca="1">IF(BS_CONTROLE[[#This Row],[Atividade]]=0, "-", BS_CONTROLE[[#This Row],[Atividade]])</f>
        <v>-</v>
      </c>
      <c r="AJ281" s="9" t="str">
        <f ca="1">IF(D281="","*",VLOOKUP(AI281,BS_ATIVIDADE[#Data],3,FALSE))</f>
        <v>*</v>
      </c>
      <c r="AK281" s="258" t="str">
        <f ca="1">IF(BS_CONTROLE[[#This Row],[Local - Partida]]=0, "-", BS_CONTROLE[[#This Row],[Local - Partida]])</f>
        <v>-</v>
      </c>
      <c r="AL281" s="258" t="str">
        <f ca="1">IF(BS_CONTROLE[[#This Row],[Local - Encerramento]]=0, "-", BS_CONTROLE[[#This Row],[Local - Encerramento]])</f>
        <v>-</v>
      </c>
      <c r="AM281" s="258" t="str">
        <f ca="1">IF(BS_CONTROLE[[#This Row],[Entre - Estações]]=0, "-", BS_CONTROLE[[#This Row],[Entre - Estações]])</f>
        <v>-</v>
      </c>
      <c r="AN281" s="258" t="str">
        <f ca="1">IF(BS_CONTROLE[[#This Row],[SB]]=0, "-", BS_CONTROLE[[#This Row],[SB]])</f>
        <v>-</v>
      </c>
      <c r="AO281" s="259" t="str">
        <f ca="1">IF(BS_CONTROLE[[#This Row],[SUB]]=0, "-", BS_CONTROLE[[#This Row],[SUB]])</f>
        <v>-</v>
      </c>
      <c r="AP281" s="260" t="str">
        <f ca="1">IF(BS_CONTROLE[[#This Row],[KM - Inicio]]=0, "-", BS_CONTROLE[[#This Row],[KM - Inicio]])</f>
        <v>-</v>
      </c>
      <c r="AQ281" s="260" t="str">
        <f ca="1"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 ca="1">IFERROR(_xlfn.XLOOKUP(AI281, BS_ATIVIDADE[ATIVIDADE],BS_ATIVIDADE[UNIDADE] ), "*")</f>
        <v>*</v>
      </c>
      <c r="BC281" s="71" t="str" cm="1">
        <f t="array" aca="1" ref="BC2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aca="1" ref="BD2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 ca="1">IFERROR(_xlfn.XLOOKUP(AO281, BASE_MAPA!$D$2:$D$260, BASE_MAPA!$I$2:$I$260), "ERRO")</f>
        <v>ERRO</v>
      </c>
      <c r="BF281" s="261" t="str">
        <f ca="1"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 ca="1"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 ca="1">IF(BS_CONTROLE[[#This Row],[Atividade]]=0, "-", BS_CONTROLE[[#This Row],[Atividade]])</f>
        <v>-</v>
      </c>
      <c r="AJ282" s="9" t="str">
        <f ca="1">IF(D282="","*",VLOOKUP(AI282,BS_ATIVIDADE[#Data],3,FALSE))</f>
        <v>*</v>
      </c>
      <c r="AK282" s="258" t="str">
        <f ca="1">IF(BS_CONTROLE[[#This Row],[Local - Partida]]=0, "-", BS_CONTROLE[[#This Row],[Local - Partida]])</f>
        <v>-</v>
      </c>
      <c r="AL282" s="258" t="str">
        <f ca="1">IF(BS_CONTROLE[[#This Row],[Local - Encerramento]]=0, "-", BS_CONTROLE[[#This Row],[Local - Encerramento]])</f>
        <v>-</v>
      </c>
      <c r="AM282" s="258" t="str">
        <f ca="1">IF(BS_CONTROLE[[#This Row],[Entre - Estações]]=0, "-", BS_CONTROLE[[#This Row],[Entre - Estações]])</f>
        <v>-</v>
      </c>
      <c r="AN282" s="258" t="str">
        <f ca="1">IF(BS_CONTROLE[[#This Row],[SB]]=0, "-", BS_CONTROLE[[#This Row],[SB]])</f>
        <v>-</v>
      </c>
      <c r="AO282" s="259" t="str">
        <f ca="1">IF(BS_CONTROLE[[#This Row],[SUB]]=0, "-", BS_CONTROLE[[#This Row],[SUB]])</f>
        <v>-</v>
      </c>
      <c r="AP282" s="260" t="str">
        <f ca="1">IF(BS_CONTROLE[[#This Row],[KM - Inicio]]=0, "-", BS_CONTROLE[[#This Row],[KM - Inicio]])</f>
        <v>-</v>
      </c>
      <c r="AQ282" s="260" t="str">
        <f ca="1"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 ca="1">IFERROR(_xlfn.XLOOKUP(AI282, BS_ATIVIDADE[ATIVIDADE],BS_ATIVIDADE[UNIDADE] ), "*")</f>
        <v>*</v>
      </c>
      <c r="BC282" s="71" t="str" cm="1">
        <f t="array" aca="1" ref="BC2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aca="1" ref="BD2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 ca="1">IFERROR(_xlfn.XLOOKUP(AO282, BASE_MAPA!$D$2:$D$260, BASE_MAPA!$I$2:$I$260), "ERRO")</f>
        <v>ERRO</v>
      </c>
      <c r="BF282" s="261" t="str">
        <f ca="1"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 ca="1"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 ca="1">IF(BS_CONTROLE[[#This Row],[Atividade]]=0, "-", BS_CONTROLE[[#This Row],[Atividade]])</f>
        <v>-</v>
      </c>
      <c r="AJ283" s="9" t="str">
        <f ca="1">IF(D283="","*",VLOOKUP(AI283,BS_ATIVIDADE[#Data],3,FALSE))</f>
        <v>*</v>
      </c>
      <c r="AK283" s="258" t="str">
        <f ca="1">IF(BS_CONTROLE[[#This Row],[Local - Partida]]=0, "-", BS_CONTROLE[[#This Row],[Local - Partida]])</f>
        <v>-</v>
      </c>
      <c r="AL283" s="258" t="str">
        <f ca="1">IF(BS_CONTROLE[[#This Row],[Local - Encerramento]]=0, "-", BS_CONTROLE[[#This Row],[Local - Encerramento]])</f>
        <v>-</v>
      </c>
      <c r="AM283" s="258" t="str">
        <f ca="1">IF(BS_CONTROLE[[#This Row],[Entre - Estações]]=0, "-", BS_CONTROLE[[#This Row],[Entre - Estações]])</f>
        <v>-</v>
      </c>
      <c r="AN283" s="258" t="str">
        <f ca="1">IF(BS_CONTROLE[[#This Row],[SB]]=0, "-", BS_CONTROLE[[#This Row],[SB]])</f>
        <v>-</v>
      </c>
      <c r="AO283" s="259" t="str">
        <f ca="1">IF(BS_CONTROLE[[#This Row],[SUB]]=0, "-", BS_CONTROLE[[#This Row],[SUB]])</f>
        <v>-</v>
      </c>
      <c r="AP283" s="260" t="str">
        <f ca="1">IF(BS_CONTROLE[[#This Row],[KM - Inicio]]=0, "-", BS_CONTROLE[[#This Row],[KM - Inicio]])</f>
        <v>-</v>
      </c>
      <c r="AQ283" s="260" t="str">
        <f ca="1"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 ca="1">IFERROR(_xlfn.XLOOKUP(AI283, BS_ATIVIDADE[ATIVIDADE],BS_ATIVIDADE[UNIDADE] ), "*")</f>
        <v>*</v>
      </c>
      <c r="BC283" s="71" t="str" cm="1">
        <f t="array" aca="1" ref="BC2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aca="1" ref="BD2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 ca="1">IFERROR(_xlfn.XLOOKUP(AO283, BASE_MAPA!$D$2:$D$260, BASE_MAPA!$I$2:$I$260), "ERRO")</f>
        <v>ERRO</v>
      </c>
      <c r="BF283" s="261" t="str">
        <f ca="1"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 ca="1"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 ca="1">IF(BS_CONTROLE[[#This Row],[Atividade]]=0, "-", BS_CONTROLE[[#This Row],[Atividade]])</f>
        <v>-</v>
      </c>
      <c r="AJ284" s="9" t="str">
        <f ca="1">IF(D284="","*",VLOOKUP(AI284,BS_ATIVIDADE[#Data],3,FALSE))</f>
        <v>*</v>
      </c>
      <c r="AK284" s="258" t="str">
        <f ca="1">IF(BS_CONTROLE[[#This Row],[Local - Partida]]=0, "-", BS_CONTROLE[[#This Row],[Local - Partida]])</f>
        <v>-</v>
      </c>
      <c r="AL284" s="258" t="str">
        <f ca="1">IF(BS_CONTROLE[[#This Row],[Local - Encerramento]]=0, "-", BS_CONTROLE[[#This Row],[Local - Encerramento]])</f>
        <v>-</v>
      </c>
      <c r="AM284" s="258" t="str">
        <f ca="1">IF(BS_CONTROLE[[#This Row],[Entre - Estações]]=0, "-", BS_CONTROLE[[#This Row],[Entre - Estações]])</f>
        <v>-</v>
      </c>
      <c r="AN284" s="258" t="str">
        <f ca="1">IF(BS_CONTROLE[[#This Row],[SB]]=0, "-", BS_CONTROLE[[#This Row],[SB]])</f>
        <v>-</v>
      </c>
      <c r="AO284" s="259" t="str">
        <f ca="1">IF(BS_CONTROLE[[#This Row],[SUB]]=0, "-", BS_CONTROLE[[#This Row],[SUB]])</f>
        <v>-</v>
      </c>
      <c r="AP284" s="260" t="str">
        <f ca="1">IF(BS_CONTROLE[[#This Row],[KM - Inicio]]=0, "-", BS_CONTROLE[[#This Row],[KM - Inicio]])</f>
        <v>-</v>
      </c>
      <c r="AQ284" s="260" t="str">
        <f ca="1"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 ca="1">IFERROR(_xlfn.XLOOKUP(AI284, BS_ATIVIDADE[ATIVIDADE],BS_ATIVIDADE[UNIDADE] ), "*")</f>
        <v>*</v>
      </c>
      <c r="BC284" s="71" t="str" cm="1">
        <f t="array" aca="1" ref="BC2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aca="1" ref="BD2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 ca="1">IFERROR(_xlfn.XLOOKUP(AO284, BASE_MAPA!$D$2:$D$260, BASE_MAPA!$I$2:$I$260), "ERRO")</f>
        <v>ERRO</v>
      </c>
      <c r="BF284" s="261" t="str">
        <f ca="1"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 ca="1"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 ca="1">IF(BS_CONTROLE[[#This Row],[Atividade]]=0, "-", BS_CONTROLE[[#This Row],[Atividade]])</f>
        <v>-</v>
      </c>
      <c r="AJ285" s="9" t="str">
        <f ca="1">IF(D285="","*",VLOOKUP(AI285,BS_ATIVIDADE[#Data],3,FALSE))</f>
        <v>*</v>
      </c>
      <c r="AK285" s="258" t="str">
        <f ca="1">IF(BS_CONTROLE[[#This Row],[Local - Partida]]=0, "-", BS_CONTROLE[[#This Row],[Local - Partida]])</f>
        <v>-</v>
      </c>
      <c r="AL285" s="258" t="str">
        <f ca="1">IF(BS_CONTROLE[[#This Row],[Local - Encerramento]]=0, "-", BS_CONTROLE[[#This Row],[Local - Encerramento]])</f>
        <v>-</v>
      </c>
      <c r="AM285" s="258" t="str">
        <f ca="1">IF(BS_CONTROLE[[#This Row],[Entre - Estações]]=0, "-", BS_CONTROLE[[#This Row],[Entre - Estações]])</f>
        <v>-</v>
      </c>
      <c r="AN285" s="258" t="str">
        <f ca="1">IF(BS_CONTROLE[[#This Row],[SB]]=0, "-", BS_CONTROLE[[#This Row],[SB]])</f>
        <v>-</v>
      </c>
      <c r="AO285" s="259" t="str">
        <f ca="1">IF(BS_CONTROLE[[#This Row],[SUB]]=0, "-", BS_CONTROLE[[#This Row],[SUB]])</f>
        <v>-</v>
      </c>
      <c r="AP285" s="260" t="str">
        <f ca="1">IF(BS_CONTROLE[[#This Row],[KM - Inicio]]=0, "-", BS_CONTROLE[[#This Row],[KM - Inicio]])</f>
        <v>-</v>
      </c>
      <c r="AQ285" s="260" t="str">
        <f ca="1"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 ca="1">IFERROR(_xlfn.XLOOKUP(AI285, BS_ATIVIDADE[ATIVIDADE],BS_ATIVIDADE[UNIDADE] ), "*")</f>
        <v>*</v>
      </c>
      <c r="BC285" s="71" t="str" cm="1">
        <f t="array" aca="1" ref="BC2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aca="1" ref="BD2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 ca="1">IFERROR(_xlfn.XLOOKUP(AO285, BASE_MAPA!$D$2:$D$260, BASE_MAPA!$I$2:$I$260), "ERRO")</f>
        <v>ERRO</v>
      </c>
      <c r="BF285" s="261" t="str">
        <f ca="1"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 ca="1"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 ca="1">IF(BS_CONTROLE[[#This Row],[Atividade]]=0, "-", BS_CONTROLE[[#This Row],[Atividade]])</f>
        <v>-</v>
      </c>
      <c r="AJ286" s="9" t="str">
        <f ca="1">IF(D286="","*",VLOOKUP(AI286,BS_ATIVIDADE[#Data],3,FALSE))</f>
        <v>*</v>
      </c>
      <c r="AK286" s="258" t="str">
        <f ca="1">IF(BS_CONTROLE[[#This Row],[Local - Partida]]=0, "-", BS_CONTROLE[[#This Row],[Local - Partida]])</f>
        <v>-</v>
      </c>
      <c r="AL286" s="258" t="str">
        <f ca="1">IF(BS_CONTROLE[[#This Row],[Local - Encerramento]]=0, "-", BS_CONTROLE[[#This Row],[Local - Encerramento]])</f>
        <v>-</v>
      </c>
      <c r="AM286" s="258" t="str">
        <f ca="1">IF(BS_CONTROLE[[#This Row],[Entre - Estações]]=0, "-", BS_CONTROLE[[#This Row],[Entre - Estações]])</f>
        <v>-</v>
      </c>
      <c r="AN286" s="258" t="str">
        <f ca="1">IF(BS_CONTROLE[[#This Row],[SB]]=0, "-", BS_CONTROLE[[#This Row],[SB]])</f>
        <v>-</v>
      </c>
      <c r="AO286" s="259" t="str">
        <f ca="1">IF(BS_CONTROLE[[#This Row],[SUB]]=0, "-", BS_CONTROLE[[#This Row],[SUB]])</f>
        <v>-</v>
      </c>
      <c r="AP286" s="260" t="str">
        <f ca="1">IF(BS_CONTROLE[[#This Row],[KM - Inicio]]=0, "-", BS_CONTROLE[[#This Row],[KM - Inicio]])</f>
        <v>-</v>
      </c>
      <c r="AQ286" s="260" t="str">
        <f ca="1"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 ca="1">IFERROR(_xlfn.XLOOKUP(AI286, BS_ATIVIDADE[ATIVIDADE],BS_ATIVIDADE[UNIDADE] ), "*")</f>
        <v>*</v>
      </c>
      <c r="BC286" s="71" t="str" cm="1">
        <f t="array" aca="1" ref="BC2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aca="1" ref="BD2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 ca="1">IFERROR(_xlfn.XLOOKUP(AO286, BASE_MAPA!$D$2:$D$260, BASE_MAPA!$I$2:$I$260), "ERRO")</f>
        <v>ERRO</v>
      </c>
      <c r="BF286" s="261" t="str">
        <f ca="1"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 ca="1"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 ca="1">IF(BS_CONTROLE[[#This Row],[Atividade]]=0, "-", BS_CONTROLE[[#This Row],[Atividade]])</f>
        <v>-</v>
      </c>
      <c r="AJ287" s="9" t="str">
        <f ca="1">IF(D287="","*",VLOOKUP(AI287,BS_ATIVIDADE[#Data],3,FALSE))</f>
        <v>*</v>
      </c>
      <c r="AK287" s="258" t="str">
        <f ca="1">IF(BS_CONTROLE[[#This Row],[Local - Partida]]=0, "-", BS_CONTROLE[[#This Row],[Local - Partida]])</f>
        <v>-</v>
      </c>
      <c r="AL287" s="258" t="str">
        <f ca="1">IF(BS_CONTROLE[[#This Row],[Local - Encerramento]]=0, "-", BS_CONTROLE[[#This Row],[Local - Encerramento]])</f>
        <v>-</v>
      </c>
      <c r="AM287" s="258" t="str">
        <f ca="1">IF(BS_CONTROLE[[#This Row],[Entre - Estações]]=0, "-", BS_CONTROLE[[#This Row],[Entre - Estações]])</f>
        <v>-</v>
      </c>
      <c r="AN287" s="258" t="str">
        <f ca="1">IF(BS_CONTROLE[[#This Row],[SB]]=0, "-", BS_CONTROLE[[#This Row],[SB]])</f>
        <v>-</v>
      </c>
      <c r="AO287" s="259" t="str">
        <f ca="1">IF(BS_CONTROLE[[#This Row],[SUB]]=0, "-", BS_CONTROLE[[#This Row],[SUB]])</f>
        <v>-</v>
      </c>
      <c r="AP287" s="260" t="str">
        <f ca="1">IF(BS_CONTROLE[[#This Row],[KM - Inicio]]=0, "-", BS_CONTROLE[[#This Row],[KM - Inicio]])</f>
        <v>-</v>
      </c>
      <c r="AQ287" s="260" t="str">
        <f ca="1"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 ca="1">IFERROR(_xlfn.XLOOKUP(AI287, BS_ATIVIDADE[ATIVIDADE],BS_ATIVIDADE[UNIDADE] ), "*")</f>
        <v>*</v>
      </c>
      <c r="BC287" s="71" t="str" cm="1">
        <f t="array" aca="1" ref="BC2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aca="1" ref="BD2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 ca="1">IFERROR(_xlfn.XLOOKUP(AO287, BASE_MAPA!$D$2:$D$260, BASE_MAPA!$I$2:$I$260), "ERRO")</f>
        <v>ERRO</v>
      </c>
      <c r="BF287" s="261" t="str">
        <f ca="1"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 ca="1"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 ca="1">IF(BS_CONTROLE[[#This Row],[Atividade]]=0, "-", BS_CONTROLE[[#This Row],[Atividade]])</f>
        <v>-</v>
      </c>
      <c r="AJ288" s="9" t="str">
        <f ca="1">IF(D288="","*",VLOOKUP(AI288,BS_ATIVIDADE[#Data],3,FALSE))</f>
        <v>*</v>
      </c>
      <c r="AK288" s="258" t="str">
        <f ca="1">IF(BS_CONTROLE[[#This Row],[Local - Partida]]=0, "-", BS_CONTROLE[[#This Row],[Local - Partida]])</f>
        <v>-</v>
      </c>
      <c r="AL288" s="258" t="str">
        <f ca="1">IF(BS_CONTROLE[[#This Row],[Local - Encerramento]]=0, "-", BS_CONTROLE[[#This Row],[Local - Encerramento]])</f>
        <v>-</v>
      </c>
      <c r="AM288" s="258" t="str">
        <f ca="1">IF(BS_CONTROLE[[#This Row],[Entre - Estações]]=0, "-", BS_CONTROLE[[#This Row],[Entre - Estações]])</f>
        <v>-</v>
      </c>
      <c r="AN288" s="258" t="str">
        <f ca="1">IF(BS_CONTROLE[[#This Row],[SB]]=0, "-", BS_CONTROLE[[#This Row],[SB]])</f>
        <v>-</v>
      </c>
      <c r="AO288" s="259" t="str">
        <f ca="1">IF(BS_CONTROLE[[#This Row],[SUB]]=0, "-", BS_CONTROLE[[#This Row],[SUB]])</f>
        <v>-</v>
      </c>
      <c r="AP288" s="260" t="str">
        <f ca="1">IF(BS_CONTROLE[[#This Row],[KM - Inicio]]=0, "-", BS_CONTROLE[[#This Row],[KM - Inicio]])</f>
        <v>-</v>
      </c>
      <c r="AQ288" s="260" t="str">
        <f ca="1"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 ca="1">IFERROR(_xlfn.XLOOKUP(AI288, BS_ATIVIDADE[ATIVIDADE],BS_ATIVIDADE[UNIDADE] ), "*")</f>
        <v>*</v>
      </c>
      <c r="BC288" s="71" t="str" cm="1">
        <f t="array" aca="1" ref="BC2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aca="1" ref="BD2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 ca="1">IFERROR(_xlfn.XLOOKUP(AO288, BASE_MAPA!$D$2:$D$260, BASE_MAPA!$I$2:$I$260), "ERRO")</f>
        <v>ERRO</v>
      </c>
      <c r="BF288" s="261" t="str">
        <f ca="1"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 ca="1"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 ca="1">IF(BS_CONTROLE[[#This Row],[Atividade]]=0, "-", BS_CONTROLE[[#This Row],[Atividade]])</f>
        <v>-</v>
      </c>
      <c r="AJ289" s="9" t="str">
        <f ca="1">IF(D289="","*",VLOOKUP(AI289,BS_ATIVIDADE[#Data],3,FALSE))</f>
        <v>*</v>
      </c>
      <c r="AK289" s="258" t="str">
        <f ca="1">IF(BS_CONTROLE[[#This Row],[Local - Partida]]=0, "-", BS_CONTROLE[[#This Row],[Local - Partida]])</f>
        <v>-</v>
      </c>
      <c r="AL289" s="258" t="str">
        <f ca="1">IF(BS_CONTROLE[[#This Row],[Local - Encerramento]]=0, "-", BS_CONTROLE[[#This Row],[Local - Encerramento]])</f>
        <v>-</v>
      </c>
      <c r="AM289" s="258" t="str">
        <f ca="1">IF(BS_CONTROLE[[#This Row],[Entre - Estações]]=0, "-", BS_CONTROLE[[#This Row],[Entre - Estações]])</f>
        <v>-</v>
      </c>
      <c r="AN289" s="258" t="str">
        <f ca="1">IF(BS_CONTROLE[[#This Row],[SB]]=0, "-", BS_CONTROLE[[#This Row],[SB]])</f>
        <v>-</v>
      </c>
      <c r="AO289" s="259" t="str">
        <f ca="1">IF(BS_CONTROLE[[#This Row],[SUB]]=0, "-", BS_CONTROLE[[#This Row],[SUB]])</f>
        <v>-</v>
      </c>
      <c r="AP289" s="260" t="str">
        <f ca="1">IF(BS_CONTROLE[[#This Row],[KM - Inicio]]=0, "-", BS_CONTROLE[[#This Row],[KM - Inicio]])</f>
        <v>-</v>
      </c>
      <c r="AQ289" s="260" t="str">
        <f ca="1"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 ca="1">IFERROR(_xlfn.XLOOKUP(AI289, BS_ATIVIDADE[ATIVIDADE],BS_ATIVIDADE[UNIDADE] ), "*")</f>
        <v>*</v>
      </c>
      <c r="BC289" s="71" t="str" cm="1">
        <f t="array" aca="1" ref="BC2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aca="1" ref="BD2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 ca="1">IFERROR(_xlfn.XLOOKUP(AO289, BASE_MAPA!$D$2:$D$260, BASE_MAPA!$I$2:$I$260), "ERRO")</f>
        <v>ERRO</v>
      </c>
      <c r="BF289" s="261" t="str">
        <f ca="1"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 ca="1"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 ca="1">IF(BS_CONTROLE[[#This Row],[Atividade]]=0, "-", BS_CONTROLE[[#This Row],[Atividade]])</f>
        <v>-</v>
      </c>
      <c r="AJ290" s="9" t="str">
        <f ca="1">IF(D290="","*",VLOOKUP(AI290,BS_ATIVIDADE[#Data],3,FALSE))</f>
        <v>*</v>
      </c>
      <c r="AK290" s="258" t="str">
        <f ca="1">IF(BS_CONTROLE[[#This Row],[Local - Partida]]=0, "-", BS_CONTROLE[[#This Row],[Local - Partida]])</f>
        <v>-</v>
      </c>
      <c r="AL290" s="258" t="str">
        <f ca="1">IF(BS_CONTROLE[[#This Row],[Local - Encerramento]]=0, "-", BS_CONTROLE[[#This Row],[Local - Encerramento]])</f>
        <v>-</v>
      </c>
      <c r="AM290" s="258" t="str">
        <f ca="1">IF(BS_CONTROLE[[#This Row],[Entre - Estações]]=0, "-", BS_CONTROLE[[#This Row],[Entre - Estações]])</f>
        <v>-</v>
      </c>
      <c r="AN290" s="258" t="str">
        <f ca="1">IF(BS_CONTROLE[[#This Row],[SB]]=0, "-", BS_CONTROLE[[#This Row],[SB]])</f>
        <v>-</v>
      </c>
      <c r="AO290" s="259" t="str">
        <f ca="1">IF(BS_CONTROLE[[#This Row],[SUB]]=0, "-", BS_CONTROLE[[#This Row],[SUB]])</f>
        <v>-</v>
      </c>
      <c r="AP290" s="260" t="str">
        <f ca="1">IF(BS_CONTROLE[[#This Row],[KM - Inicio]]=0, "-", BS_CONTROLE[[#This Row],[KM - Inicio]])</f>
        <v>-</v>
      </c>
      <c r="AQ290" s="260" t="str">
        <f ca="1"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 ca="1">IFERROR(_xlfn.XLOOKUP(AI290, BS_ATIVIDADE[ATIVIDADE],BS_ATIVIDADE[UNIDADE] ), "*")</f>
        <v>*</v>
      </c>
      <c r="BC290" s="71" t="str" cm="1">
        <f t="array" aca="1" ref="BC2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aca="1" ref="BD2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 ca="1">IFERROR(_xlfn.XLOOKUP(AO290, BASE_MAPA!$D$2:$D$260, BASE_MAPA!$I$2:$I$260), "ERRO")</f>
        <v>ERRO</v>
      </c>
      <c r="BF290" s="261" t="str">
        <f ca="1"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 ca="1"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 ca="1">IF(BS_CONTROLE[[#This Row],[Atividade]]=0, "-", BS_CONTROLE[[#This Row],[Atividade]])</f>
        <v>-</v>
      </c>
      <c r="AJ291" s="9" t="str">
        <f ca="1">IF(D291="","*",VLOOKUP(AI291,BS_ATIVIDADE[#Data],3,FALSE))</f>
        <v>*</v>
      </c>
      <c r="AK291" s="258" t="str">
        <f ca="1">IF(BS_CONTROLE[[#This Row],[Local - Partida]]=0, "-", BS_CONTROLE[[#This Row],[Local - Partida]])</f>
        <v>-</v>
      </c>
      <c r="AL291" s="258" t="str">
        <f ca="1">IF(BS_CONTROLE[[#This Row],[Local - Encerramento]]=0, "-", BS_CONTROLE[[#This Row],[Local - Encerramento]])</f>
        <v>-</v>
      </c>
      <c r="AM291" s="258" t="str">
        <f ca="1">IF(BS_CONTROLE[[#This Row],[Entre - Estações]]=0, "-", BS_CONTROLE[[#This Row],[Entre - Estações]])</f>
        <v>-</v>
      </c>
      <c r="AN291" s="258" t="str">
        <f ca="1">IF(BS_CONTROLE[[#This Row],[SB]]=0, "-", BS_CONTROLE[[#This Row],[SB]])</f>
        <v>-</v>
      </c>
      <c r="AO291" s="259" t="str">
        <f ca="1">IF(BS_CONTROLE[[#This Row],[SUB]]=0, "-", BS_CONTROLE[[#This Row],[SUB]])</f>
        <v>-</v>
      </c>
      <c r="AP291" s="260" t="str">
        <f ca="1">IF(BS_CONTROLE[[#This Row],[KM - Inicio]]=0, "-", BS_CONTROLE[[#This Row],[KM - Inicio]])</f>
        <v>-</v>
      </c>
      <c r="AQ291" s="260" t="str">
        <f ca="1"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 ca="1">IFERROR(_xlfn.XLOOKUP(AI291, BS_ATIVIDADE[ATIVIDADE],BS_ATIVIDADE[UNIDADE] ), "*")</f>
        <v>*</v>
      </c>
      <c r="BC291" s="71" t="str" cm="1">
        <f t="array" aca="1" ref="BC2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aca="1" ref="BD2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 ca="1">IFERROR(_xlfn.XLOOKUP(AO291, BASE_MAPA!$D$2:$D$260, BASE_MAPA!$I$2:$I$260), "ERRO")</f>
        <v>ERRO</v>
      </c>
      <c r="BF291" s="261" t="str">
        <f ca="1"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 ca="1"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 ca="1">IF(BS_CONTROLE[[#This Row],[Atividade]]=0, "-", BS_CONTROLE[[#This Row],[Atividade]])</f>
        <v>-</v>
      </c>
      <c r="AJ292" s="9" t="str">
        <f ca="1">IF(D292="","*",VLOOKUP(AI292,BS_ATIVIDADE[#Data],3,FALSE))</f>
        <v>*</v>
      </c>
      <c r="AK292" s="258" t="str">
        <f ca="1">IF(BS_CONTROLE[[#This Row],[Local - Partida]]=0, "-", BS_CONTROLE[[#This Row],[Local - Partida]])</f>
        <v>-</v>
      </c>
      <c r="AL292" s="258" t="str">
        <f ca="1">IF(BS_CONTROLE[[#This Row],[Local - Encerramento]]=0, "-", BS_CONTROLE[[#This Row],[Local - Encerramento]])</f>
        <v>-</v>
      </c>
      <c r="AM292" s="258" t="str">
        <f ca="1">IF(BS_CONTROLE[[#This Row],[Entre - Estações]]=0, "-", BS_CONTROLE[[#This Row],[Entre - Estações]])</f>
        <v>-</v>
      </c>
      <c r="AN292" s="258" t="str">
        <f ca="1">IF(BS_CONTROLE[[#This Row],[SB]]=0, "-", BS_CONTROLE[[#This Row],[SB]])</f>
        <v>-</v>
      </c>
      <c r="AO292" s="259" t="str">
        <f ca="1">IF(BS_CONTROLE[[#This Row],[SUB]]=0, "-", BS_CONTROLE[[#This Row],[SUB]])</f>
        <v>-</v>
      </c>
      <c r="AP292" s="260" t="str">
        <f ca="1">IF(BS_CONTROLE[[#This Row],[KM - Inicio]]=0, "-", BS_CONTROLE[[#This Row],[KM - Inicio]])</f>
        <v>-</v>
      </c>
      <c r="AQ292" s="260" t="str">
        <f ca="1"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 ca="1">IFERROR(_xlfn.XLOOKUP(AI292, BS_ATIVIDADE[ATIVIDADE],BS_ATIVIDADE[UNIDADE] ), "*")</f>
        <v>*</v>
      </c>
      <c r="BC292" s="71" t="str" cm="1">
        <f t="array" aca="1" ref="BC2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aca="1" ref="BD2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 ca="1">IFERROR(_xlfn.XLOOKUP(AO292, BASE_MAPA!$D$2:$D$260, BASE_MAPA!$I$2:$I$260), "ERRO")</f>
        <v>ERRO</v>
      </c>
      <c r="BF292" s="261" t="str">
        <f ca="1"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 ca="1"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 ca="1">IF(BS_CONTROLE[[#This Row],[Atividade]]=0, "-", BS_CONTROLE[[#This Row],[Atividade]])</f>
        <v>-</v>
      </c>
      <c r="AJ293" s="9" t="str">
        <f ca="1">IF(D293="","*",VLOOKUP(AI293,BS_ATIVIDADE[#Data],3,FALSE))</f>
        <v>*</v>
      </c>
      <c r="AK293" s="258" t="str">
        <f ca="1">IF(BS_CONTROLE[[#This Row],[Local - Partida]]=0, "-", BS_CONTROLE[[#This Row],[Local - Partida]])</f>
        <v>-</v>
      </c>
      <c r="AL293" s="258" t="str">
        <f ca="1">IF(BS_CONTROLE[[#This Row],[Local - Encerramento]]=0, "-", BS_CONTROLE[[#This Row],[Local - Encerramento]])</f>
        <v>-</v>
      </c>
      <c r="AM293" s="258" t="str">
        <f ca="1">IF(BS_CONTROLE[[#This Row],[Entre - Estações]]=0, "-", BS_CONTROLE[[#This Row],[Entre - Estações]])</f>
        <v>-</v>
      </c>
      <c r="AN293" s="258" t="str">
        <f ca="1">IF(BS_CONTROLE[[#This Row],[SB]]=0, "-", BS_CONTROLE[[#This Row],[SB]])</f>
        <v>-</v>
      </c>
      <c r="AO293" s="259" t="str">
        <f ca="1">IF(BS_CONTROLE[[#This Row],[SUB]]=0, "-", BS_CONTROLE[[#This Row],[SUB]])</f>
        <v>-</v>
      </c>
      <c r="AP293" s="260" t="str">
        <f ca="1">IF(BS_CONTROLE[[#This Row],[KM - Inicio]]=0, "-", BS_CONTROLE[[#This Row],[KM - Inicio]])</f>
        <v>-</v>
      </c>
      <c r="AQ293" s="260" t="str">
        <f ca="1"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 ca="1">IFERROR(_xlfn.XLOOKUP(AI293, BS_ATIVIDADE[ATIVIDADE],BS_ATIVIDADE[UNIDADE] ), "*")</f>
        <v>*</v>
      </c>
      <c r="BC293" s="71" t="str" cm="1">
        <f t="array" aca="1" ref="BC2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aca="1" ref="BD2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 ca="1">IFERROR(_xlfn.XLOOKUP(AO293, BASE_MAPA!$D$2:$D$260, BASE_MAPA!$I$2:$I$260), "ERRO")</f>
        <v>ERRO</v>
      </c>
      <c r="BF293" s="261" t="str">
        <f ca="1"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 ca="1"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 ca="1">IF(BS_CONTROLE[[#This Row],[Atividade]]=0, "-", BS_CONTROLE[[#This Row],[Atividade]])</f>
        <v>-</v>
      </c>
      <c r="AJ294" s="9" t="str">
        <f ca="1">IF(D294="","*",VLOOKUP(AI294,BS_ATIVIDADE[#Data],3,FALSE))</f>
        <v>*</v>
      </c>
      <c r="AK294" s="258" t="str">
        <f ca="1">IF(BS_CONTROLE[[#This Row],[Local - Partida]]=0, "-", BS_CONTROLE[[#This Row],[Local - Partida]])</f>
        <v>-</v>
      </c>
      <c r="AL294" s="258" t="str">
        <f ca="1">IF(BS_CONTROLE[[#This Row],[Local - Encerramento]]=0, "-", BS_CONTROLE[[#This Row],[Local - Encerramento]])</f>
        <v>-</v>
      </c>
      <c r="AM294" s="258" t="str">
        <f ca="1">IF(BS_CONTROLE[[#This Row],[Entre - Estações]]=0, "-", BS_CONTROLE[[#This Row],[Entre - Estações]])</f>
        <v>-</v>
      </c>
      <c r="AN294" s="258" t="str">
        <f ca="1">IF(BS_CONTROLE[[#This Row],[SB]]=0, "-", BS_CONTROLE[[#This Row],[SB]])</f>
        <v>-</v>
      </c>
      <c r="AO294" s="259" t="str">
        <f ca="1">IF(BS_CONTROLE[[#This Row],[SUB]]=0, "-", BS_CONTROLE[[#This Row],[SUB]])</f>
        <v>-</v>
      </c>
      <c r="AP294" s="260" t="str">
        <f ca="1">IF(BS_CONTROLE[[#This Row],[KM - Inicio]]=0, "-", BS_CONTROLE[[#This Row],[KM - Inicio]])</f>
        <v>-</v>
      </c>
      <c r="AQ294" s="260" t="str">
        <f ca="1"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 ca="1">IFERROR(_xlfn.XLOOKUP(AI294, BS_ATIVIDADE[ATIVIDADE],BS_ATIVIDADE[UNIDADE] ), "*")</f>
        <v>*</v>
      </c>
      <c r="BC294" s="71" t="str" cm="1">
        <f t="array" aca="1" ref="BC2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aca="1" ref="BD2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 ca="1">IFERROR(_xlfn.XLOOKUP(AO294, BASE_MAPA!$D$2:$D$260, BASE_MAPA!$I$2:$I$260), "ERRO")</f>
        <v>ERRO</v>
      </c>
      <c r="BF294" s="261" t="str">
        <f ca="1"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 ca="1"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 ca="1">IF(BS_CONTROLE[[#This Row],[Atividade]]=0, "-", BS_CONTROLE[[#This Row],[Atividade]])</f>
        <v>-</v>
      </c>
      <c r="AJ295" s="9" t="str">
        <f ca="1">IF(D295="","*",VLOOKUP(AI295,BS_ATIVIDADE[#Data],3,FALSE))</f>
        <v>*</v>
      </c>
      <c r="AK295" s="258" t="str">
        <f ca="1">IF(BS_CONTROLE[[#This Row],[Local - Partida]]=0, "-", BS_CONTROLE[[#This Row],[Local - Partida]])</f>
        <v>-</v>
      </c>
      <c r="AL295" s="258" t="str">
        <f ca="1">IF(BS_CONTROLE[[#This Row],[Local - Encerramento]]=0, "-", BS_CONTROLE[[#This Row],[Local - Encerramento]])</f>
        <v>-</v>
      </c>
      <c r="AM295" s="258" t="str">
        <f ca="1">IF(BS_CONTROLE[[#This Row],[Entre - Estações]]=0, "-", BS_CONTROLE[[#This Row],[Entre - Estações]])</f>
        <v>-</v>
      </c>
      <c r="AN295" s="258" t="str">
        <f ca="1">IF(BS_CONTROLE[[#This Row],[SB]]=0, "-", BS_CONTROLE[[#This Row],[SB]])</f>
        <v>-</v>
      </c>
      <c r="AO295" s="259" t="str">
        <f ca="1">IF(BS_CONTROLE[[#This Row],[SUB]]=0, "-", BS_CONTROLE[[#This Row],[SUB]])</f>
        <v>-</v>
      </c>
      <c r="AP295" s="260" t="str">
        <f ca="1">IF(BS_CONTROLE[[#This Row],[KM - Inicio]]=0, "-", BS_CONTROLE[[#This Row],[KM - Inicio]])</f>
        <v>-</v>
      </c>
      <c r="AQ295" s="260" t="str">
        <f ca="1"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 ca="1">IFERROR(_xlfn.XLOOKUP(AI295, BS_ATIVIDADE[ATIVIDADE],BS_ATIVIDADE[UNIDADE] ), "*")</f>
        <v>*</v>
      </c>
      <c r="BC295" s="71" t="str" cm="1">
        <f t="array" aca="1" ref="BC2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aca="1" ref="BD2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 ca="1">IFERROR(_xlfn.XLOOKUP(AO295, BASE_MAPA!$D$2:$D$260, BASE_MAPA!$I$2:$I$260), "ERRO")</f>
        <v>ERRO</v>
      </c>
      <c r="BF295" s="261" t="str">
        <f ca="1"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 ca="1"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 ca="1">IF(BS_CONTROLE[[#This Row],[Atividade]]=0, "-", BS_CONTROLE[[#This Row],[Atividade]])</f>
        <v>-</v>
      </c>
      <c r="AJ296" s="9" t="str">
        <f ca="1">IF(D296="","*",VLOOKUP(AI296,BS_ATIVIDADE[#Data],3,FALSE))</f>
        <v>*</v>
      </c>
      <c r="AK296" s="258" t="str">
        <f ca="1">IF(BS_CONTROLE[[#This Row],[Local - Partida]]=0, "-", BS_CONTROLE[[#This Row],[Local - Partida]])</f>
        <v>-</v>
      </c>
      <c r="AL296" s="258" t="str">
        <f ca="1">IF(BS_CONTROLE[[#This Row],[Local - Encerramento]]=0, "-", BS_CONTROLE[[#This Row],[Local - Encerramento]])</f>
        <v>-</v>
      </c>
      <c r="AM296" s="258" t="str">
        <f ca="1">IF(BS_CONTROLE[[#This Row],[Entre - Estações]]=0, "-", BS_CONTROLE[[#This Row],[Entre - Estações]])</f>
        <v>-</v>
      </c>
      <c r="AN296" s="258" t="str">
        <f ca="1">IF(BS_CONTROLE[[#This Row],[SB]]=0, "-", BS_CONTROLE[[#This Row],[SB]])</f>
        <v>-</v>
      </c>
      <c r="AO296" s="259" t="str">
        <f ca="1">IF(BS_CONTROLE[[#This Row],[SUB]]=0, "-", BS_CONTROLE[[#This Row],[SUB]])</f>
        <v>-</v>
      </c>
      <c r="AP296" s="260" t="str">
        <f ca="1">IF(BS_CONTROLE[[#This Row],[KM - Inicio]]=0, "-", BS_CONTROLE[[#This Row],[KM - Inicio]])</f>
        <v>-</v>
      </c>
      <c r="AQ296" s="260" t="str">
        <f ca="1"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 ca="1">IFERROR(_xlfn.XLOOKUP(AI296, BS_ATIVIDADE[ATIVIDADE],BS_ATIVIDADE[UNIDADE] ), "*")</f>
        <v>*</v>
      </c>
      <c r="BC296" s="71" t="str" cm="1">
        <f t="array" aca="1" ref="BC2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aca="1" ref="BD2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 ca="1">IFERROR(_xlfn.XLOOKUP(AO296, BASE_MAPA!$D$2:$D$260, BASE_MAPA!$I$2:$I$260), "ERRO")</f>
        <v>ERRO</v>
      </c>
      <c r="BF296" s="261" t="str">
        <f ca="1"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 ca="1"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 ca="1">IF(BS_CONTROLE[[#This Row],[Atividade]]=0, "-", BS_CONTROLE[[#This Row],[Atividade]])</f>
        <v>-</v>
      </c>
      <c r="AJ297" s="9" t="str">
        <f ca="1">IF(D297="","*",VLOOKUP(AI297,BS_ATIVIDADE[#Data],3,FALSE))</f>
        <v>*</v>
      </c>
      <c r="AK297" s="258" t="str">
        <f ca="1">IF(BS_CONTROLE[[#This Row],[Local - Partida]]=0, "-", BS_CONTROLE[[#This Row],[Local - Partida]])</f>
        <v>-</v>
      </c>
      <c r="AL297" s="258" t="str">
        <f ca="1">IF(BS_CONTROLE[[#This Row],[Local - Encerramento]]=0, "-", BS_CONTROLE[[#This Row],[Local - Encerramento]])</f>
        <v>-</v>
      </c>
      <c r="AM297" s="258" t="str">
        <f ca="1">IF(BS_CONTROLE[[#This Row],[Entre - Estações]]=0, "-", BS_CONTROLE[[#This Row],[Entre - Estações]])</f>
        <v>-</v>
      </c>
      <c r="AN297" s="258" t="str">
        <f ca="1">IF(BS_CONTROLE[[#This Row],[SB]]=0, "-", BS_CONTROLE[[#This Row],[SB]])</f>
        <v>-</v>
      </c>
      <c r="AO297" s="259" t="str">
        <f ca="1">IF(BS_CONTROLE[[#This Row],[SUB]]=0, "-", BS_CONTROLE[[#This Row],[SUB]])</f>
        <v>-</v>
      </c>
      <c r="AP297" s="260" t="str">
        <f ca="1">IF(BS_CONTROLE[[#This Row],[KM - Inicio]]=0, "-", BS_CONTROLE[[#This Row],[KM - Inicio]])</f>
        <v>-</v>
      </c>
      <c r="AQ297" s="260" t="str">
        <f ca="1"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 ca="1">IFERROR(_xlfn.XLOOKUP(AI297, BS_ATIVIDADE[ATIVIDADE],BS_ATIVIDADE[UNIDADE] ), "*")</f>
        <v>*</v>
      </c>
      <c r="BC297" s="71" t="str" cm="1">
        <f t="array" aca="1" ref="BC2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aca="1" ref="BD2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 ca="1">IFERROR(_xlfn.XLOOKUP(AO297, BASE_MAPA!$D$2:$D$260, BASE_MAPA!$I$2:$I$260), "ERRO")</f>
        <v>ERRO</v>
      </c>
      <c r="BF297" s="261" t="str">
        <f ca="1"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 ca="1"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 ca="1">IF(BS_CONTROLE[[#This Row],[Atividade]]=0, "-", BS_CONTROLE[[#This Row],[Atividade]])</f>
        <v>-</v>
      </c>
      <c r="AJ298" s="9" t="str">
        <f ca="1">IF(D298="","*",VLOOKUP(AI298,BS_ATIVIDADE[#Data],3,FALSE))</f>
        <v>*</v>
      </c>
      <c r="AK298" s="258" t="str">
        <f ca="1">IF(BS_CONTROLE[[#This Row],[Local - Partida]]=0, "-", BS_CONTROLE[[#This Row],[Local - Partida]])</f>
        <v>-</v>
      </c>
      <c r="AL298" s="258" t="str">
        <f ca="1">IF(BS_CONTROLE[[#This Row],[Local - Encerramento]]=0, "-", BS_CONTROLE[[#This Row],[Local - Encerramento]])</f>
        <v>-</v>
      </c>
      <c r="AM298" s="258" t="str">
        <f ca="1">IF(BS_CONTROLE[[#This Row],[Entre - Estações]]=0, "-", BS_CONTROLE[[#This Row],[Entre - Estações]])</f>
        <v>-</v>
      </c>
      <c r="AN298" s="258" t="str">
        <f ca="1">IF(BS_CONTROLE[[#This Row],[SB]]=0, "-", BS_CONTROLE[[#This Row],[SB]])</f>
        <v>-</v>
      </c>
      <c r="AO298" s="259" t="str">
        <f ca="1">IF(BS_CONTROLE[[#This Row],[SUB]]=0, "-", BS_CONTROLE[[#This Row],[SUB]])</f>
        <v>-</v>
      </c>
      <c r="AP298" s="260" t="str">
        <f ca="1">IF(BS_CONTROLE[[#This Row],[KM - Inicio]]=0, "-", BS_CONTROLE[[#This Row],[KM - Inicio]])</f>
        <v>-</v>
      </c>
      <c r="AQ298" s="260" t="str">
        <f ca="1"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 ca="1">IFERROR(_xlfn.XLOOKUP(AI298, BS_ATIVIDADE[ATIVIDADE],BS_ATIVIDADE[UNIDADE] ), "*")</f>
        <v>*</v>
      </c>
      <c r="BC298" s="71" t="str" cm="1">
        <f t="array" aca="1" ref="BC2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aca="1" ref="BD2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 ca="1">IFERROR(_xlfn.XLOOKUP(AO298, BASE_MAPA!$D$2:$D$260, BASE_MAPA!$I$2:$I$260), "ERRO")</f>
        <v>ERRO</v>
      </c>
      <c r="BF298" s="261" t="str">
        <f ca="1"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 ca="1"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 ca="1">IF(BS_CONTROLE[[#This Row],[Atividade]]=0, "-", BS_CONTROLE[[#This Row],[Atividade]])</f>
        <v>-</v>
      </c>
      <c r="AJ299" s="9" t="str">
        <f ca="1">IF(D299="","*",VLOOKUP(AI299,BS_ATIVIDADE[#Data],3,FALSE))</f>
        <v>*</v>
      </c>
      <c r="AK299" s="258" t="str">
        <f ca="1">IF(BS_CONTROLE[[#This Row],[Local - Partida]]=0, "-", BS_CONTROLE[[#This Row],[Local - Partida]])</f>
        <v>-</v>
      </c>
      <c r="AL299" s="258" t="str">
        <f ca="1">IF(BS_CONTROLE[[#This Row],[Local - Encerramento]]=0, "-", BS_CONTROLE[[#This Row],[Local - Encerramento]])</f>
        <v>-</v>
      </c>
      <c r="AM299" s="258" t="str">
        <f ca="1">IF(BS_CONTROLE[[#This Row],[Entre - Estações]]=0, "-", BS_CONTROLE[[#This Row],[Entre - Estações]])</f>
        <v>-</v>
      </c>
      <c r="AN299" s="258" t="str">
        <f ca="1">IF(BS_CONTROLE[[#This Row],[SB]]=0, "-", BS_CONTROLE[[#This Row],[SB]])</f>
        <v>-</v>
      </c>
      <c r="AO299" s="259" t="str">
        <f ca="1">IF(BS_CONTROLE[[#This Row],[SUB]]=0, "-", BS_CONTROLE[[#This Row],[SUB]])</f>
        <v>-</v>
      </c>
      <c r="AP299" s="260" t="str">
        <f ca="1">IF(BS_CONTROLE[[#This Row],[KM - Inicio]]=0, "-", BS_CONTROLE[[#This Row],[KM - Inicio]])</f>
        <v>-</v>
      </c>
      <c r="AQ299" s="260" t="str">
        <f ca="1"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 ca="1">IFERROR(_xlfn.XLOOKUP(AI299, BS_ATIVIDADE[ATIVIDADE],BS_ATIVIDADE[UNIDADE] ), "*")</f>
        <v>*</v>
      </c>
      <c r="BC299" s="71" t="str" cm="1">
        <f t="array" aca="1" ref="BC2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aca="1" ref="BD2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 ca="1">IFERROR(_xlfn.XLOOKUP(AO299, BASE_MAPA!$D$2:$D$260, BASE_MAPA!$I$2:$I$260), "ERRO")</f>
        <v>ERRO</v>
      </c>
      <c r="BF299" s="261" t="str">
        <f ca="1"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 ca="1"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 ca="1">IF(BS_CONTROLE[[#This Row],[Atividade]]=0, "-", BS_CONTROLE[[#This Row],[Atividade]])</f>
        <v>-</v>
      </c>
      <c r="AJ300" s="9" t="str">
        <f ca="1">IF(D300="","*",VLOOKUP(AI300,BS_ATIVIDADE[#Data],3,FALSE))</f>
        <v>*</v>
      </c>
      <c r="AK300" s="258" t="str">
        <f ca="1">IF(BS_CONTROLE[[#This Row],[Local - Partida]]=0, "-", BS_CONTROLE[[#This Row],[Local - Partida]])</f>
        <v>-</v>
      </c>
      <c r="AL300" s="258" t="str">
        <f ca="1">IF(BS_CONTROLE[[#This Row],[Local - Encerramento]]=0, "-", BS_CONTROLE[[#This Row],[Local - Encerramento]])</f>
        <v>-</v>
      </c>
      <c r="AM300" s="258" t="str">
        <f ca="1">IF(BS_CONTROLE[[#This Row],[Entre - Estações]]=0, "-", BS_CONTROLE[[#This Row],[Entre - Estações]])</f>
        <v>-</v>
      </c>
      <c r="AN300" s="258" t="str">
        <f ca="1">IF(BS_CONTROLE[[#This Row],[SB]]=0, "-", BS_CONTROLE[[#This Row],[SB]])</f>
        <v>-</v>
      </c>
      <c r="AO300" s="259" t="str">
        <f ca="1">IF(BS_CONTROLE[[#This Row],[SUB]]=0, "-", BS_CONTROLE[[#This Row],[SUB]])</f>
        <v>-</v>
      </c>
      <c r="AP300" s="260" t="str">
        <f ca="1">IF(BS_CONTROLE[[#This Row],[KM - Inicio]]=0, "-", BS_CONTROLE[[#This Row],[KM - Inicio]])</f>
        <v>-</v>
      </c>
      <c r="AQ300" s="260" t="str">
        <f ca="1"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 ca="1">IFERROR(_xlfn.XLOOKUP(AI300, BS_ATIVIDADE[ATIVIDADE],BS_ATIVIDADE[UNIDADE] ), "*")</f>
        <v>*</v>
      </c>
      <c r="BC300" s="71" t="str" cm="1">
        <f t="array" aca="1" ref="BC3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aca="1" ref="BD3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 ca="1">IFERROR(_xlfn.XLOOKUP(AO300, BASE_MAPA!$D$2:$D$260, BASE_MAPA!$I$2:$I$260), "ERRO")</f>
        <v>ERRO</v>
      </c>
      <c r="BF300" s="261" t="str">
        <f ca="1"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 ca="1"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aca="1" ref="M30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 ca="1">IF(BS_CONTROLE[[#This Row],[Atividade]]=0, "-", BS_CONTROLE[[#This Row],[Atividade]])</f>
        <v>-</v>
      </c>
      <c r="AJ301" s="9" t="str">
        <f ca="1">IF(D301="","*",VLOOKUP(AI301,BS_ATIVIDADE[#Data],3,FALSE))</f>
        <v>*</v>
      </c>
      <c r="AK301" s="258" t="str">
        <f ca="1">IF(BS_CONTROLE[[#This Row],[Local - Partida]]=0, "-", BS_CONTROLE[[#This Row],[Local - Partida]])</f>
        <v>-</v>
      </c>
      <c r="AL301" s="258" t="str">
        <f ca="1">IF(BS_CONTROLE[[#This Row],[Local - Encerramento]]=0, "-", BS_CONTROLE[[#This Row],[Local - Encerramento]])</f>
        <v>-</v>
      </c>
      <c r="AM301" s="258" t="str">
        <f ca="1">IF(BS_CONTROLE[[#This Row],[Entre - Estações]]=0, "-", BS_CONTROLE[[#This Row],[Entre - Estações]])</f>
        <v>-</v>
      </c>
      <c r="AN301" s="258" t="str">
        <f ca="1">IF(BS_CONTROLE[[#This Row],[SB]]=0, "-", BS_CONTROLE[[#This Row],[SB]])</f>
        <v>-</v>
      </c>
      <c r="AO301" s="259" t="str">
        <f ca="1">IF(BS_CONTROLE[[#This Row],[SUB]]=0, "-", BS_CONTROLE[[#This Row],[SUB]])</f>
        <v>-</v>
      </c>
      <c r="AP301" s="260" t="str">
        <f ca="1">IF(BS_CONTROLE[[#This Row],[KM - Inicio]]=0, "-", BS_CONTROLE[[#This Row],[KM - Inicio]])</f>
        <v>-</v>
      </c>
      <c r="AQ301" s="260" t="str">
        <f ca="1"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 ca="1">IFERROR(_xlfn.XLOOKUP(AI301, BS_ATIVIDADE[ATIVIDADE],BS_ATIVIDADE[UNIDADE] ), "*")</f>
        <v>*</v>
      </c>
      <c r="BC301" s="71" t="str" cm="1">
        <f t="array" aca="1" ref="BC3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aca="1" ref="BD3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 ca="1">IFERROR(_xlfn.XLOOKUP(AO301, BASE_MAPA!$D$2:$D$260, BASE_MAPA!$I$2:$I$260), "ERRO")</f>
        <v>ERRO</v>
      </c>
      <c r="BF301" s="261" t="str">
        <f ca="1"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 ca="1"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aca="1" ref="M30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 ca="1">IF(BS_CONTROLE[[#This Row],[Atividade]]=0, "-", BS_CONTROLE[[#This Row],[Atividade]])</f>
        <v>-</v>
      </c>
      <c r="AJ302" s="9" t="str">
        <f ca="1">IF(D302="","*",VLOOKUP(AI302,BS_ATIVIDADE[#Data],3,FALSE))</f>
        <v>*</v>
      </c>
      <c r="AK302" s="258" t="str">
        <f ca="1">IF(BS_CONTROLE[[#This Row],[Local - Partida]]=0, "-", BS_CONTROLE[[#This Row],[Local - Partida]])</f>
        <v>-</v>
      </c>
      <c r="AL302" s="258" t="str">
        <f ca="1">IF(BS_CONTROLE[[#This Row],[Local - Encerramento]]=0, "-", BS_CONTROLE[[#This Row],[Local - Encerramento]])</f>
        <v>-</v>
      </c>
      <c r="AM302" s="258" t="str">
        <f ca="1">IF(BS_CONTROLE[[#This Row],[Entre - Estações]]=0, "-", BS_CONTROLE[[#This Row],[Entre - Estações]])</f>
        <v>-</v>
      </c>
      <c r="AN302" s="258" t="str">
        <f ca="1">IF(BS_CONTROLE[[#This Row],[SB]]=0, "-", BS_CONTROLE[[#This Row],[SB]])</f>
        <v>-</v>
      </c>
      <c r="AO302" s="259" t="str">
        <f ca="1">IF(BS_CONTROLE[[#This Row],[SUB]]=0, "-", BS_CONTROLE[[#This Row],[SUB]])</f>
        <v>-</v>
      </c>
      <c r="AP302" s="260" t="str">
        <f ca="1">IF(BS_CONTROLE[[#This Row],[KM - Inicio]]=0, "-", BS_CONTROLE[[#This Row],[KM - Inicio]])</f>
        <v>-</v>
      </c>
      <c r="AQ302" s="260" t="str">
        <f ca="1"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 ca="1">IFERROR(_xlfn.XLOOKUP(AI302, BS_ATIVIDADE[ATIVIDADE],BS_ATIVIDADE[UNIDADE] ), "*")</f>
        <v>*</v>
      </c>
      <c r="BC302" s="71" t="str" cm="1">
        <f t="array" aca="1" ref="BC3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aca="1" ref="BD3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 ca="1">IFERROR(_xlfn.XLOOKUP(AO302, BASE_MAPA!$D$2:$D$260, BASE_MAPA!$I$2:$I$260), "ERRO")</f>
        <v>ERRO</v>
      </c>
      <c r="BF302" s="261" t="str">
        <f ca="1"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 ca="1"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aca="1" ref="M30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aca="1" ref="N30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 ca="1">IF(BS_CONTROLE[[#This Row],[Atividade]]=0, "-", BS_CONTROLE[[#This Row],[Atividade]])</f>
        <v>-</v>
      </c>
      <c r="AJ303" s="9" t="str">
        <f ca="1">IF(D303="","*",VLOOKUP(AI303,BS_ATIVIDADE[#Data],3,FALSE))</f>
        <v>*</v>
      </c>
      <c r="AK303" s="258" t="str">
        <f ca="1">IF(BS_CONTROLE[[#This Row],[Local - Partida]]=0, "-", BS_CONTROLE[[#This Row],[Local - Partida]])</f>
        <v>-</v>
      </c>
      <c r="AL303" s="258" t="str">
        <f ca="1">IF(BS_CONTROLE[[#This Row],[Local - Encerramento]]=0, "-", BS_CONTROLE[[#This Row],[Local - Encerramento]])</f>
        <v>-</v>
      </c>
      <c r="AM303" s="258" t="str">
        <f ca="1">IF(BS_CONTROLE[[#This Row],[Entre - Estações]]=0, "-", BS_CONTROLE[[#This Row],[Entre - Estações]])</f>
        <v>-</v>
      </c>
      <c r="AN303" s="258" t="str">
        <f ca="1">IF(BS_CONTROLE[[#This Row],[SB]]=0, "-", BS_CONTROLE[[#This Row],[SB]])</f>
        <v>-</v>
      </c>
      <c r="AO303" s="259" t="str">
        <f ca="1">IF(BS_CONTROLE[[#This Row],[SUB]]=0, "-", BS_CONTROLE[[#This Row],[SUB]])</f>
        <v>-</v>
      </c>
      <c r="AP303" s="260" t="str">
        <f ca="1">IF(BS_CONTROLE[[#This Row],[KM - Inicio]]=0, "-", BS_CONTROLE[[#This Row],[KM - Inicio]])</f>
        <v>-</v>
      </c>
      <c r="AQ303" s="260" t="str">
        <f ca="1"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 ca="1">IFERROR(_xlfn.XLOOKUP(AI303, BS_ATIVIDADE[ATIVIDADE],BS_ATIVIDADE[UNIDADE] ), "*")</f>
        <v>*</v>
      </c>
      <c r="BC303" s="71" t="str" cm="1">
        <f t="array" aca="1" ref="BC3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aca="1" ref="BD3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 ca="1">IFERROR(_xlfn.XLOOKUP(AO303, BASE_MAPA!$D$2:$D$260, BASE_MAPA!$I$2:$I$260), "ERRO")</f>
        <v>ERRO</v>
      </c>
      <c r="BF303" s="261" t="str">
        <f ca="1"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 ca="1"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aca="1" ref="M30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aca="1" ref="N30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 ca="1">IF(BS_CONTROLE[[#This Row],[Atividade]]=0, "-", BS_CONTROLE[[#This Row],[Atividade]])</f>
        <v>-</v>
      </c>
      <c r="AJ304" s="9" t="str">
        <f ca="1">IF(D304="","*",VLOOKUP(AI304,BS_ATIVIDADE[#Data],3,FALSE))</f>
        <v>*</v>
      </c>
      <c r="AK304" s="258" t="str">
        <f ca="1">IF(BS_CONTROLE[[#This Row],[Local - Partida]]=0, "-", BS_CONTROLE[[#This Row],[Local - Partida]])</f>
        <v>-</v>
      </c>
      <c r="AL304" s="258" t="str">
        <f ca="1">IF(BS_CONTROLE[[#This Row],[Local - Encerramento]]=0, "-", BS_CONTROLE[[#This Row],[Local - Encerramento]])</f>
        <v>-</v>
      </c>
      <c r="AM304" s="258" t="str">
        <f ca="1">IF(BS_CONTROLE[[#This Row],[Entre - Estações]]=0, "-", BS_CONTROLE[[#This Row],[Entre - Estações]])</f>
        <v>-</v>
      </c>
      <c r="AN304" s="258" t="str">
        <f ca="1">IF(BS_CONTROLE[[#This Row],[SB]]=0, "-", BS_CONTROLE[[#This Row],[SB]])</f>
        <v>-</v>
      </c>
      <c r="AO304" s="259" t="str">
        <f ca="1">IF(BS_CONTROLE[[#This Row],[SUB]]=0, "-", BS_CONTROLE[[#This Row],[SUB]])</f>
        <v>-</v>
      </c>
      <c r="AP304" s="260" t="str">
        <f ca="1">IF(BS_CONTROLE[[#This Row],[KM - Inicio]]=0, "-", BS_CONTROLE[[#This Row],[KM - Inicio]])</f>
        <v>-</v>
      </c>
      <c r="AQ304" s="260" t="str">
        <f ca="1"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 ca="1">IFERROR(_xlfn.XLOOKUP(AI304, BS_ATIVIDADE[ATIVIDADE],BS_ATIVIDADE[UNIDADE] ), "*")</f>
        <v>*</v>
      </c>
      <c r="BC304" s="71" t="str" cm="1">
        <f t="array" aca="1" ref="BC3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aca="1" ref="BD3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 ca="1">IFERROR(_xlfn.XLOOKUP(AO304, BASE_MAPA!$D$2:$D$260, BASE_MAPA!$I$2:$I$260), "ERRO")</f>
        <v>ERRO</v>
      </c>
      <c r="BF304" s="261" t="str">
        <f ca="1"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 ca="1"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aca="1" ref="M30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aca="1" ref="N30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 ca="1">IF(BS_CONTROLE[[#This Row],[Atividade]]=0, "-", BS_CONTROLE[[#This Row],[Atividade]])</f>
        <v>-</v>
      </c>
      <c r="AJ305" s="9" t="str">
        <f ca="1">IF(D305="","*",VLOOKUP(AI305,BS_ATIVIDADE[#Data],3,FALSE))</f>
        <v>*</v>
      </c>
      <c r="AK305" s="258" t="str">
        <f ca="1">IF(BS_CONTROLE[[#This Row],[Local - Partida]]=0, "-", BS_CONTROLE[[#This Row],[Local - Partida]])</f>
        <v>-</v>
      </c>
      <c r="AL305" s="258" t="str">
        <f ca="1">IF(BS_CONTROLE[[#This Row],[Local - Encerramento]]=0, "-", BS_CONTROLE[[#This Row],[Local - Encerramento]])</f>
        <v>-</v>
      </c>
      <c r="AM305" s="258" t="str">
        <f ca="1">IF(BS_CONTROLE[[#This Row],[Entre - Estações]]=0, "-", BS_CONTROLE[[#This Row],[Entre - Estações]])</f>
        <v>-</v>
      </c>
      <c r="AN305" s="258" t="str">
        <f ca="1">IF(BS_CONTROLE[[#This Row],[SB]]=0, "-", BS_CONTROLE[[#This Row],[SB]])</f>
        <v>-</v>
      </c>
      <c r="AO305" s="259" t="str">
        <f ca="1">IF(BS_CONTROLE[[#This Row],[SUB]]=0, "-", BS_CONTROLE[[#This Row],[SUB]])</f>
        <v>-</v>
      </c>
      <c r="AP305" s="260" t="str">
        <f ca="1">IF(BS_CONTROLE[[#This Row],[KM - Inicio]]=0, "-", BS_CONTROLE[[#This Row],[KM - Inicio]])</f>
        <v>-</v>
      </c>
      <c r="AQ305" s="260" t="str">
        <f ca="1"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 ca="1">IFERROR(_xlfn.XLOOKUP(AI305, BS_ATIVIDADE[ATIVIDADE],BS_ATIVIDADE[UNIDADE] ), "*")</f>
        <v>*</v>
      </c>
      <c r="BC305" s="71" t="str" cm="1">
        <f t="array" aca="1" ref="BC3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aca="1" ref="BD3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 ca="1">IFERROR(_xlfn.XLOOKUP(AO305, BASE_MAPA!$D$2:$D$260, BASE_MAPA!$I$2:$I$260), "ERRO")</f>
        <v>ERRO</v>
      </c>
      <c r="BF305" s="261" t="str">
        <f ca="1"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 ca="1"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aca="1" ref="M30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aca="1" ref="N30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 ca="1">IF(BS_CONTROLE[[#This Row],[Atividade]]=0, "-", BS_CONTROLE[[#This Row],[Atividade]])</f>
        <v>-</v>
      </c>
      <c r="AJ306" s="9" t="str">
        <f ca="1">IF(D306="","*",VLOOKUP(AI306,BS_ATIVIDADE[#Data],3,FALSE))</f>
        <v>*</v>
      </c>
      <c r="AK306" s="258" t="str">
        <f ca="1">IF(BS_CONTROLE[[#This Row],[Local - Partida]]=0, "-", BS_CONTROLE[[#This Row],[Local - Partida]])</f>
        <v>-</v>
      </c>
      <c r="AL306" s="258" t="str">
        <f ca="1">IF(BS_CONTROLE[[#This Row],[Local - Encerramento]]=0, "-", BS_CONTROLE[[#This Row],[Local - Encerramento]])</f>
        <v>-</v>
      </c>
      <c r="AM306" s="258" t="str">
        <f ca="1">IF(BS_CONTROLE[[#This Row],[Entre - Estações]]=0, "-", BS_CONTROLE[[#This Row],[Entre - Estações]])</f>
        <v>-</v>
      </c>
      <c r="AN306" s="258" t="str">
        <f ca="1">IF(BS_CONTROLE[[#This Row],[SB]]=0, "-", BS_CONTROLE[[#This Row],[SB]])</f>
        <v>-</v>
      </c>
      <c r="AO306" s="259" t="str">
        <f ca="1">IF(BS_CONTROLE[[#This Row],[SUB]]=0, "-", BS_CONTROLE[[#This Row],[SUB]])</f>
        <v>-</v>
      </c>
      <c r="AP306" s="260" t="str">
        <f ca="1">IF(BS_CONTROLE[[#This Row],[KM - Inicio]]=0, "-", BS_CONTROLE[[#This Row],[KM - Inicio]])</f>
        <v>-</v>
      </c>
      <c r="AQ306" s="260" t="str">
        <f ca="1"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 ca="1">IFERROR(_xlfn.XLOOKUP(AI306, BS_ATIVIDADE[ATIVIDADE],BS_ATIVIDADE[UNIDADE] ), "*")</f>
        <v>*</v>
      </c>
      <c r="BC306" s="71" t="str" cm="1">
        <f t="array" aca="1" ref="BC3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aca="1" ref="BD3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 ca="1">IFERROR(_xlfn.XLOOKUP(AO306, BASE_MAPA!$D$2:$D$260, BASE_MAPA!$I$2:$I$260), "ERRO")</f>
        <v>ERRO</v>
      </c>
      <c r="BF306" s="261" t="str">
        <f ca="1"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 ca="1"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aca="1" ref="M30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aca="1" ref="N30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 ca="1">IF(BS_CONTROLE[[#This Row],[Atividade]]=0, "-", BS_CONTROLE[[#This Row],[Atividade]])</f>
        <v>-</v>
      </c>
      <c r="AJ307" s="9" t="str">
        <f ca="1">IF(D307="","*",VLOOKUP(AI307,BS_ATIVIDADE[#Data],3,FALSE))</f>
        <v>*</v>
      </c>
      <c r="AK307" s="258" t="str">
        <f ca="1">IF(BS_CONTROLE[[#This Row],[Local - Partida]]=0, "-", BS_CONTROLE[[#This Row],[Local - Partida]])</f>
        <v>-</v>
      </c>
      <c r="AL307" s="258" t="str">
        <f ca="1">IF(BS_CONTROLE[[#This Row],[Local - Encerramento]]=0, "-", BS_CONTROLE[[#This Row],[Local - Encerramento]])</f>
        <v>-</v>
      </c>
      <c r="AM307" s="258" t="str">
        <f ca="1">IF(BS_CONTROLE[[#This Row],[Entre - Estações]]=0, "-", BS_CONTROLE[[#This Row],[Entre - Estações]])</f>
        <v>-</v>
      </c>
      <c r="AN307" s="258" t="str">
        <f ca="1">IF(BS_CONTROLE[[#This Row],[SB]]=0, "-", BS_CONTROLE[[#This Row],[SB]])</f>
        <v>-</v>
      </c>
      <c r="AO307" s="259" t="str">
        <f ca="1">IF(BS_CONTROLE[[#This Row],[SUB]]=0, "-", BS_CONTROLE[[#This Row],[SUB]])</f>
        <v>-</v>
      </c>
      <c r="AP307" s="260" t="str">
        <f ca="1">IF(BS_CONTROLE[[#This Row],[KM - Inicio]]=0, "-", BS_CONTROLE[[#This Row],[KM - Inicio]])</f>
        <v>-</v>
      </c>
      <c r="AQ307" s="260" t="str">
        <f ca="1"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 ca="1">IFERROR(_xlfn.XLOOKUP(AI307, BS_ATIVIDADE[ATIVIDADE],BS_ATIVIDADE[UNIDADE] ), "*")</f>
        <v>*</v>
      </c>
      <c r="BC307" s="71" t="str" cm="1">
        <f t="array" aca="1" ref="BC3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aca="1" ref="BD3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 ca="1">IFERROR(_xlfn.XLOOKUP(AO307, BASE_MAPA!$D$2:$D$260, BASE_MAPA!$I$2:$I$260), "ERRO")</f>
        <v>ERRO</v>
      </c>
      <c r="BF307" s="261" t="str">
        <f ca="1"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 ca="1"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aca="1" ref="M30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aca="1" ref="N30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 ca="1">IF(BS_CONTROLE[[#This Row],[Atividade]]=0, "-", BS_CONTROLE[[#This Row],[Atividade]])</f>
        <v>-</v>
      </c>
      <c r="AJ308" s="9" t="str">
        <f ca="1">IF(D308="","*",VLOOKUP(AI308,BS_ATIVIDADE[#Data],3,FALSE))</f>
        <v>*</v>
      </c>
      <c r="AK308" s="258" t="str">
        <f ca="1">IF(BS_CONTROLE[[#This Row],[Local - Partida]]=0, "-", BS_CONTROLE[[#This Row],[Local - Partida]])</f>
        <v>-</v>
      </c>
      <c r="AL308" s="258" t="str">
        <f ca="1">IF(BS_CONTROLE[[#This Row],[Local - Encerramento]]=0, "-", BS_CONTROLE[[#This Row],[Local - Encerramento]])</f>
        <v>-</v>
      </c>
      <c r="AM308" s="258" t="str">
        <f ca="1">IF(BS_CONTROLE[[#This Row],[Entre - Estações]]=0, "-", BS_CONTROLE[[#This Row],[Entre - Estações]])</f>
        <v>-</v>
      </c>
      <c r="AN308" s="258" t="str">
        <f ca="1">IF(BS_CONTROLE[[#This Row],[SB]]=0, "-", BS_CONTROLE[[#This Row],[SB]])</f>
        <v>-</v>
      </c>
      <c r="AO308" s="259" t="str">
        <f ca="1">IF(BS_CONTROLE[[#This Row],[SUB]]=0, "-", BS_CONTROLE[[#This Row],[SUB]])</f>
        <v>-</v>
      </c>
      <c r="AP308" s="260" t="str">
        <f ca="1">IF(BS_CONTROLE[[#This Row],[KM - Inicio]]=0, "-", BS_CONTROLE[[#This Row],[KM - Inicio]])</f>
        <v>-</v>
      </c>
      <c r="AQ308" s="260" t="str">
        <f ca="1"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 ca="1">IFERROR(_xlfn.XLOOKUP(AI308, BS_ATIVIDADE[ATIVIDADE],BS_ATIVIDADE[UNIDADE] ), "*")</f>
        <v>*</v>
      </c>
      <c r="BC308" s="71" t="str" cm="1">
        <f t="array" aca="1" ref="BC3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aca="1" ref="BD3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 ca="1">IFERROR(_xlfn.XLOOKUP(AO308, BASE_MAPA!$D$2:$D$260, BASE_MAPA!$I$2:$I$260), "ERRO")</f>
        <v>ERRO</v>
      </c>
      <c r="BF308" s="261" t="str">
        <f ca="1"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 ca="1"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aca="1" ref="M30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aca="1" ref="N30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 ca="1">IF(BS_CONTROLE[[#This Row],[Atividade]]=0, "-", BS_CONTROLE[[#This Row],[Atividade]])</f>
        <v>-</v>
      </c>
      <c r="AJ309" s="9" t="str">
        <f ca="1">IF(D309="","*",VLOOKUP(AI309,BS_ATIVIDADE[#Data],3,FALSE))</f>
        <v>*</v>
      </c>
      <c r="AK309" s="258" t="str">
        <f ca="1">IF(BS_CONTROLE[[#This Row],[Local - Partida]]=0, "-", BS_CONTROLE[[#This Row],[Local - Partida]])</f>
        <v>-</v>
      </c>
      <c r="AL309" s="258" t="str">
        <f ca="1">IF(BS_CONTROLE[[#This Row],[Local - Encerramento]]=0, "-", BS_CONTROLE[[#This Row],[Local - Encerramento]])</f>
        <v>-</v>
      </c>
      <c r="AM309" s="258" t="str">
        <f ca="1">IF(BS_CONTROLE[[#This Row],[Entre - Estações]]=0, "-", BS_CONTROLE[[#This Row],[Entre - Estações]])</f>
        <v>-</v>
      </c>
      <c r="AN309" s="258" t="str">
        <f ca="1">IF(BS_CONTROLE[[#This Row],[SB]]=0, "-", BS_CONTROLE[[#This Row],[SB]])</f>
        <v>-</v>
      </c>
      <c r="AO309" s="259" t="str">
        <f ca="1">IF(BS_CONTROLE[[#This Row],[SUB]]=0, "-", BS_CONTROLE[[#This Row],[SUB]])</f>
        <v>-</v>
      </c>
      <c r="AP309" s="260" t="str">
        <f ca="1">IF(BS_CONTROLE[[#This Row],[KM - Inicio]]=0, "-", BS_CONTROLE[[#This Row],[KM - Inicio]])</f>
        <v>-</v>
      </c>
      <c r="AQ309" s="260" t="str">
        <f ca="1"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 ca="1">IFERROR(_xlfn.XLOOKUP(AI309, BS_ATIVIDADE[ATIVIDADE],BS_ATIVIDADE[UNIDADE] ), "*")</f>
        <v>*</v>
      </c>
      <c r="BC309" s="71" t="str" cm="1">
        <f t="array" aca="1" ref="BC3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aca="1" ref="BD3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 ca="1">IFERROR(_xlfn.XLOOKUP(AO309, BASE_MAPA!$D$2:$D$260, BASE_MAPA!$I$2:$I$260), "ERRO")</f>
        <v>ERRO</v>
      </c>
      <c r="BF309" s="261" t="str">
        <f ca="1"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 ca="1"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aca="1" ref="M31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aca="1" ref="N31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 ca="1">IF(BS_CONTROLE[[#This Row],[Atividade]]=0, "-", BS_CONTROLE[[#This Row],[Atividade]])</f>
        <v>-</v>
      </c>
      <c r="AJ310" s="9" t="str">
        <f ca="1">IF(D310="","*",VLOOKUP(AI310,BS_ATIVIDADE[#Data],3,FALSE))</f>
        <v>*</v>
      </c>
      <c r="AK310" s="258" t="str">
        <f ca="1">IF(BS_CONTROLE[[#This Row],[Local - Partida]]=0, "-", BS_CONTROLE[[#This Row],[Local - Partida]])</f>
        <v>-</v>
      </c>
      <c r="AL310" s="258" t="str">
        <f ca="1">IF(BS_CONTROLE[[#This Row],[Local - Encerramento]]=0, "-", BS_CONTROLE[[#This Row],[Local - Encerramento]])</f>
        <v>-</v>
      </c>
      <c r="AM310" s="258" t="str">
        <f ca="1">IF(BS_CONTROLE[[#This Row],[Entre - Estações]]=0, "-", BS_CONTROLE[[#This Row],[Entre - Estações]])</f>
        <v>-</v>
      </c>
      <c r="AN310" s="258" t="str">
        <f ca="1">IF(BS_CONTROLE[[#This Row],[SB]]=0, "-", BS_CONTROLE[[#This Row],[SB]])</f>
        <v>-</v>
      </c>
      <c r="AO310" s="259" t="str">
        <f ca="1">IF(BS_CONTROLE[[#This Row],[SUB]]=0, "-", BS_CONTROLE[[#This Row],[SUB]])</f>
        <v>-</v>
      </c>
      <c r="AP310" s="260" t="str">
        <f ca="1">IF(BS_CONTROLE[[#This Row],[KM - Inicio]]=0, "-", BS_CONTROLE[[#This Row],[KM - Inicio]])</f>
        <v>-</v>
      </c>
      <c r="AQ310" s="260" t="str">
        <f ca="1"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 ca="1">IFERROR(_xlfn.XLOOKUP(AI310, BS_ATIVIDADE[ATIVIDADE],BS_ATIVIDADE[UNIDADE] ), "*")</f>
        <v>*</v>
      </c>
      <c r="BC310" s="71" t="str" cm="1">
        <f t="array" aca="1" ref="BC3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aca="1" ref="BD3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 ca="1">IFERROR(_xlfn.XLOOKUP(AO310, BASE_MAPA!$D$2:$D$260, BASE_MAPA!$I$2:$I$260), "ERRO")</f>
        <v>ERRO</v>
      </c>
      <c r="BF310" s="261" t="str">
        <f ca="1"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 ca="1"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aca="1" ref="M31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aca="1" ref="N31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 ca="1">IF(BS_CONTROLE[[#This Row],[Atividade]]=0, "-", BS_CONTROLE[[#This Row],[Atividade]])</f>
        <v>-</v>
      </c>
      <c r="AJ311" s="9" t="str">
        <f ca="1">IF(D311="","*",VLOOKUP(AI311,BS_ATIVIDADE[#Data],3,FALSE))</f>
        <v>*</v>
      </c>
      <c r="AK311" s="258" t="str">
        <f ca="1">IF(BS_CONTROLE[[#This Row],[Local - Partida]]=0, "-", BS_CONTROLE[[#This Row],[Local - Partida]])</f>
        <v>-</v>
      </c>
      <c r="AL311" s="258" t="str">
        <f ca="1">IF(BS_CONTROLE[[#This Row],[Local - Encerramento]]=0, "-", BS_CONTROLE[[#This Row],[Local - Encerramento]])</f>
        <v>-</v>
      </c>
      <c r="AM311" s="258" t="str">
        <f ca="1">IF(BS_CONTROLE[[#This Row],[Entre - Estações]]=0, "-", BS_CONTROLE[[#This Row],[Entre - Estações]])</f>
        <v>-</v>
      </c>
      <c r="AN311" s="258" t="str">
        <f ca="1">IF(BS_CONTROLE[[#This Row],[SB]]=0, "-", BS_CONTROLE[[#This Row],[SB]])</f>
        <v>-</v>
      </c>
      <c r="AO311" s="259" t="str">
        <f ca="1">IF(BS_CONTROLE[[#This Row],[SUB]]=0, "-", BS_CONTROLE[[#This Row],[SUB]])</f>
        <v>-</v>
      </c>
      <c r="AP311" s="260" t="str">
        <f ca="1">IF(BS_CONTROLE[[#This Row],[KM - Inicio]]=0, "-", BS_CONTROLE[[#This Row],[KM - Inicio]])</f>
        <v>-</v>
      </c>
      <c r="AQ311" s="260" t="str">
        <f ca="1"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 ca="1">IFERROR(_xlfn.XLOOKUP(AI311, BS_ATIVIDADE[ATIVIDADE],BS_ATIVIDADE[UNIDADE] ), "*")</f>
        <v>*</v>
      </c>
      <c r="BC311" s="71" t="str" cm="1">
        <f t="array" aca="1" ref="BC3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aca="1" ref="BD3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 ca="1">IFERROR(_xlfn.XLOOKUP(AO311, BASE_MAPA!$D$2:$D$260, BASE_MAPA!$I$2:$I$260), "ERRO")</f>
        <v>ERRO</v>
      </c>
      <c r="BF311" s="261" t="str">
        <f ca="1"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 ca="1"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aca="1" ref="M31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aca="1" ref="N31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 ca="1">IF(BS_CONTROLE[[#This Row],[Atividade]]=0, "-", BS_CONTROLE[[#This Row],[Atividade]])</f>
        <v>-</v>
      </c>
      <c r="AJ312" s="9" t="str">
        <f ca="1">IF(D312="","*",VLOOKUP(AI312,BS_ATIVIDADE[#Data],3,FALSE))</f>
        <v>*</v>
      </c>
      <c r="AK312" s="258" t="str">
        <f ca="1">IF(BS_CONTROLE[[#This Row],[Local - Partida]]=0, "-", BS_CONTROLE[[#This Row],[Local - Partida]])</f>
        <v>-</v>
      </c>
      <c r="AL312" s="258" t="str">
        <f ca="1">IF(BS_CONTROLE[[#This Row],[Local - Encerramento]]=0, "-", BS_CONTROLE[[#This Row],[Local - Encerramento]])</f>
        <v>-</v>
      </c>
      <c r="AM312" s="258" t="str">
        <f ca="1">IF(BS_CONTROLE[[#This Row],[Entre - Estações]]=0, "-", BS_CONTROLE[[#This Row],[Entre - Estações]])</f>
        <v>-</v>
      </c>
      <c r="AN312" s="258" t="str">
        <f ca="1">IF(BS_CONTROLE[[#This Row],[SB]]=0, "-", BS_CONTROLE[[#This Row],[SB]])</f>
        <v>-</v>
      </c>
      <c r="AO312" s="259" t="str">
        <f ca="1">IF(BS_CONTROLE[[#This Row],[SUB]]=0, "-", BS_CONTROLE[[#This Row],[SUB]])</f>
        <v>-</v>
      </c>
      <c r="AP312" s="260" t="str">
        <f ca="1">IF(BS_CONTROLE[[#This Row],[KM - Inicio]]=0, "-", BS_CONTROLE[[#This Row],[KM - Inicio]])</f>
        <v>-</v>
      </c>
      <c r="AQ312" s="260" t="str">
        <f ca="1"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 ca="1">IFERROR(_xlfn.XLOOKUP(AI312, BS_ATIVIDADE[ATIVIDADE],BS_ATIVIDADE[UNIDADE] ), "*")</f>
        <v>*</v>
      </c>
      <c r="BC312" s="71" t="str" cm="1">
        <f t="array" aca="1" ref="BC3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aca="1" ref="BD3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 ca="1">IFERROR(_xlfn.XLOOKUP(AO312, BASE_MAPA!$D$2:$D$260, BASE_MAPA!$I$2:$I$260), "ERRO")</f>
        <v>ERRO</v>
      </c>
      <c r="BF312" s="261" t="str">
        <f ca="1"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 ca="1"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aca="1" ref="M31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aca="1" ref="N31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 ca="1">IF(BS_CONTROLE[[#This Row],[Atividade]]=0, "-", BS_CONTROLE[[#This Row],[Atividade]])</f>
        <v>-</v>
      </c>
      <c r="AJ313" s="9" t="str">
        <f ca="1">IF(D313="","*",VLOOKUP(AI313,BS_ATIVIDADE[#Data],3,FALSE))</f>
        <v>*</v>
      </c>
      <c r="AK313" s="258" t="str">
        <f ca="1">IF(BS_CONTROLE[[#This Row],[Local - Partida]]=0, "-", BS_CONTROLE[[#This Row],[Local - Partida]])</f>
        <v>-</v>
      </c>
      <c r="AL313" s="258" t="str">
        <f ca="1">IF(BS_CONTROLE[[#This Row],[Local - Encerramento]]=0, "-", BS_CONTROLE[[#This Row],[Local - Encerramento]])</f>
        <v>-</v>
      </c>
      <c r="AM313" s="258" t="str">
        <f ca="1">IF(BS_CONTROLE[[#This Row],[Entre - Estações]]=0, "-", BS_CONTROLE[[#This Row],[Entre - Estações]])</f>
        <v>-</v>
      </c>
      <c r="AN313" s="258" t="str">
        <f ca="1">IF(BS_CONTROLE[[#This Row],[SB]]=0, "-", BS_CONTROLE[[#This Row],[SB]])</f>
        <v>-</v>
      </c>
      <c r="AO313" s="259" t="str">
        <f ca="1">IF(BS_CONTROLE[[#This Row],[SUB]]=0, "-", BS_CONTROLE[[#This Row],[SUB]])</f>
        <v>-</v>
      </c>
      <c r="AP313" s="260" t="str">
        <f ca="1">IF(BS_CONTROLE[[#This Row],[KM - Inicio]]=0, "-", BS_CONTROLE[[#This Row],[KM - Inicio]])</f>
        <v>-</v>
      </c>
      <c r="AQ313" s="260" t="str">
        <f ca="1"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 ca="1">IFERROR(_xlfn.XLOOKUP(AI313, BS_ATIVIDADE[ATIVIDADE],BS_ATIVIDADE[UNIDADE] ), "*")</f>
        <v>*</v>
      </c>
      <c r="BC313" s="71" t="str" cm="1">
        <f t="array" aca="1" ref="BC3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aca="1" ref="BD3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 ca="1">IFERROR(_xlfn.XLOOKUP(AO313, BASE_MAPA!$D$2:$D$260, BASE_MAPA!$I$2:$I$260), "ERRO")</f>
        <v>ERRO</v>
      </c>
      <c r="BF313" s="261" t="str">
        <f ca="1"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 ca="1"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aca="1" ref="M31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aca="1" ref="N31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 ca="1">IF(BS_CONTROLE[[#This Row],[Atividade]]=0, "-", BS_CONTROLE[[#This Row],[Atividade]])</f>
        <v>-</v>
      </c>
      <c r="AJ314" s="9" t="str">
        <f ca="1">IF(D314="","*",VLOOKUP(AI314,BS_ATIVIDADE[#Data],3,FALSE))</f>
        <v>*</v>
      </c>
      <c r="AK314" s="258" t="str">
        <f ca="1">IF(BS_CONTROLE[[#This Row],[Local - Partida]]=0, "-", BS_CONTROLE[[#This Row],[Local - Partida]])</f>
        <v>-</v>
      </c>
      <c r="AL314" s="258" t="str">
        <f ca="1">IF(BS_CONTROLE[[#This Row],[Local - Encerramento]]=0, "-", BS_CONTROLE[[#This Row],[Local - Encerramento]])</f>
        <v>-</v>
      </c>
      <c r="AM314" s="258" t="str">
        <f ca="1">IF(BS_CONTROLE[[#This Row],[Entre - Estações]]=0, "-", BS_CONTROLE[[#This Row],[Entre - Estações]])</f>
        <v>-</v>
      </c>
      <c r="AN314" s="258" t="str">
        <f ca="1">IF(BS_CONTROLE[[#This Row],[SB]]=0, "-", BS_CONTROLE[[#This Row],[SB]])</f>
        <v>-</v>
      </c>
      <c r="AO314" s="259" t="str">
        <f ca="1">IF(BS_CONTROLE[[#This Row],[SUB]]=0, "-", BS_CONTROLE[[#This Row],[SUB]])</f>
        <v>-</v>
      </c>
      <c r="AP314" s="260" t="str">
        <f ca="1">IF(BS_CONTROLE[[#This Row],[KM - Inicio]]=0, "-", BS_CONTROLE[[#This Row],[KM - Inicio]])</f>
        <v>-</v>
      </c>
      <c r="AQ314" s="260" t="str">
        <f ca="1"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 ca="1">IFERROR(_xlfn.XLOOKUP(AI314, BS_ATIVIDADE[ATIVIDADE],BS_ATIVIDADE[UNIDADE] ), "*")</f>
        <v>*</v>
      </c>
      <c r="BC314" s="71" t="str" cm="1">
        <f t="array" aca="1" ref="BC3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aca="1" ref="BD3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 ca="1">IFERROR(_xlfn.XLOOKUP(AO314, BASE_MAPA!$D$2:$D$260, BASE_MAPA!$I$2:$I$260), "ERRO")</f>
        <v>ERRO</v>
      </c>
      <c r="BF314" s="261" t="str">
        <f ca="1"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 ca="1"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aca="1" ref="M31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aca="1" ref="N31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 ca="1">IF(BS_CONTROLE[[#This Row],[Atividade]]=0, "-", BS_CONTROLE[[#This Row],[Atividade]])</f>
        <v>-</v>
      </c>
      <c r="AJ315" s="9" t="str">
        <f ca="1">IF(D315="","*",VLOOKUP(AI315,BS_ATIVIDADE[#Data],3,FALSE))</f>
        <v>*</v>
      </c>
      <c r="AK315" s="258" t="str">
        <f ca="1">IF(BS_CONTROLE[[#This Row],[Local - Partida]]=0, "-", BS_CONTROLE[[#This Row],[Local - Partida]])</f>
        <v>-</v>
      </c>
      <c r="AL315" s="258" t="str">
        <f ca="1">IF(BS_CONTROLE[[#This Row],[Local - Encerramento]]=0, "-", BS_CONTROLE[[#This Row],[Local - Encerramento]])</f>
        <v>-</v>
      </c>
      <c r="AM315" s="258" t="str">
        <f ca="1">IF(BS_CONTROLE[[#This Row],[Entre - Estações]]=0, "-", BS_CONTROLE[[#This Row],[Entre - Estações]])</f>
        <v>-</v>
      </c>
      <c r="AN315" s="258" t="str">
        <f ca="1">IF(BS_CONTROLE[[#This Row],[SB]]=0, "-", BS_CONTROLE[[#This Row],[SB]])</f>
        <v>-</v>
      </c>
      <c r="AO315" s="259" t="str">
        <f ca="1">IF(BS_CONTROLE[[#This Row],[SUB]]=0, "-", BS_CONTROLE[[#This Row],[SUB]])</f>
        <v>-</v>
      </c>
      <c r="AP315" s="260" t="str">
        <f ca="1">IF(BS_CONTROLE[[#This Row],[KM - Inicio]]=0, "-", BS_CONTROLE[[#This Row],[KM - Inicio]])</f>
        <v>-</v>
      </c>
      <c r="AQ315" s="260" t="str">
        <f ca="1"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 ca="1">IFERROR(_xlfn.XLOOKUP(AI315, BS_ATIVIDADE[ATIVIDADE],BS_ATIVIDADE[UNIDADE] ), "*")</f>
        <v>*</v>
      </c>
      <c r="BC315" s="71" t="str" cm="1">
        <f t="array" aca="1" ref="BC3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aca="1" ref="BD3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 ca="1">IFERROR(_xlfn.XLOOKUP(AO315, BASE_MAPA!$D$2:$D$260, BASE_MAPA!$I$2:$I$260), "ERRO")</f>
        <v>ERRO</v>
      </c>
      <c r="BF315" s="261" t="str">
        <f ca="1"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 ca="1"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aca="1" ref="M31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aca="1" ref="N31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 ca="1">IF(BS_CONTROLE[[#This Row],[Atividade]]=0, "-", BS_CONTROLE[[#This Row],[Atividade]])</f>
        <v>-</v>
      </c>
      <c r="AJ316" s="9" t="str">
        <f ca="1">IF(D316="","*",VLOOKUP(AI316,BS_ATIVIDADE[#Data],3,FALSE))</f>
        <v>*</v>
      </c>
      <c r="AK316" s="258" t="str">
        <f ca="1">IF(BS_CONTROLE[[#This Row],[Local - Partida]]=0, "-", BS_CONTROLE[[#This Row],[Local - Partida]])</f>
        <v>-</v>
      </c>
      <c r="AL316" s="258" t="str">
        <f ca="1">IF(BS_CONTROLE[[#This Row],[Local - Encerramento]]=0, "-", BS_CONTROLE[[#This Row],[Local - Encerramento]])</f>
        <v>-</v>
      </c>
      <c r="AM316" s="258" t="str">
        <f ca="1">IF(BS_CONTROLE[[#This Row],[Entre - Estações]]=0, "-", BS_CONTROLE[[#This Row],[Entre - Estações]])</f>
        <v>-</v>
      </c>
      <c r="AN316" s="258" t="str">
        <f ca="1">IF(BS_CONTROLE[[#This Row],[SB]]=0, "-", BS_CONTROLE[[#This Row],[SB]])</f>
        <v>-</v>
      </c>
      <c r="AO316" s="259" t="str">
        <f ca="1">IF(BS_CONTROLE[[#This Row],[SUB]]=0, "-", BS_CONTROLE[[#This Row],[SUB]])</f>
        <v>-</v>
      </c>
      <c r="AP316" s="260" t="str">
        <f ca="1">IF(BS_CONTROLE[[#This Row],[KM - Inicio]]=0, "-", BS_CONTROLE[[#This Row],[KM - Inicio]])</f>
        <v>-</v>
      </c>
      <c r="AQ316" s="260" t="str">
        <f ca="1"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 ca="1">IFERROR(_xlfn.XLOOKUP(AI316, BS_ATIVIDADE[ATIVIDADE],BS_ATIVIDADE[UNIDADE] ), "*")</f>
        <v>*</v>
      </c>
      <c r="BC316" s="71" t="str" cm="1">
        <f t="array" aca="1" ref="BC3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aca="1" ref="BD3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 ca="1">IFERROR(_xlfn.XLOOKUP(AO316, BASE_MAPA!$D$2:$D$260, BASE_MAPA!$I$2:$I$260), "ERRO")</f>
        <v>ERRO</v>
      </c>
      <c r="BF316" s="261" t="str">
        <f ca="1"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 ca="1"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aca="1" ref="M31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aca="1" ref="N31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 ca="1">IF(BS_CONTROLE[[#This Row],[Atividade]]=0, "-", BS_CONTROLE[[#This Row],[Atividade]])</f>
        <v>-</v>
      </c>
      <c r="AJ317" s="9" t="str">
        <f ca="1">IF(D317="","*",VLOOKUP(AI317,BS_ATIVIDADE[#Data],3,FALSE))</f>
        <v>*</v>
      </c>
      <c r="AK317" s="258" t="str">
        <f ca="1">IF(BS_CONTROLE[[#This Row],[Local - Partida]]=0, "-", BS_CONTROLE[[#This Row],[Local - Partida]])</f>
        <v>-</v>
      </c>
      <c r="AL317" s="258" t="str">
        <f ca="1">IF(BS_CONTROLE[[#This Row],[Local - Encerramento]]=0, "-", BS_CONTROLE[[#This Row],[Local - Encerramento]])</f>
        <v>-</v>
      </c>
      <c r="AM317" s="258" t="str">
        <f ca="1">IF(BS_CONTROLE[[#This Row],[Entre - Estações]]=0, "-", BS_CONTROLE[[#This Row],[Entre - Estações]])</f>
        <v>-</v>
      </c>
      <c r="AN317" s="258" t="str">
        <f ca="1">IF(BS_CONTROLE[[#This Row],[SB]]=0, "-", BS_CONTROLE[[#This Row],[SB]])</f>
        <v>-</v>
      </c>
      <c r="AO317" s="259" t="str">
        <f ca="1">IF(BS_CONTROLE[[#This Row],[SUB]]=0, "-", BS_CONTROLE[[#This Row],[SUB]])</f>
        <v>-</v>
      </c>
      <c r="AP317" s="260" t="str">
        <f ca="1">IF(BS_CONTROLE[[#This Row],[KM - Inicio]]=0, "-", BS_CONTROLE[[#This Row],[KM - Inicio]])</f>
        <v>-</v>
      </c>
      <c r="AQ317" s="260" t="str">
        <f ca="1"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 ca="1">IFERROR(_xlfn.XLOOKUP(AI317, BS_ATIVIDADE[ATIVIDADE],BS_ATIVIDADE[UNIDADE] ), "*")</f>
        <v>*</v>
      </c>
      <c r="BC317" s="71" t="str" cm="1">
        <f t="array" aca="1" ref="BC3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aca="1" ref="BD3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 ca="1">IFERROR(_xlfn.XLOOKUP(AO317, BASE_MAPA!$D$2:$D$260, BASE_MAPA!$I$2:$I$260), "ERRO")</f>
        <v>ERRO</v>
      </c>
      <c r="BF317" s="261" t="str">
        <f ca="1"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 ca="1"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aca="1" ref="M31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aca="1" ref="N31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 ca="1">IF(BS_CONTROLE[[#This Row],[Atividade]]=0, "-", BS_CONTROLE[[#This Row],[Atividade]])</f>
        <v>-</v>
      </c>
      <c r="AJ318" s="9" t="str">
        <f ca="1">IF(D318="","*",VLOOKUP(AI318,BS_ATIVIDADE[#Data],3,FALSE))</f>
        <v>*</v>
      </c>
      <c r="AK318" s="258" t="str">
        <f ca="1">IF(BS_CONTROLE[[#This Row],[Local - Partida]]=0, "-", BS_CONTROLE[[#This Row],[Local - Partida]])</f>
        <v>-</v>
      </c>
      <c r="AL318" s="258" t="str">
        <f ca="1">IF(BS_CONTROLE[[#This Row],[Local - Encerramento]]=0, "-", BS_CONTROLE[[#This Row],[Local - Encerramento]])</f>
        <v>-</v>
      </c>
      <c r="AM318" s="258" t="str">
        <f ca="1">IF(BS_CONTROLE[[#This Row],[Entre - Estações]]=0, "-", BS_CONTROLE[[#This Row],[Entre - Estações]])</f>
        <v>-</v>
      </c>
      <c r="AN318" s="258" t="str">
        <f ca="1">IF(BS_CONTROLE[[#This Row],[SB]]=0, "-", BS_CONTROLE[[#This Row],[SB]])</f>
        <v>-</v>
      </c>
      <c r="AO318" s="259" t="str">
        <f ca="1">IF(BS_CONTROLE[[#This Row],[SUB]]=0, "-", BS_CONTROLE[[#This Row],[SUB]])</f>
        <v>-</v>
      </c>
      <c r="AP318" s="260" t="str">
        <f ca="1">IF(BS_CONTROLE[[#This Row],[KM - Inicio]]=0, "-", BS_CONTROLE[[#This Row],[KM - Inicio]])</f>
        <v>-</v>
      </c>
      <c r="AQ318" s="260" t="str">
        <f ca="1"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 ca="1">IFERROR(_xlfn.XLOOKUP(AI318, BS_ATIVIDADE[ATIVIDADE],BS_ATIVIDADE[UNIDADE] ), "*")</f>
        <v>*</v>
      </c>
      <c r="BC318" s="71" t="str" cm="1">
        <f t="array" aca="1" ref="BC3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aca="1" ref="BD3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 ca="1">IFERROR(_xlfn.XLOOKUP(AO318, BASE_MAPA!$D$2:$D$260, BASE_MAPA!$I$2:$I$260), "ERRO")</f>
        <v>ERRO</v>
      </c>
      <c r="BF318" s="261" t="str">
        <f ca="1"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 ca="1"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aca="1" ref="M31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aca="1" ref="N31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 ca="1">IF(BS_CONTROLE[[#This Row],[Atividade]]=0, "-", BS_CONTROLE[[#This Row],[Atividade]])</f>
        <v>-</v>
      </c>
      <c r="AJ319" s="9" t="str">
        <f ca="1">IF(D319="","*",VLOOKUP(AI319,BS_ATIVIDADE[#Data],3,FALSE))</f>
        <v>*</v>
      </c>
      <c r="AK319" s="258" t="str">
        <f ca="1">IF(BS_CONTROLE[[#This Row],[Local - Partida]]=0, "-", BS_CONTROLE[[#This Row],[Local - Partida]])</f>
        <v>-</v>
      </c>
      <c r="AL319" s="258" t="str">
        <f ca="1">IF(BS_CONTROLE[[#This Row],[Local - Encerramento]]=0, "-", BS_CONTROLE[[#This Row],[Local - Encerramento]])</f>
        <v>-</v>
      </c>
      <c r="AM319" s="258" t="str">
        <f ca="1">IF(BS_CONTROLE[[#This Row],[Entre - Estações]]=0, "-", BS_CONTROLE[[#This Row],[Entre - Estações]])</f>
        <v>-</v>
      </c>
      <c r="AN319" s="258" t="str">
        <f ca="1">IF(BS_CONTROLE[[#This Row],[SB]]=0, "-", BS_CONTROLE[[#This Row],[SB]])</f>
        <v>-</v>
      </c>
      <c r="AO319" s="259" t="str">
        <f ca="1">IF(BS_CONTROLE[[#This Row],[SUB]]=0, "-", BS_CONTROLE[[#This Row],[SUB]])</f>
        <v>-</v>
      </c>
      <c r="AP319" s="260" t="str">
        <f ca="1">IF(BS_CONTROLE[[#This Row],[KM - Inicio]]=0, "-", BS_CONTROLE[[#This Row],[KM - Inicio]])</f>
        <v>-</v>
      </c>
      <c r="AQ319" s="260" t="str">
        <f ca="1"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 ca="1">IFERROR(_xlfn.XLOOKUP(AI319, BS_ATIVIDADE[ATIVIDADE],BS_ATIVIDADE[UNIDADE] ), "*")</f>
        <v>*</v>
      </c>
      <c r="BC319" s="71" t="str" cm="1">
        <f t="array" aca="1" ref="BC3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aca="1" ref="BD3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 ca="1">IFERROR(_xlfn.XLOOKUP(AO319, BASE_MAPA!$D$2:$D$260, BASE_MAPA!$I$2:$I$260), "ERRO")</f>
        <v>ERRO</v>
      </c>
      <c r="BF319" s="261" t="str">
        <f ca="1"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 ca="1"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aca="1" ref="M32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aca="1" ref="N32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 ca="1">IF(BS_CONTROLE[[#This Row],[Atividade]]=0, "-", BS_CONTROLE[[#This Row],[Atividade]])</f>
        <v>-</v>
      </c>
      <c r="AJ320" s="9" t="str">
        <f ca="1">IF(D320="","*",VLOOKUP(AI320,BS_ATIVIDADE[#Data],3,FALSE))</f>
        <v>*</v>
      </c>
      <c r="AK320" s="258" t="str">
        <f ca="1">IF(BS_CONTROLE[[#This Row],[Local - Partida]]=0, "-", BS_CONTROLE[[#This Row],[Local - Partida]])</f>
        <v>-</v>
      </c>
      <c r="AL320" s="258" t="str">
        <f ca="1">IF(BS_CONTROLE[[#This Row],[Local - Encerramento]]=0, "-", BS_CONTROLE[[#This Row],[Local - Encerramento]])</f>
        <v>-</v>
      </c>
      <c r="AM320" s="258" t="str">
        <f ca="1">IF(BS_CONTROLE[[#This Row],[Entre - Estações]]=0, "-", BS_CONTROLE[[#This Row],[Entre - Estações]])</f>
        <v>-</v>
      </c>
      <c r="AN320" s="258" t="str">
        <f ca="1">IF(BS_CONTROLE[[#This Row],[SB]]=0, "-", BS_CONTROLE[[#This Row],[SB]])</f>
        <v>-</v>
      </c>
      <c r="AO320" s="259" t="str">
        <f ca="1">IF(BS_CONTROLE[[#This Row],[SUB]]=0, "-", BS_CONTROLE[[#This Row],[SUB]])</f>
        <v>-</v>
      </c>
      <c r="AP320" s="260" t="str">
        <f ca="1">IF(BS_CONTROLE[[#This Row],[KM - Inicio]]=0, "-", BS_CONTROLE[[#This Row],[KM - Inicio]])</f>
        <v>-</v>
      </c>
      <c r="AQ320" s="260" t="str">
        <f ca="1"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 ca="1">IFERROR(_xlfn.XLOOKUP(AI320, BS_ATIVIDADE[ATIVIDADE],BS_ATIVIDADE[UNIDADE] ), "*")</f>
        <v>*</v>
      </c>
      <c r="BC320" s="71" t="str" cm="1">
        <f t="array" aca="1" ref="BC3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aca="1" ref="BD3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 ca="1">IFERROR(_xlfn.XLOOKUP(AO320, BASE_MAPA!$D$2:$D$260, BASE_MAPA!$I$2:$I$260), "ERRO")</f>
        <v>ERRO</v>
      </c>
      <c r="BF320" s="261" t="str">
        <f ca="1"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 ca="1"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aca="1" ref="M32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aca="1" ref="N32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 ca="1">IF(BS_CONTROLE[[#This Row],[Atividade]]=0, "-", BS_CONTROLE[[#This Row],[Atividade]])</f>
        <v>-</v>
      </c>
      <c r="AJ321" s="9" t="str">
        <f ca="1">IF(D321="","*",VLOOKUP(AI321,BS_ATIVIDADE[#Data],3,FALSE))</f>
        <v>*</v>
      </c>
      <c r="AK321" s="258" t="str">
        <f ca="1">IF(BS_CONTROLE[[#This Row],[Local - Partida]]=0, "-", BS_CONTROLE[[#This Row],[Local - Partida]])</f>
        <v>-</v>
      </c>
      <c r="AL321" s="258" t="str">
        <f ca="1">IF(BS_CONTROLE[[#This Row],[Local - Encerramento]]=0, "-", BS_CONTROLE[[#This Row],[Local - Encerramento]])</f>
        <v>-</v>
      </c>
      <c r="AM321" s="258" t="str">
        <f ca="1">IF(BS_CONTROLE[[#This Row],[Entre - Estações]]=0, "-", BS_CONTROLE[[#This Row],[Entre - Estações]])</f>
        <v>-</v>
      </c>
      <c r="AN321" s="258" t="str">
        <f ca="1">IF(BS_CONTROLE[[#This Row],[SB]]=0, "-", BS_CONTROLE[[#This Row],[SB]])</f>
        <v>-</v>
      </c>
      <c r="AO321" s="259" t="str">
        <f ca="1">IF(BS_CONTROLE[[#This Row],[SUB]]=0, "-", BS_CONTROLE[[#This Row],[SUB]])</f>
        <v>-</v>
      </c>
      <c r="AP321" s="260" t="str">
        <f ca="1">IF(BS_CONTROLE[[#This Row],[KM - Inicio]]=0, "-", BS_CONTROLE[[#This Row],[KM - Inicio]])</f>
        <v>-</v>
      </c>
      <c r="AQ321" s="260" t="str">
        <f ca="1"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 ca="1">IFERROR(_xlfn.XLOOKUP(AI321, BS_ATIVIDADE[ATIVIDADE],BS_ATIVIDADE[UNIDADE] ), "*")</f>
        <v>*</v>
      </c>
      <c r="BC321" s="71" t="str" cm="1">
        <f t="array" aca="1" ref="BC3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aca="1" ref="BD3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 ca="1">IFERROR(_xlfn.XLOOKUP(AO321, BASE_MAPA!$D$2:$D$260, BASE_MAPA!$I$2:$I$260), "ERRO")</f>
        <v>ERRO</v>
      </c>
      <c r="BF321" s="261" t="str">
        <f ca="1"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 ca="1"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aca="1" ref="M32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aca="1" ref="N32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 ca="1">IF(BS_CONTROLE[[#This Row],[Atividade]]=0, "-", BS_CONTROLE[[#This Row],[Atividade]])</f>
        <v>-</v>
      </c>
      <c r="AJ322" s="9" t="str">
        <f ca="1">IF(D322="","*",VLOOKUP(AI322,BS_ATIVIDADE[#Data],3,FALSE))</f>
        <v>*</v>
      </c>
      <c r="AK322" s="258" t="str">
        <f ca="1">IF(BS_CONTROLE[[#This Row],[Local - Partida]]=0, "-", BS_CONTROLE[[#This Row],[Local - Partida]])</f>
        <v>-</v>
      </c>
      <c r="AL322" s="258" t="str">
        <f ca="1">IF(BS_CONTROLE[[#This Row],[Local - Encerramento]]=0, "-", BS_CONTROLE[[#This Row],[Local - Encerramento]])</f>
        <v>-</v>
      </c>
      <c r="AM322" s="258" t="str">
        <f ca="1">IF(BS_CONTROLE[[#This Row],[Entre - Estações]]=0, "-", BS_CONTROLE[[#This Row],[Entre - Estações]])</f>
        <v>-</v>
      </c>
      <c r="AN322" s="258" t="str">
        <f ca="1">IF(BS_CONTROLE[[#This Row],[SB]]=0, "-", BS_CONTROLE[[#This Row],[SB]])</f>
        <v>-</v>
      </c>
      <c r="AO322" s="259" t="str">
        <f ca="1">IF(BS_CONTROLE[[#This Row],[SUB]]=0, "-", BS_CONTROLE[[#This Row],[SUB]])</f>
        <v>-</v>
      </c>
      <c r="AP322" s="260" t="str">
        <f ca="1">IF(BS_CONTROLE[[#This Row],[KM - Inicio]]=0, "-", BS_CONTROLE[[#This Row],[KM - Inicio]])</f>
        <v>-</v>
      </c>
      <c r="AQ322" s="260" t="str">
        <f ca="1"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 ca="1">IFERROR(_xlfn.XLOOKUP(AI322, BS_ATIVIDADE[ATIVIDADE],BS_ATIVIDADE[UNIDADE] ), "*")</f>
        <v>*</v>
      </c>
      <c r="BC322" s="71" t="str" cm="1">
        <f t="array" aca="1" ref="BC3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aca="1" ref="BD3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 ca="1">IFERROR(_xlfn.XLOOKUP(AO322, BASE_MAPA!$D$2:$D$260, BASE_MAPA!$I$2:$I$260), "ERRO")</f>
        <v>ERRO</v>
      </c>
      <c r="BF322" s="261" t="str">
        <f ca="1"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 ca="1"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aca="1" ref="M32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aca="1" ref="N32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 ca="1">IF(BS_CONTROLE[[#This Row],[Atividade]]=0, "-", BS_CONTROLE[[#This Row],[Atividade]])</f>
        <v>-</v>
      </c>
      <c r="AJ323" s="9" t="str">
        <f ca="1">IF(D323="","*",VLOOKUP(AI323,BS_ATIVIDADE[#Data],3,FALSE))</f>
        <v>*</v>
      </c>
      <c r="AK323" s="258" t="str">
        <f ca="1">IF(BS_CONTROLE[[#This Row],[Local - Partida]]=0, "-", BS_CONTROLE[[#This Row],[Local - Partida]])</f>
        <v>-</v>
      </c>
      <c r="AL323" s="258" t="str">
        <f ca="1">IF(BS_CONTROLE[[#This Row],[Local - Encerramento]]=0, "-", BS_CONTROLE[[#This Row],[Local - Encerramento]])</f>
        <v>-</v>
      </c>
      <c r="AM323" s="258" t="str">
        <f ca="1">IF(BS_CONTROLE[[#This Row],[Entre - Estações]]=0, "-", BS_CONTROLE[[#This Row],[Entre - Estações]])</f>
        <v>-</v>
      </c>
      <c r="AN323" s="258" t="str">
        <f ca="1">IF(BS_CONTROLE[[#This Row],[SB]]=0, "-", BS_CONTROLE[[#This Row],[SB]])</f>
        <v>-</v>
      </c>
      <c r="AO323" s="259" t="str">
        <f ca="1">IF(BS_CONTROLE[[#This Row],[SUB]]=0, "-", BS_CONTROLE[[#This Row],[SUB]])</f>
        <v>-</v>
      </c>
      <c r="AP323" s="260" t="str">
        <f ca="1">IF(BS_CONTROLE[[#This Row],[KM - Inicio]]=0, "-", BS_CONTROLE[[#This Row],[KM - Inicio]])</f>
        <v>-</v>
      </c>
      <c r="AQ323" s="260" t="str">
        <f ca="1"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 ca="1">IFERROR(_xlfn.XLOOKUP(AI323, BS_ATIVIDADE[ATIVIDADE],BS_ATIVIDADE[UNIDADE] ), "*")</f>
        <v>*</v>
      </c>
      <c r="BC323" s="71" t="str" cm="1">
        <f t="array" aca="1" ref="BC3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aca="1" ref="BD3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 ca="1">IFERROR(_xlfn.XLOOKUP(AO323, BASE_MAPA!$D$2:$D$260, BASE_MAPA!$I$2:$I$260), "ERRO")</f>
        <v>ERRO</v>
      </c>
      <c r="BF323" s="261" t="str">
        <f ca="1"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 ca="1"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aca="1" ref="M32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aca="1" ref="N32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 ca="1">IF(BS_CONTROLE[[#This Row],[Atividade]]=0, "-", BS_CONTROLE[[#This Row],[Atividade]])</f>
        <v>-</v>
      </c>
      <c r="AJ324" s="9" t="str">
        <f ca="1">IF(D324="","*",VLOOKUP(AI324,BS_ATIVIDADE[#Data],3,FALSE))</f>
        <v>*</v>
      </c>
      <c r="AK324" s="258" t="str">
        <f ca="1">IF(BS_CONTROLE[[#This Row],[Local - Partida]]=0, "-", BS_CONTROLE[[#This Row],[Local - Partida]])</f>
        <v>-</v>
      </c>
      <c r="AL324" s="258" t="str">
        <f ca="1">IF(BS_CONTROLE[[#This Row],[Local - Encerramento]]=0, "-", BS_CONTROLE[[#This Row],[Local - Encerramento]])</f>
        <v>-</v>
      </c>
      <c r="AM324" s="258" t="str">
        <f ca="1">IF(BS_CONTROLE[[#This Row],[Entre - Estações]]=0, "-", BS_CONTROLE[[#This Row],[Entre - Estações]])</f>
        <v>-</v>
      </c>
      <c r="AN324" s="258" t="str">
        <f ca="1">IF(BS_CONTROLE[[#This Row],[SB]]=0, "-", BS_CONTROLE[[#This Row],[SB]])</f>
        <v>-</v>
      </c>
      <c r="AO324" s="259" t="str">
        <f ca="1">IF(BS_CONTROLE[[#This Row],[SUB]]=0, "-", BS_CONTROLE[[#This Row],[SUB]])</f>
        <v>-</v>
      </c>
      <c r="AP324" s="260" t="str">
        <f ca="1">IF(BS_CONTROLE[[#This Row],[KM - Inicio]]=0, "-", BS_CONTROLE[[#This Row],[KM - Inicio]])</f>
        <v>-</v>
      </c>
      <c r="AQ324" s="260" t="str">
        <f ca="1"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 ca="1">IFERROR(_xlfn.XLOOKUP(AI324, BS_ATIVIDADE[ATIVIDADE],BS_ATIVIDADE[UNIDADE] ), "*")</f>
        <v>*</v>
      </c>
      <c r="BC324" s="71" t="str" cm="1">
        <f t="array" aca="1" ref="BC3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aca="1" ref="BD3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 ca="1">IFERROR(_xlfn.XLOOKUP(AO324, BASE_MAPA!$D$2:$D$260, BASE_MAPA!$I$2:$I$260), "ERRO")</f>
        <v>ERRO</v>
      </c>
      <c r="BF324" s="261" t="str">
        <f ca="1"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 ca="1"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aca="1" ref="M32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aca="1" ref="N32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 ca="1">IF(BS_CONTROLE[[#This Row],[Atividade]]=0, "-", BS_CONTROLE[[#This Row],[Atividade]])</f>
        <v>-</v>
      </c>
      <c r="AJ325" s="9" t="str">
        <f ca="1">IF(D325="","*",VLOOKUP(AI325,BS_ATIVIDADE[#Data],3,FALSE))</f>
        <v>*</v>
      </c>
      <c r="AK325" s="258" t="str">
        <f ca="1">IF(BS_CONTROLE[[#This Row],[Local - Partida]]=0, "-", BS_CONTROLE[[#This Row],[Local - Partida]])</f>
        <v>-</v>
      </c>
      <c r="AL325" s="258" t="str">
        <f ca="1">IF(BS_CONTROLE[[#This Row],[Local - Encerramento]]=0, "-", BS_CONTROLE[[#This Row],[Local - Encerramento]])</f>
        <v>-</v>
      </c>
      <c r="AM325" s="258" t="str">
        <f ca="1">IF(BS_CONTROLE[[#This Row],[Entre - Estações]]=0, "-", BS_CONTROLE[[#This Row],[Entre - Estações]])</f>
        <v>-</v>
      </c>
      <c r="AN325" s="258" t="str">
        <f ca="1">IF(BS_CONTROLE[[#This Row],[SB]]=0, "-", BS_CONTROLE[[#This Row],[SB]])</f>
        <v>-</v>
      </c>
      <c r="AO325" s="259" t="str">
        <f ca="1">IF(BS_CONTROLE[[#This Row],[SUB]]=0, "-", BS_CONTROLE[[#This Row],[SUB]])</f>
        <v>-</v>
      </c>
      <c r="AP325" s="260" t="str">
        <f ca="1">IF(BS_CONTROLE[[#This Row],[KM - Inicio]]=0, "-", BS_CONTROLE[[#This Row],[KM - Inicio]])</f>
        <v>-</v>
      </c>
      <c r="AQ325" s="260" t="str">
        <f ca="1"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 ca="1">IFERROR(_xlfn.XLOOKUP(AI325, BS_ATIVIDADE[ATIVIDADE],BS_ATIVIDADE[UNIDADE] ), "*")</f>
        <v>*</v>
      </c>
      <c r="BC325" s="71" t="str" cm="1">
        <f t="array" aca="1" ref="BC3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aca="1" ref="BD3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 ca="1">IFERROR(_xlfn.XLOOKUP(AO325, BASE_MAPA!$D$2:$D$260, BASE_MAPA!$I$2:$I$260), "ERRO")</f>
        <v>ERRO</v>
      </c>
      <c r="BF325" s="261" t="str">
        <f ca="1"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 ca="1"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aca="1" ref="M32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aca="1" ref="N32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 ca="1">IF(BS_CONTROLE[[#This Row],[Atividade]]=0, "-", BS_CONTROLE[[#This Row],[Atividade]])</f>
        <v>-</v>
      </c>
      <c r="AJ326" s="9" t="str">
        <f ca="1">IF(D326="","*",VLOOKUP(AI326,BS_ATIVIDADE[#Data],3,FALSE))</f>
        <v>*</v>
      </c>
      <c r="AK326" s="258" t="str">
        <f ca="1">IF(BS_CONTROLE[[#This Row],[Local - Partida]]=0, "-", BS_CONTROLE[[#This Row],[Local - Partida]])</f>
        <v>-</v>
      </c>
      <c r="AL326" s="258" t="str">
        <f ca="1">IF(BS_CONTROLE[[#This Row],[Local - Encerramento]]=0, "-", BS_CONTROLE[[#This Row],[Local - Encerramento]])</f>
        <v>-</v>
      </c>
      <c r="AM326" s="258" t="str">
        <f ca="1">IF(BS_CONTROLE[[#This Row],[Entre - Estações]]=0, "-", BS_CONTROLE[[#This Row],[Entre - Estações]])</f>
        <v>-</v>
      </c>
      <c r="AN326" s="258" t="str">
        <f ca="1">IF(BS_CONTROLE[[#This Row],[SB]]=0, "-", BS_CONTROLE[[#This Row],[SB]])</f>
        <v>-</v>
      </c>
      <c r="AO326" s="259" t="str">
        <f ca="1">IF(BS_CONTROLE[[#This Row],[SUB]]=0, "-", BS_CONTROLE[[#This Row],[SUB]])</f>
        <v>-</v>
      </c>
      <c r="AP326" s="260" t="str">
        <f ca="1">IF(BS_CONTROLE[[#This Row],[KM - Inicio]]=0, "-", BS_CONTROLE[[#This Row],[KM - Inicio]])</f>
        <v>-</v>
      </c>
      <c r="AQ326" s="260" t="str">
        <f ca="1"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 ca="1">IFERROR(_xlfn.XLOOKUP(AI326, BS_ATIVIDADE[ATIVIDADE],BS_ATIVIDADE[UNIDADE] ), "*")</f>
        <v>*</v>
      </c>
      <c r="BC326" s="71" t="str" cm="1">
        <f t="array" aca="1" ref="BC3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aca="1" ref="BD3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 ca="1">IFERROR(_xlfn.XLOOKUP(AO326, BASE_MAPA!$D$2:$D$260, BASE_MAPA!$I$2:$I$260), "ERRO")</f>
        <v>ERRO</v>
      </c>
      <c r="BF326" s="261" t="str">
        <f ca="1"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 ca="1"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aca="1" ref="M32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aca="1" ref="N32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 ca="1">IF(BS_CONTROLE[[#This Row],[Atividade]]=0, "-", BS_CONTROLE[[#This Row],[Atividade]])</f>
        <v>-</v>
      </c>
      <c r="AJ327" s="9" t="str">
        <f ca="1">IF(D327="","*",VLOOKUP(AI327,BS_ATIVIDADE[#Data],3,FALSE))</f>
        <v>*</v>
      </c>
      <c r="AK327" s="258" t="str">
        <f ca="1">IF(BS_CONTROLE[[#This Row],[Local - Partida]]=0, "-", BS_CONTROLE[[#This Row],[Local - Partida]])</f>
        <v>-</v>
      </c>
      <c r="AL327" s="258" t="str">
        <f ca="1">IF(BS_CONTROLE[[#This Row],[Local - Encerramento]]=0, "-", BS_CONTROLE[[#This Row],[Local - Encerramento]])</f>
        <v>-</v>
      </c>
      <c r="AM327" s="258" t="str">
        <f ca="1">IF(BS_CONTROLE[[#This Row],[Entre - Estações]]=0, "-", BS_CONTROLE[[#This Row],[Entre - Estações]])</f>
        <v>-</v>
      </c>
      <c r="AN327" s="258" t="str">
        <f ca="1">IF(BS_CONTROLE[[#This Row],[SB]]=0, "-", BS_CONTROLE[[#This Row],[SB]])</f>
        <v>-</v>
      </c>
      <c r="AO327" s="259" t="str">
        <f ca="1">IF(BS_CONTROLE[[#This Row],[SUB]]=0, "-", BS_CONTROLE[[#This Row],[SUB]])</f>
        <v>-</v>
      </c>
      <c r="AP327" s="260" t="str">
        <f ca="1">IF(BS_CONTROLE[[#This Row],[KM - Inicio]]=0, "-", BS_CONTROLE[[#This Row],[KM - Inicio]])</f>
        <v>-</v>
      </c>
      <c r="AQ327" s="260" t="str">
        <f ca="1"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 ca="1">IFERROR(_xlfn.XLOOKUP(AI327, BS_ATIVIDADE[ATIVIDADE],BS_ATIVIDADE[UNIDADE] ), "*")</f>
        <v>*</v>
      </c>
      <c r="BC327" s="71" t="str" cm="1">
        <f t="array" aca="1" ref="BC3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aca="1" ref="BD3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 ca="1">IFERROR(_xlfn.XLOOKUP(AO327, BASE_MAPA!$D$2:$D$260, BASE_MAPA!$I$2:$I$260), "ERRO")</f>
        <v>ERRO</v>
      </c>
      <c r="BF327" s="261" t="str">
        <f ca="1"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 ca="1"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aca="1" ref="M32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aca="1" ref="N32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 ca="1">IF(BS_CONTROLE[[#This Row],[Atividade]]=0, "-", BS_CONTROLE[[#This Row],[Atividade]])</f>
        <v>-</v>
      </c>
      <c r="AJ328" s="9" t="str">
        <f ca="1">IF(D328="","*",VLOOKUP(AI328,BS_ATIVIDADE[#Data],3,FALSE))</f>
        <v>*</v>
      </c>
      <c r="AK328" s="258" t="str">
        <f ca="1">IF(BS_CONTROLE[[#This Row],[Local - Partida]]=0, "-", BS_CONTROLE[[#This Row],[Local - Partida]])</f>
        <v>-</v>
      </c>
      <c r="AL328" s="258" t="str">
        <f ca="1">IF(BS_CONTROLE[[#This Row],[Local - Encerramento]]=0, "-", BS_CONTROLE[[#This Row],[Local - Encerramento]])</f>
        <v>-</v>
      </c>
      <c r="AM328" s="258" t="str">
        <f ca="1">IF(BS_CONTROLE[[#This Row],[Entre - Estações]]=0, "-", BS_CONTROLE[[#This Row],[Entre - Estações]])</f>
        <v>-</v>
      </c>
      <c r="AN328" s="258" t="str">
        <f ca="1">IF(BS_CONTROLE[[#This Row],[SB]]=0, "-", BS_CONTROLE[[#This Row],[SB]])</f>
        <v>-</v>
      </c>
      <c r="AO328" s="259" t="str">
        <f ca="1">IF(BS_CONTROLE[[#This Row],[SUB]]=0, "-", BS_CONTROLE[[#This Row],[SUB]])</f>
        <v>-</v>
      </c>
      <c r="AP328" s="260" t="str">
        <f ca="1">IF(BS_CONTROLE[[#This Row],[KM - Inicio]]=0, "-", BS_CONTROLE[[#This Row],[KM - Inicio]])</f>
        <v>-</v>
      </c>
      <c r="AQ328" s="260" t="str">
        <f ca="1"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 ca="1">IFERROR(_xlfn.XLOOKUP(AI328, BS_ATIVIDADE[ATIVIDADE],BS_ATIVIDADE[UNIDADE] ), "*")</f>
        <v>*</v>
      </c>
      <c r="BC328" s="71" t="str" cm="1">
        <f t="array" aca="1" ref="BC3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aca="1" ref="BD3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 ca="1">IFERROR(_xlfn.XLOOKUP(AO328, BASE_MAPA!$D$2:$D$260, BASE_MAPA!$I$2:$I$260), "ERRO")</f>
        <v>ERRO</v>
      </c>
      <c r="BF328" s="261" t="str">
        <f ca="1"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 ca="1"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aca="1" ref="M32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aca="1" ref="N32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 ca="1">IF(BS_CONTROLE[[#This Row],[Atividade]]=0, "-", BS_CONTROLE[[#This Row],[Atividade]])</f>
        <v>-</v>
      </c>
      <c r="AJ329" s="9" t="str">
        <f ca="1">IF(D329="","*",VLOOKUP(AI329,BS_ATIVIDADE[#Data],3,FALSE))</f>
        <v>*</v>
      </c>
      <c r="AK329" s="258" t="str">
        <f ca="1">IF(BS_CONTROLE[[#This Row],[Local - Partida]]=0, "-", BS_CONTROLE[[#This Row],[Local - Partida]])</f>
        <v>-</v>
      </c>
      <c r="AL329" s="258" t="str">
        <f ca="1">IF(BS_CONTROLE[[#This Row],[Local - Encerramento]]=0, "-", BS_CONTROLE[[#This Row],[Local - Encerramento]])</f>
        <v>-</v>
      </c>
      <c r="AM329" s="258" t="str">
        <f ca="1">IF(BS_CONTROLE[[#This Row],[Entre - Estações]]=0, "-", BS_CONTROLE[[#This Row],[Entre - Estações]])</f>
        <v>-</v>
      </c>
      <c r="AN329" s="258" t="str">
        <f ca="1">IF(BS_CONTROLE[[#This Row],[SB]]=0, "-", BS_CONTROLE[[#This Row],[SB]])</f>
        <v>-</v>
      </c>
      <c r="AO329" s="259" t="str">
        <f ca="1">IF(BS_CONTROLE[[#This Row],[SUB]]=0, "-", BS_CONTROLE[[#This Row],[SUB]])</f>
        <v>-</v>
      </c>
      <c r="AP329" s="260" t="str">
        <f ca="1">IF(BS_CONTROLE[[#This Row],[KM - Inicio]]=0, "-", BS_CONTROLE[[#This Row],[KM - Inicio]])</f>
        <v>-</v>
      </c>
      <c r="AQ329" s="260" t="str">
        <f ca="1"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 ca="1">IFERROR(_xlfn.XLOOKUP(AI329, BS_ATIVIDADE[ATIVIDADE],BS_ATIVIDADE[UNIDADE] ), "*")</f>
        <v>*</v>
      </c>
      <c r="BC329" s="71" t="str" cm="1">
        <f t="array" aca="1" ref="BC3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aca="1" ref="BD3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 ca="1">IFERROR(_xlfn.XLOOKUP(AO329, BASE_MAPA!$D$2:$D$260, BASE_MAPA!$I$2:$I$260), "ERRO")</f>
        <v>ERRO</v>
      </c>
      <c r="BF329" s="261" t="str">
        <f ca="1"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 ca="1"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aca="1" ref="M33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aca="1" ref="N33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 ca="1">IF(BS_CONTROLE[[#This Row],[Atividade]]=0, "-", BS_CONTROLE[[#This Row],[Atividade]])</f>
        <v>-</v>
      </c>
      <c r="AJ330" s="9" t="str">
        <f ca="1">IF(D330="","*",VLOOKUP(AI330,BS_ATIVIDADE[#Data],3,FALSE))</f>
        <v>*</v>
      </c>
      <c r="AK330" s="258" t="str">
        <f ca="1">IF(BS_CONTROLE[[#This Row],[Local - Partida]]=0, "-", BS_CONTROLE[[#This Row],[Local - Partida]])</f>
        <v>-</v>
      </c>
      <c r="AL330" s="258" t="str">
        <f ca="1">IF(BS_CONTROLE[[#This Row],[Local - Encerramento]]=0, "-", BS_CONTROLE[[#This Row],[Local - Encerramento]])</f>
        <v>-</v>
      </c>
      <c r="AM330" s="258" t="str">
        <f ca="1">IF(BS_CONTROLE[[#This Row],[Entre - Estações]]=0, "-", BS_CONTROLE[[#This Row],[Entre - Estações]])</f>
        <v>-</v>
      </c>
      <c r="AN330" s="258" t="str">
        <f ca="1">IF(BS_CONTROLE[[#This Row],[SB]]=0, "-", BS_CONTROLE[[#This Row],[SB]])</f>
        <v>-</v>
      </c>
      <c r="AO330" s="259" t="str">
        <f ca="1">IF(BS_CONTROLE[[#This Row],[SUB]]=0, "-", BS_CONTROLE[[#This Row],[SUB]])</f>
        <v>-</v>
      </c>
      <c r="AP330" s="260" t="str">
        <f ca="1">IF(BS_CONTROLE[[#This Row],[KM - Inicio]]=0, "-", BS_CONTROLE[[#This Row],[KM - Inicio]])</f>
        <v>-</v>
      </c>
      <c r="AQ330" s="260" t="str">
        <f ca="1"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 ca="1">IFERROR(_xlfn.XLOOKUP(AI330, BS_ATIVIDADE[ATIVIDADE],BS_ATIVIDADE[UNIDADE] ), "*")</f>
        <v>*</v>
      </c>
      <c r="BC330" s="71" t="str" cm="1">
        <f t="array" aca="1" ref="BC3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aca="1" ref="BD3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 ca="1">IFERROR(_xlfn.XLOOKUP(AO330, BASE_MAPA!$D$2:$D$260, BASE_MAPA!$I$2:$I$260), "ERRO")</f>
        <v>ERRO</v>
      </c>
      <c r="BF330" s="261" t="str">
        <f ca="1"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 ca="1"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aca="1" ref="M33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aca="1" ref="N33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 ca="1">IF(BS_CONTROLE[[#This Row],[Atividade]]=0, "-", BS_CONTROLE[[#This Row],[Atividade]])</f>
        <v>-</v>
      </c>
      <c r="AJ331" s="9" t="str">
        <f ca="1">IF(D331="","*",VLOOKUP(AI331,BS_ATIVIDADE[#Data],3,FALSE))</f>
        <v>*</v>
      </c>
      <c r="AK331" s="258" t="str">
        <f ca="1">IF(BS_CONTROLE[[#This Row],[Local - Partida]]=0, "-", BS_CONTROLE[[#This Row],[Local - Partida]])</f>
        <v>-</v>
      </c>
      <c r="AL331" s="258" t="str">
        <f ca="1">IF(BS_CONTROLE[[#This Row],[Local - Encerramento]]=0, "-", BS_CONTROLE[[#This Row],[Local - Encerramento]])</f>
        <v>-</v>
      </c>
      <c r="AM331" s="258" t="str">
        <f ca="1">IF(BS_CONTROLE[[#This Row],[Entre - Estações]]=0, "-", BS_CONTROLE[[#This Row],[Entre - Estações]])</f>
        <v>-</v>
      </c>
      <c r="AN331" s="258" t="str">
        <f ca="1">IF(BS_CONTROLE[[#This Row],[SB]]=0, "-", BS_CONTROLE[[#This Row],[SB]])</f>
        <v>-</v>
      </c>
      <c r="AO331" s="259" t="str">
        <f ca="1">IF(BS_CONTROLE[[#This Row],[SUB]]=0, "-", BS_CONTROLE[[#This Row],[SUB]])</f>
        <v>-</v>
      </c>
      <c r="AP331" s="260" t="str">
        <f ca="1">IF(BS_CONTROLE[[#This Row],[KM - Inicio]]=0, "-", BS_CONTROLE[[#This Row],[KM - Inicio]])</f>
        <v>-</v>
      </c>
      <c r="AQ331" s="260" t="str">
        <f ca="1"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 ca="1">IFERROR(_xlfn.XLOOKUP(AI331, BS_ATIVIDADE[ATIVIDADE],BS_ATIVIDADE[UNIDADE] ), "*")</f>
        <v>*</v>
      </c>
      <c r="BC331" s="71" t="str" cm="1">
        <f t="array" aca="1" ref="BC3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aca="1" ref="BD3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 ca="1">IFERROR(_xlfn.XLOOKUP(AO331, BASE_MAPA!$D$2:$D$260, BASE_MAPA!$I$2:$I$260), "ERRO")</f>
        <v>ERRO</v>
      </c>
      <c r="BF331" s="261" t="str">
        <f ca="1"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 ca="1"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aca="1" ref="M33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aca="1" ref="N33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 ca="1">IF(BS_CONTROLE[[#This Row],[Atividade]]=0, "-", BS_CONTROLE[[#This Row],[Atividade]])</f>
        <v>-</v>
      </c>
      <c r="AJ332" s="9" t="str">
        <f ca="1">IF(D332="","*",VLOOKUP(AI332,BS_ATIVIDADE[#Data],3,FALSE))</f>
        <v>*</v>
      </c>
      <c r="AK332" s="258" t="str">
        <f ca="1">IF(BS_CONTROLE[[#This Row],[Local - Partida]]=0, "-", BS_CONTROLE[[#This Row],[Local - Partida]])</f>
        <v>-</v>
      </c>
      <c r="AL332" s="258" t="str">
        <f ca="1">IF(BS_CONTROLE[[#This Row],[Local - Encerramento]]=0, "-", BS_CONTROLE[[#This Row],[Local - Encerramento]])</f>
        <v>-</v>
      </c>
      <c r="AM332" s="258" t="str">
        <f ca="1">IF(BS_CONTROLE[[#This Row],[Entre - Estações]]=0, "-", BS_CONTROLE[[#This Row],[Entre - Estações]])</f>
        <v>-</v>
      </c>
      <c r="AN332" s="258" t="str">
        <f ca="1">IF(BS_CONTROLE[[#This Row],[SB]]=0, "-", BS_CONTROLE[[#This Row],[SB]])</f>
        <v>-</v>
      </c>
      <c r="AO332" s="259" t="str">
        <f ca="1">IF(BS_CONTROLE[[#This Row],[SUB]]=0, "-", BS_CONTROLE[[#This Row],[SUB]])</f>
        <v>-</v>
      </c>
      <c r="AP332" s="260" t="str">
        <f ca="1">IF(BS_CONTROLE[[#This Row],[KM - Inicio]]=0, "-", BS_CONTROLE[[#This Row],[KM - Inicio]])</f>
        <v>-</v>
      </c>
      <c r="AQ332" s="260" t="str">
        <f ca="1"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 ca="1">IFERROR(_xlfn.XLOOKUP(AI332, BS_ATIVIDADE[ATIVIDADE],BS_ATIVIDADE[UNIDADE] ), "*")</f>
        <v>*</v>
      </c>
      <c r="BC332" s="71" t="str" cm="1">
        <f t="array" aca="1" ref="BC3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aca="1" ref="BD3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 ca="1">IFERROR(_xlfn.XLOOKUP(AO332, BASE_MAPA!$D$2:$D$260, BASE_MAPA!$I$2:$I$260), "ERRO")</f>
        <v>ERRO</v>
      </c>
      <c r="BF332" s="261" t="str">
        <f ca="1"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 ca="1"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aca="1" ref="M33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aca="1" ref="N33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 ca="1">IF(BS_CONTROLE[[#This Row],[Atividade]]=0, "-", BS_CONTROLE[[#This Row],[Atividade]])</f>
        <v>-</v>
      </c>
      <c r="AJ333" s="9" t="str">
        <f ca="1">IF(D333="","*",VLOOKUP(AI333,BS_ATIVIDADE[#Data],3,FALSE))</f>
        <v>*</v>
      </c>
      <c r="AK333" s="258" t="str">
        <f ca="1">IF(BS_CONTROLE[[#This Row],[Local - Partida]]=0, "-", BS_CONTROLE[[#This Row],[Local - Partida]])</f>
        <v>-</v>
      </c>
      <c r="AL333" s="258" t="str">
        <f ca="1">IF(BS_CONTROLE[[#This Row],[Local - Encerramento]]=0, "-", BS_CONTROLE[[#This Row],[Local - Encerramento]])</f>
        <v>-</v>
      </c>
      <c r="AM333" s="258" t="str">
        <f ca="1">IF(BS_CONTROLE[[#This Row],[Entre - Estações]]=0, "-", BS_CONTROLE[[#This Row],[Entre - Estações]])</f>
        <v>-</v>
      </c>
      <c r="AN333" s="258" t="str">
        <f ca="1">IF(BS_CONTROLE[[#This Row],[SB]]=0, "-", BS_CONTROLE[[#This Row],[SB]])</f>
        <v>-</v>
      </c>
      <c r="AO333" s="259" t="str">
        <f ca="1">IF(BS_CONTROLE[[#This Row],[SUB]]=0, "-", BS_CONTROLE[[#This Row],[SUB]])</f>
        <v>-</v>
      </c>
      <c r="AP333" s="260" t="str">
        <f ca="1">IF(BS_CONTROLE[[#This Row],[KM - Inicio]]=0, "-", BS_CONTROLE[[#This Row],[KM - Inicio]])</f>
        <v>-</v>
      </c>
      <c r="AQ333" s="260" t="str">
        <f ca="1"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 ca="1">IFERROR(_xlfn.XLOOKUP(AI333, BS_ATIVIDADE[ATIVIDADE],BS_ATIVIDADE[UNIDADE] ), "*")</f>
        <v>*</v>
      </c>
      <c r="BC333" s="71" t="str" cm="1">
        <f t="array" aca="1" ref="BC3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aca="1" ref="BD3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 ca="1">IFERROR(_xlfn.XLOOKUP(AO333, BASE_MAPA!$D$2:$D$260, BASE_MAPA!$I$2:$I$260), "ERRO")</f>
        <v>ERRO</v>
      </c>
      <c r="BF333" s="261" t="str">
        <f ca="1"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 ca="1"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aca="1" ref="M33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aca="1" ref="N33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 ca="1">IF(BS_CONTROLE[[#This Row],[Atividade]]=0, "-", BS_CONTROLE[[#This Row],[Atividade]])</f>
        <v>-</v>
      </c>
      <c r="AJ334" s="9" t="str">
        <f ca="1">IF(D334="","*",VLOOKUP(AI334,BS_ATIVIDADE[#Data],3,FALSE))</f>
        <v>*</v>
      </c>
      <c r="AK334" s="258" t="str">
        <f ca="1">IF(BS_CONTROLE[[#This Row],[Local - Partida]]=0, "-", BS_CONTROLE[[#This Row],[Local - Partida]])</f>
        <v>-</v>
      </c>
      <c r="AL334" s="258" t="str">
        <f ca="1">IF(BS_CONTROLE[[#This Row],[Local - Encerramento]]=0, "-", BS_CONTROLE[[#This Row],[Local - Encerramento]])</f>
        <v>-</v>
      </c>
      <c r="AM334" s="258" t="str">
        <f ca="1">IF(BS_CONTROLE[[#This Row],[Entre - Estações]]=0, "-", BS_CONTROLE[[#This Row],[Entre - Estações]])</f>
        <v>-</v>
      </c>
      <c r="AN334" s="258" t="str">
        <f ca="1">IF(BS_CONTROLE[[#This Row],[SB]]=0, "-", BS_CONTROLE[[#This Row],[SB]])</f>
        <v>-</v>
      </c>
      <c r="AO334" s="259" t="str">
        <f ca="1">IF(BS_CONTROLE[[#This Row],[SUB]]=0, "-", BS_CONTROLE[[#This Row],[SUB]])</f>
        <v>-</v>
      </c>
      <c r="AP334" s="260" t="str">
        <f ca="1">IF(BS_CONTROLE[[#This Row],[KM - Inicio]]=0, "-", BS_CONTROLE[[#This Row],[KM - Inicio]])</f>
        <v>-</v>
      </c>
      <c r="AQ334" s="260" t="str">
        <f ca="1"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 ca="1">IFERROR(_xlfn.XLOOKUP(AI334, BS_ATIVIDADE[ATIVIDADE],BS_ATIVIDADE[UNIDADE] ), "*")</f>
        <v>*</v>
      </c>
      <c r="BC334" s="71" t="str" cm="1">
        <f t="array" aca="1" ref="BC3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aca="1" ref="BD3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 ca="1">IFERROR(_xlfn.XLOOKUP(AO334, BASE_MAPA!$D$2:$D$260, BASE_MAPA!$I$2:$I$260), "ERRO")</f>
        <v>ERRO</v>
      </c>
      <c r="BF334" s="261" t="str">
        <f ca="1"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 ca="1"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aca="1" ref="M33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aca="1" ref="N33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 ca="1">IF(BS_CONTROLE[[#This Row],[Atividade]]=0, "-", BS_CONTROLE[[#This Row],[Atividade]])</f>
        <v>-</v>
      </c>
      <c r="AJ335" s="9" t="str">
        <f ca="1">IF(D335="","*",VLOOKUP(AI335,BS_ATIVIDADE[#Data],3,FALSE))</f>
        <v>*</v>
      </c>
      <c r="AK335" s="258" t="str">
        <f ca="1">IF(BS_CONTROLE[[#This Row],[Local - Partida]]=0, "-", BS_CONTROLE[[#This Row],[Local - Partida]])</f>
        <v>-</v>
      </c>
      <c r="AL335" s="258" t="str">
        <f ca="1">IF(BS_CONTROLE[[#This Row],[Local - Encerramento]]=0, "-", BS_CONTROLE[[#This Row],[Local - Encerramento]])</f>
        <v>-</v>
      </c>
      <c r="AM335" s="258" t="str">
        <f ca="1">IF(BS_CONTROLE[[#This Row],[Entre - Estações]]=0, "-", BS_CONTROLE[[#This Row],[Entre - Estações]])</f>
        <v>-</v>
      </c>
      <c r="AN335" s="258" t="str">
        <f ca="1">IF(BS_CONTROLE[[#This Row],[SB]]=0, "-", BS_CONTROLE[[#This Row],[SB]])</f>
        <v>-</v>
      </c>
      <c r="AO335" s="259" t="str">
        <f ca="1">IF(BS_CONTROLE[[#This Row],[SUB]]=0, "-", BS_CONTROLE[[#This Row],[SUB]])</f>
        <v>-</v>
      </c>
      <c r="AP335" s="260" t="str">
        <f ca="1">IF(BS_CONTROLE[[#This Row],[KM - Inicio]]=0, "-", BS_CONTROLE[[#This Row],[KM - Inicio]])</f>
        <v>-</v>
      </c>
      <c r="AQ335" s="260" t="str">
        <f ca="1"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 ca="1">IFERROR(_xlfn.XLOOKUP(AI335, BS_ATIVIDADE[ATIVIDADE],BS_ATIVIDADE[UNIDADE] ), "*")</f>
        <v>*</v>
      </c>
      <c r="BC335" s="71" t="str" cm="1">
        <f t="array" aca="1" ref="BC3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aca="1" ref="BD3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 ca="1">IFERROR(_xlfn.XLOOKUP(AO335, BASE_MAPA!$D$2:$D$260, BASE_MAPA!$I$2:$I$260), "ERRO")</f>
        <v>ERRO</v>
      </c>
      <c r="BF335" s="261" t="str">
        <f ca="1"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 ca="1"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aca="1" ref="M33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aca="1" ref="N33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 ca="1">IF(BS_CONTROLE[[#This Row],[Atividade]]=0, "-", BS_CONTROLE[[#This Row],[Atividade]])</f>
        <v>-</v>
      </c>
      <c r="AJ336" s="9" t="str">
        <f ca="1">IF(D336="","*",VLOOKUP(AI336,BS_ATIVIDADE[#Data],3,FALSE))</f>
        <v>*</v>
      </c>
      <c r="AK336" s="258" t="str">
        <f ca="1">IF(BS_CONTROLE[[#This Row],[Local - Partida]]=0, "-", BS_CONTROLE[[#This Row],[Local - Partida]])</f>
        <v>-</v>
      </c>
      <c r="AL336" s="258" t="str">
        <f ca="1">IF(BS_CONTROLE[[#This Row],[Local - Encerramento]]=0, "-", BS_CONTROLE[[#This Row],[Local - Encerramento]])</f>
        <v>-</v>
      </c>
      <c r="AM336" s="258" t="str">
        <f ca="1">IF(BS_CONTROLE[[#This Row],[Entre - Estações]]=0, "-", BS_CONTROLE[[#This Row],[Entre - Estações]])</f>
        <v>-</v>
      </c>
      <c r="AN336" s="258" t="str">
        <f ca="1">IF(BS_CONTROLE[[#This Row],[SB]]=0, "-", BS_CONTROLE[[#This Row],[SB]])</f>
        <v>-</v>
      </c>
      <c r="AO336" s="259" t="str">
        <f ca="1">IF(BS_CONTROLE[[#This Row],[SUB]]=0, "-", BS_CONTROLE[[#This Row],[SUB]])</f>
        <v>-</v>
      </c>
      <c r="AP336" s="260" t="str">
        <f ca="1">IF(BS_CONTROLE[[#This Row],[KM - Inicio]]=0, "-", BS_CONTROLE[[#This Row],[KM - Inicio]])</f>
        <v>-</v>
      </c>
      <c r="AQ336" s="260" t="str">
        <f ca="1"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 ca="1">IFERROR(_xlfn.XLOOKUP(AI336, BS_ATIVIDADE[ATIVIDADE],BS_ATIVIDADE[UNIDADE] ), "*")</f>
        <v>*</v>
      </c>
      <c r="BC336" s="71" t="str" cm="1">
        <f t="array" aca="1" ref="BC3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aca="1" ref="BD3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 ca="1">IFERROR(_xlfn.XLOOKUP(AO336, BASE_MAPA!$D$2:$D$260, BASE_MAPA!$I$2:$I$260), "ERRO")</f>
        <v>ERRO</v>
      </c>
      <c r="BF336" s="261" t="str">
        <f ca="1"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 ca="1"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aca="1" ref="M33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aca="1" ref="N33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 ca="1">IF(BS_CONTROLE[[#This Row],[Atividade]]=0, "-", BS_CONTROLE[[#This Row],[Atividade]])</f>
        <v>-</v>
      </c>
      <c r="AJ337" s="9" t="str">
        <f ca="1">IF(D337="","*",VLOOKUP(AI337,BS_ATIVIDADE[#Data],3,FALSE))</f>
        <v>*</v>
      </c>
      <c r="AK337" s="258" t="str">
        <f ca="1">IF(BS_CONTROLE[[#This Row],[Local - Partida]]=0, "-", BS_CONTROLE[[#This Row],[Local - Partida]])</f>
        <v>-</v>
      </c>
      <c r="AL337" s="258" t="str">
        <f ca="1">IF(BS_CONTROLE[[#This Row],[Local - Encerramento]]=0, "-", BS_CONTROLE[[#This Row],[Local - Encerramento]])</f>
        <v>-</v>
      </c>
      <c r="AM337" s="258" t="str">
        <f ca="1">IF(BS_CONTROLE[[#This Row],[Entre - Estações]]=0, "-", BS_CONTROLE[[#This Row],[Entre - Estações]])</f>
        <v>-</v>
      </c>
      <c r="AN337" s="258" t="str">
        <f ca="1">IF(BS_CONTROLE[[#This Row],[SB]]=0, "-", BS_CONTROLE[[#This Row],[SB]])</f>
        <v>-</v>
      </c>
      <c r="AO337" s="259" t="str">
        <f ca="1">IF(BS_CONTROLE[[#This Row],[SUB]]=0, "-", BS_CONTROLE[[#This Row],[SUB]])</f>
        <v>-</v>
      </c>
      <c r="AP337" s="260" t="str">
        <f ca="1">IF(BS_CONTROLE[[#This Row],[KM - Inicio]]=0, "-", BS_CONTROLE[[#This Row],[KM - Inicio]])</f>
        <v>-</v>
      </c>
      <c r="AQ337" s="260" t="str">
        <f ca="1"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 ca="1">IFERROR(_xlfn.XLOOKUP(AI337, BS_ATIVIDADE[ATIVIDADE],BS_ATIVIDADE[UNIDADE] ), "*")</f>
        <v>*</v>
      </c>
      <c r="BC337" s="71" t="str" cm="1">
        <f t="array" aca="1" ref="BC3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aca="1" ref="BD3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 ca="1">IFERROR(_xlfn.XLOOKUP(AO337, BASE_MAPA!$D$2:$D$260, BASE_MAPA!$I$2:$I$260), "ERRO")</f>
        <v>ERRO</v>
      </c>
      <c r="BF337" s="261" t="str">
        <f ca="1"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 ca="1"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aca="1" ref="M33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aca="1" ref="N33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 ca="1">IF(BS_CONTROLE[[#This Row],[Atividade]]=0, "-", BS_CONTROLE[[#This Row],[Atividade]])</f>
        <v>-</v>
      </c>
      <c r="AJ338" s="9" t="str">
        <f ca="1">IF(D338="","*",VLOOKUP(AI338,BS_ATIVIDADE[#Data],3,FALSE))</f>
        <v>*</v>
      </c>
      <c r="AK338" s="258" t="str">
        <f ca="1">IF(BS_CONTROLE[[#This Row],[Local - Partida]]=0, "-", BS_CONTROLE[[#This Row],[Local - Partida]])</f>
        <v>-</v>
      </c>
      <c r="AL338" s="258" t="str">
        <f ca="1">IF(BS_CONTROLE[[#This Row],[Local - Encerramento]]=0, "-", BS_CONTROLE[[#This Row],[Local - Encerramento]])</f>
        <v>-</v>
      </c>
      <c r="AM338" s="258" t="str">
        <f ca="1">IF(BS_CONTROLE[[#This Row],[Entre - Estações]]=0, "-", BS_CONTROLE[[#This Row],[Entre - Estações]])</f>
        <v>-</v>
      </c>
      <c r="AN338" s="258" t="str">
        <f ca="1">IF(BS_CONTROLE[[#This Row],[SB]]=0, "-", BS_CONTROLE[[#This Row],[SB]])</f>
        <v>-</v>
      </c>
      <c r="AO338" s="259" t="str">
        <f ca="1">IF(BS_CONTROLE[[#This Row],[SUB]]=0, "-", BS_CONTROLE[[#This Row],[SUB]])</f>
        <v>-</v>
      </c>
      <c r="AP338" s="260" t="str">
        <f ca="1">IF(BS_CONTROLE[[#This Row],[KM - Inicio]]=0, "-", BS_CONTROLE[[#This Row],[KM - Inicio]])</f>
        <v>-</v>
      </c>
      <c r="AQ338" s="260" t="str">
        <f ca="1"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 ca="1">IFERROR(_xlfn.XLOOKUP(AI338, BS_ATIVIDADE[ATIVIDADE],BS_ATIVIDADE[UNIDADE] ), "*")</f>
        <v>*</v>
      </c>
      <c r="BC338" s="71" t="str" cm="1">
        <f t="array" aca="1" ref="BC3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aca="1" ref="BD3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 ca="1">IFERROR(_xlfn.XLOOKUP(AO338, BASE_MAPA!$D$2:$D$260, BASE_MAPA!$I$2:$I$260), "ERRO")</f>
        <v>ERRO</v>
      </c>
      <c r="BF338" s="261" t="str">
        <f ca="1"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 ca="1"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aca="1" ref="M33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aca="1" ref="N33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 ca="1">IF(BS_CONTROLE[[#This Row],[Atividade]]=0, "-", BS_CONTROLE[[#This Row],[Atividade]])</f>
        <v>-</v>
      </c>
      <c r="AJ339" s="9" t="str">
        <f ca="1">IF(D339="","*",VLOOKUP(AI339,BS_ATIVIDADE[#Data],3,FALSE))</f>
        <v>*</v>
      </c>
      <c r="AK339" s="258" t="str">
        <f ca="1">IF(BS_CONTROLE[[#This Row],[Local - Partida]]=0, "-", BS_CONTROLE[[#This Row],[Local - Partida]])</f>
        <v>-</v>
      </c>
      <c r="AL339" s="258" t="str">
        <f ca="1">IF(BS_CONTROLE[[#This Row],[Local - Encerramento]]=0, "-", BS_CONTROLE[[#This Row],[Local - Encerramento]])</f>
        <v>-</v>
      </c>
      <c r="AM339" s="258" t="str">
        <f ca="1">IF(BS_CONTROLE[[#This Row],[Entre - Estações]]=0, "-", BS_CONTROLE[[#This Row],[Entre - Estações]])</f>
        <v>-</v>
      </c>
      <c r="AN339" s="258" t="str">
        <f ca="1">IF(BS_CONTROLE[[#This Row],[SB]]=0, "-", BS_CONTROLE[[#This Row],[SB]])</f>
        <v>-</v>
      </c>
      <c r="AO339" s="259" t="str">
        <f ca="1">IF(BS_CONTROLE[[#This Row],[SUB]]=0, "-", BS_CONTROLE[[#This Row],[SUB]])</f>
        <v>-</v>
      </c>
      <c r="AP339" s="260" t="str">
        <f ca="1">IF(BS_CONTROLE[[#This Row],[KM - Inicio]]=0, "-", BS_CONTROLE[[#This Row],[KM - Inicio]])</f>
        <v>-</v>
      </c>
      <c r="AQ339" s="260" t="str">
        <f ca="1"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 ca="1">IFERROR(_xlfn.XLOOKUP(AI339, BS_ATIVIDADE[ATIVIDADE],BS_ATIVIDADE[UNIDADE] ), "*")</f>
        <v>*</v>
      </c>
      <c r="BC339" s="71" t="str" cm="1">
        <f t="array" aca="1" ref="BC3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aca="1" ref="BD3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 ca="1">IFERROR(_xlfn.XLOOKUP(AO339, BASE_MAPA!$D$2:$D$260, BASE_MAPA!$I$2:$I$260), "ERRO")</f>
        <v>ERRO</v>
      </c>
      <c r="BF339" s="261" t="str">
        <f ca="1"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 ca="1"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aca="1" ref="M34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aca="1" ref="N34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 ca="1">IF(BS_CONTROLE[[#This Row],[Atividade]]=0, "-", BS_CONTROLE[[#This Row],[Atividade]])</f>
        <v>-</v>
      </c>
      <c r="AJ340" s="9" t="str">
        <f ca="1">IF(D340="","*",VLOOKUP(AI340,BS_ATIVIDADE[#Data],3,FALSE))</f>
        <v>*</v>
      </c>
      <c r="AK340" s="258" t="str">
        <f ca="1">IF(BS_CONTROLE[[#This Row],[Local - Partida]]=0, "-", BS_CONTROLE[[#This Row],[Local - Partida]])</f>
        <v>-</v>
      </c>
      <c r="AL340" s="258" t="str">
        <f ca="1">IF(BS_CONTROLE[[#This Row],[Local - Encerramento]]=0, "-", BS_CONTROLE[[#This Row],[Local - Encerramento]])</f>
        <v>-</v>
      </c>
      <c r="AM340" s="258" t="str">
        <f ca="1">IF(BS_CONTROLE[[#This Row],[Entre - Estações]]=0, "-", BS_CONTROLE[[#This Row],[Entre - Estações]])</f>
        <v>-</v>
      </c>
      <c r="AN340" s="258" t="str">
        <f ca="1">IF(BS_CONTROLE[[#This Row],[SB]]=0, "-", BS_CONTROLE[[#This Row],[SB]])</f>
        <v>-</v>
      </c>
      <c r="AO340" s="259" t="str">
        <f ca="1">IF(BS_CONTROLE[[#This Row],[SUB]]=0, "-", BS_CONTROLE[[#This Row],[SUB]])</f>
        <v>-</v>
      </c>
      <c r="AP340" s="260" t="str">
        <f ca="1">IF(BS_CONTROLE[[#This Row],[KM - Inicio]]=0, "-", BS_CONTROLE[[#This Row],[KM - Inicio]])</f>
        <v>-</v>
      </c>
      <c r="AQ340" s="260" t="str">
        <f ca="1"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 ca="1">IFERROR(_xlfn.XLOOKUP(AI340, BS_ATIVIDADE[ATIVIDADE],BS_ATIVIDADE[UNIDADE] ), "*")</f>
        <v>*</v>
      </c>
      <c r="BC340" s="71" t="str" cm="1">
        <f t="array" aca="1" ref="BC3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aca="1" ref="BD3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 ca="1">IFERROR(_xlfn.XLOOKUP(AO340, BASE_MAPA!$D$2:$D$260, BASE_MAPA!$I$2:$I$260), "ERRO")</f>
        <v>ERRO</v>
      </c>
      <c r="BF340" s="261" t="str">
        <f ca="1"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 ca="1"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aca="1" ref="M34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aca="1" ref="N34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 ca="1">IF(BS_CONTROLE[[#This Row],[Atividade]]=0, "-", BS_CONTROLE[[#This Row],[Atividade]])</f>
        <v>-</v>
      </c>
      <c r="AJ341" s="9" t="str">
        <f ca="1">IF(D341="","*",VLOOKUP(AI341,BS_ATIVIDADE[#Data],3,FALSE))</f>
        <v>*</v>
      </c>
      <c r="AK341" s="258" t="str">
        <f ca="1">IF(BS_CONTROLE[[#This Row],[Local - Partida]]=0, "-", BS_CONTROLE[[#This Row],[Local - Partida]])</f>
        <v>-</v>
      </c>
      <c r="AL341" s="258" t="str">
        <f ca="1">IF(BS_CONTROLE[[#This Row],[Local - Encerramento]]=0, "-", BS_CONTROLE[[#This Row],[Local - Encerramento]])</f>
        <v>-</v>
      </c>
      <c r="AM341" s="258" t="str">
        <f ca="1">IF(BS_CONTROLE[[#This Row],[Entre - Estações]]=0, "-", BS_CONTROLE[[#This Row],[Entre - Estações]])</f>
        <v>-</v>
      </c>
      <c r="AN341" s="258" t="str">
        <f ca="1">IF(BS_CONTROLE[[#This Row],[SB]]=0, "-", BS_CONTROLE[[#This Row],[SB]])</f>
        <v>-</v>
      </c>
      <c r="AO341" s="259" t="str">
        <f ca="1">IF(BS_CONTROLE[[#This Row],[SUB]]=0, "-", BS_CONTROLE[[#This Row],[SUB]])</f>
        <v>-</v>
      </c>
      <c r="AP341" s="260" t="str">
        <f ca="1">IF(BS_CONTROLE[[#This Row],[KM - Inicio]]=0, "-", BS_CONTROLE[[#This Row],[KM - Inicio]])</f>
        <v>-</v>
      </c>
      <c r="AQ341" s="260" t="str">
        <f ca="1"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 ca="1">IFERROR(_xlfn.XLOOKUP(AI341, BS_ATIVIDADE[ATIVIDADE],BS_ATIVIDADE[UNIDADE] ), "*")</f>
        <v>*</v>
      </c>
      <c r="BC341" s="71" t="str" cm="1">
        <f t="array" aca="1" ref="BC3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aca="1" ref="BD3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 ca="1">IFERROR(_xlfn.XLOOKUP(AO341, BASE_MAPA!$D$2:$D$260, BASE_MAPA!$I$2:$I$260), "ERRO")</f>
        <v>ERRO</v>
      </c>
      <c r="BF341" s="261" t="str">
        <f ca="1"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 ca="1"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aca="1" ref="M34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aca="1" ref="N34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 ca="1">IF(BS_CONTROLE[[#This Row],[Atividade]]=0, "-", BS_CONTROLE[[#This Row],[Atividade]])</f>
        <v>-</v>
      </c>
      <c r="AJ342" s="9" t="str">
        <f ca="1">IF(D342="","*",VLOOKUP(AI342,BS_ATIVIDADE[#Data],3,FALSE))</f>
        <v>*</v>
      </c>
      <c r="AK342" s="258" t="str">
        <f ca="1">IF(BS_CONTROLE[[#This Row],[Local - Partida]]=0, "-", BS_CONTROLE[[#This Row],[Local - Partida]])</f>
        <v>-</v>
      </c>
      <c r="AL342" s="258" t="str">
        <f ca="1">IF(BS_CONTROLE[[#This Row],[Local - Encerramento]]=0, "-", BS_CONTROLE[[#This Row],[Local - Encerramento]])</f>
        <v>-</v>
      </c>
      <c r="AM342" s="258" t="str">
        <f ca="1">IF(BS_CONTROLE[[#This Row],[Entre - Estações]]=0, "-", BS_CONTROLE[[#This Row],[Entre - Estações]])</f>
        <v>-</v>
      </c>
      <c r="AN342" s="258" t="str">
        <f ca="1">IF(BS_CONTROLE[[#This Row],[SB]]=0, "-", BS_CONTROLE[[#This Row],[SB]])</f>
        <v>-</v>
      </c>
      <c r="AO342" s="259" t="str">
        <f ca="1">IF(BS_CONTROLE[[#This Row],[SUB]]=0, "-", BS_CONTROLE[[#This Row],[SUB]])</f>
        <v>-</v>
      </c>
      <c r="AP342" s="260" t="str">
        <f ca="1">IF(BS_CONTROLE[[#This Row],[KM - Inicio]]=0, "-", BS_CONTROLE[[#This Row],[KM - Inicio]])</f>
        <v>-</v>
      </c>
      <c r="AQ342" s="260" t="str">
        <f ca="1"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 ca="1">IFERROR(_xlfn.XLOOKUP(AI342, BS_ATIVIDADE[ATIVIDADE],BS_ATIVIDADE[UNIDADE] ), "*")</f>
        <v>*</v>
      </c>
      <c r="BC342" s="71" t="str" cm="1">
        <f t="array" aca="1" ref="BC3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aca="1" ref="BD3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 ca="1">IFERROR(_xlfn.XLOOKUP(AO342, BASE_MAPA!$D$2:$D$260, BASE_MAPA!$I$2:$I$260), "ERRO")</f>
        <v>ERRO</v>
      </c>
      <c r="BF342" s="261" t="str">
        <f ca="1"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 ca="1"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aca="1" ref="M34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aca="1" ref="N34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 ca="1">IF(BS_CONTROLE[[#This Row],[Atividade]]=0, "-", BS_CONTROLE[[#This Row],[Atividade]])</f>
        <v>-</v>
      </c>
      <c r="AJ343" s="9" t="str">
        <f ca="1">IF(D343="","*",VLOOKUP(AI343,BS_ATIVIDADE[#Data],3,FALSE))</f>
        <v>*</v>
      </c>
      <c r="AK343" s="258" t="str">
        <f ca="1">IF(BS_CONTROLE[[#This Row],[Local - Partida]]=0, "-", BS_CONTROLE[[#This Row],[Local - Partida]])</f>
        <v>-</v>
      </c>
      <c r="AL343" s="258" t="str">
        <f ca="1">IF(BS_CONTROLE[[#This Row],[Local - Encerramento]]=0, "-", BS_CONTROLE[[#This Row],[Local - Encerramento]])</f>
        <v>-</v>
      </c>
      <c r="AM343" s="258" t="str">
        <f ca="1">IF(BS_CONTROLE[[#This Row],[Entre - Estações]]=0, "-", BS_CONTROLE[[#This Row],[Entre - Estações]])</f>
        <v>-</v>
      </c>
      <c r="AN343" s="258" t="str">
        <f ca="1">IF(BS_CONTROLE[[#This Row],[SB]]=0, "-", BS_CONTROLE[[#This Row],[SB]])</f>
        <v>-</v>
      </c>
      <c r="AO343" s="259" t="str">
        <f ca="1">IF(BS_CONTROLE[[#This Row],[SUB]]=0, "-", BS_CONTROLE[[#This Row],[SUB]])</f>
        <v>-</v>
      </c>
      <c r="AP343" s="260" t="str">
        <f ca="1">IF(BS_CONTROLE[[#This Row],[KM - Inicio]]=0, "-", BS_CONTROLE[[#This Row],[KM - Inicio]])</f>
        <v>-</v>
      </c>
      <c r="AQ343" s="260" t="str">
        <f ca="1"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 ca="1">IFERROR(_xlfn.XLOOKUP(AI343, BS_ATIVIDADE[ATIVIDADE],BS_ATIVIDADE[UNIDADE] ), "*")</f>
        <v>*</v>
      </c>
      <c r="BC343" s="71" t="str" cm="1">
        <f t="array" aca="1" ref="BC3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aca="1" ref="BD3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 ca="1">IFERROR(_xlfn.XLOOKUP(AO343, BASE_MAPA!$D$2:$D$260, BASE_MAPA!$I$2:$I$260), "ERRO")</f>
        <v>ERRO</v>
      </c>
      <c r="BF343" s="261" t="str">
        <f ca="1"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 ca="1"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aca="1" ref="M34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aca="1" ref="N34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 ca="1">IF(BS_CONTROLE[[#This Row],[Atividade]]=0, "-", BS_CONTROLE[[#This Row],[Atividade]])</f>
        <v>-</v>
      </c>
      <c r="AJ344" s="9" t="str">
        <f ca="1">IF(D344="","*",VLOOKUP(AI344,BS_ATIVIDADE[#Data],3,FALSE))</f>
        <v>*</v>
      </c>
      <c r="AK344" s="258" t="str">
        <f ca="1">IF(BS_CONTROLE[[#This Row],[Local - Partida]]=0, "-", BS_CONTROLE[[#This Row],[Local - Partida]])</f>
        <v>-</v>
      </c>
      <c r="AL344" s="258" t="str">
        <f ca="1">IF(BS_CONTROLE[[#This Row],[Local - Encerramento]]=0, "-", BS_CONTROLE[[#This Row],[Local - Encerramento]])</f>
        <v>-</v>
      </c>
      <c r="AM344" s="258" t="str">
        <f ca="1">IF(BS_CONTROLE[[#This Row],[Entre - Estações]]=0, "-", BS_CONTROLE[[#This Row],[Entre - Estações]])</f>
        <v>-</v>
      </c>
      <c r="AN344" s="258" t="str">
        <f ca="1">IF(BS_CONTROLE[[#This Row],[SB]]=0, "-", BS_CONTROLE[[#This Row],[SB]])</f>
        <v>-</v>
      </c>
      <c r="AO344" s="259" t="str">
        <f ca="1">IF(BS_CONTROLE[[#This Row],[SUB]]=0, "-", BS_CONTROLE[[#This Row],[SUB]])</f>
        <v>-</v>
      </c>
      <c r="AP344" s="260" t="str">
        <f ca="1">IF(BS_CONTROLE[[#This Row],[KM - Inicio]]=0, "-", BS_CONTROLE[[#This Row],[KM - Inicio]])</f>
        <v>-</v>
      </c>
      <c r="AQ344" s="260" t="str">
        <f ca="1"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 ca="1">IFERROR(_xlfn.XLOOKUP(AI344, BS_ATIVIDADE[ATIVIDADE],BS_ATIVIDADE[UNIDADE] ), "*")</f>
        <v>*</v>
      </c>
      <c r="BC344" s="71" t="str" cm="1">
        <f t="array" aca="1" ref="BC3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aca="1" ref="BD3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 ca="1">IFERROR(_xlfn.XLOOKUP(AO344, BASE_MAPA!$D$2:$D$260, BASE_MAPA!$I$2:$I$260), "ERRO")</f>
        <v>ERRO</v>
      </c>
      <c r="BF344" s="261" t="str">
        <f ca="1"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 ca="1"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aca="1" ref="M34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aca="1" ref="N34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 ca="1">IF(BS_CONTROLE[[#This Row],[Atividade]]=0, "-", BS_CONTROLE[[#This Row],[Atividade]])</f>
        <v>-</v>
      </c>
      <c r="AJ345" s="9" t="str">
        <f ca="1">IF(D345="","*",VLOOKUP(AI345,BS_ATIVIDADE[#Data],3,FALSE))</f>
        <v>*</v>
      </c>
      <c r="AK345" s="258" t="str">
        <f ca="1">IF(BS_CONTROLE[[#This Row],[Local - Partida]]=0, "-", BS_CONTROLE[[#This Row],[Local - Partida]])</f>
        <v>-</v>
      </c>
      <c r="AL345" s="258" t="str">
        <f ca="1">IF(BS_CONTROLE[[#This Row],[Local - Encerramento]]=0, "-", BS_CONTROLE[[#This Row],[Local - Encerramento]])</f>
        <v>-</v>
      </c>
      <c r="AM345" s="258" t="str">
        <f ca="1">IF(BS_CONTROLE[[#This Row],[Entre - Estações]]=0, "-", BS_CONTROLE[[#This Row],[Entre - Estações]])</f>
        <v>-</v>
      </c>
      <c r="AN345" s="258" t="str">
        <f ca="1">IF(BS_CONTROLE[[#This Row],[SB]]=0, "-", BS_CONTROLE[[#This Row],[SB]])</f>
        <v>-</v>
      </c>
      <c r="AO345" s="259" t="str">
        <f ca="1">IF(BS_CONTROLE[[#This Row],[SUB]]=0, "-", BS_CONTROLE[[#This Row],[SUB]])</f>
        <v>-</v>
      </c>
      <c r="AP345" s="260" t="str">
        <f ca="1">IF(BS_CONTROLE[[#This Row],[KM - Inicio]]=0, "-", BS_CONTROLE[[#This Row],[KM - Inicio]])</f>
        <v>-</v>
      </c>
      <c r="AQ345" s="260" t="str">
        <f ca="1"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 ca="1">IFERROR(_xlfn.XLOOKUP(AI345, BS_ATIVIDADE[ATIVIDADE],BS_ATIVIDADE[UNIDADE] ), "*")</f>
        <v>*</v>
      </c>
      <c r="BC345" s="71" t="str" cm="1">
        <f t="array" aca="1" ref="BC3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aca="1" ref="BD3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 ca="1">IFERROR(_xlfn.XLOOKUP(AO345, BASE_MAPA!$D$2:$D$260, BASE_MAPA!$I$2:$I$260), "ERRO")</f>
        <v>ERRO</v>
      </c>
      <c r="BF345" s="261" t="str">
        <f ca="1"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 ca="1"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aca="1" ref="M34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aca="1" ref="N34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 ca="1">IF(BS_CONTROLE[[#This Row],[Atividade]]=0, "-", BS_CONTROLE[[#This Row],[Atividade]])</f>
        <v>-</v>
      </c>
      <c r="AJ346" s="9" t="str">
        <f ca="1">IF(D346="","*",VLOOKUP(AI346,BS_ATIVIDADE[#Data],3,FALSE))</f>
        <v>*</v>
      </c>
      <c r="AK346" s="258" t="str">
        <f ca="1">IF(BS_CONTROLE[[#This Row],[Local - Partida]]=0, "-", BS_CONTROLE[[#This Row],[Local - Partida]])</f>
        <v>-</v>
      </c>
      <c r="AL346" s="258" t="str">
        <f ca="1">IF(BS_CONTROLE[[#This Row],[Local - Encerramento]]=0, "-", BS_CONTROLE[[#This Row],[Local - Encerramento]])</f>
        <v>-</v>
      </c>
      <c r="AM346" s="258" t="str">
        <f ca="1">IF(BS_CONTROLE[[#This Row],[Entre - Estações]]=0, "-", BS_CONTROLE[[#This Row],[Entre - Estações]])</f>
        <v>-</v>
      </c>
      <c r="AN346" s="258" t="str">
        <f ca="1">IF(BS_CONTROLE[[#This Row],[SB]]=0, "-", BS_CONTROLE[[#This Row],[SB]])</f>
        <v>-</v>
      </c>
      <c r="AO346" s="259" t="str">
        <f ca="1">IF(BS_CONTROLE[[#This Row],[SUB]]=0, "-", BS_CONTROLE[[#This Row],[SUB]])</f>
        <v>-</v>
      </c>
      <c r="AP346" s="260" t="str">
        <f ca="1">IF(BS_CONTROLE[[#This Row],[KM - Inicio]]=0, "-", BS_CONTROLE[[#This Row],[KM - Inicio]])</f>
        <v>-</v>
      </c>
      <c r="AQ346" s="260" t="str">
        <f ca="1"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 ca="1">IFERROR(_xlfn.XLOOKUP(AI346, BS_ATIVIDADE[ATIVIDADE],BS_ATIVIDADE[UNIDADE] ), "*")</f>
        <v>*</v>
      </c>
      <c r="BC346" s="71" t="str" cm="1">
        <f t="array" aca="1" ref="BC3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aca="1" ref="BD3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 ca="1">IFERROR(_xlfn.XLOOKUP(AO346, BASE_MAPA!$D$2:$D$260, BASE_MAPA!$I$2:$I$260), "ERRO")</f>
        <v>ERRO</v>
      </c>
      <c r="BF346" s="261" t="str">
        <f ca="1"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 ca="1"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aca="1" ref="M34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aca="1" ref="N34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 ca="1">IF(BS_CONTROLE[[#This Row],[Atividade]]=0, "-", BS_CONTROLE[[#This Row],[Atividade]])</f>
        <v>-</v>
      </c>
      <c r="AJ347" s="9" t="str">
        <f ca="1">IF(D347="","*",VLOOKUP(AI347,BS_ATIVIDADE[#Data],3,FALSE))</f>
        <v>*</v>
      </c>
      <c r="AK347" s="258" t="str">
        <f ca="1">IF(BS_CONTROLE[[#This Row],[Local - Partida]]=0, "-", BS_CONTROLE[[#This Row],[Local - Partida]])</f>
        <v>-</v>
      </c>
      <c r="AL347" s="258" t="str">
        <f ca="1">IF(BS_CONTROLE[[#This Row],[Local - Encerramento]]=0, "-", BS_CONTROLE[[#This Row],[Local - Encerramento]])</f>
        <v>-</v>
      </c>
      <c r="AM347" s="258" t="str">
        <f ca="1">IF(BS_CONTROLE[[#This Row],[Entre - Estações]]=0, "-", BS_CONTROLE[[#This Row],[Entre - Estações]])</f>
        <v>-</v>
      </c>
      <c r="AN347" s="258" t="str">
        <f ca="1">IF(BS_CONTROLE[[#This Row],[SB]]=0, "-", BS_CONTROLE[[#This Row],[SB]])</f>
        <v>-</v>
      </c>
      <c r="AO347" s="259" t="str">
        <f ca="1">IF(BS_CONTROLE[[#This Row],[SUB]]=0, "-", BS_CONTROLE[[#This Row],[SUB]])</f>
        <v>-</v>
      </c>
      <c r="AP347" s="260" t="str">
        <f ca="1">IF(BS_CONTROLE[[#This Row],[KM - Inicio]]=0, "-", BS_CONTROLE[[#This Row],[KM - Inicio]])</f>
        <v>-</v>
      </c>
      <c r="AQ347" s="260" t="str">
        <f ca="1"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 ca="1">IFERROR(_xlfn.XLOOKUP(AI347, BS_ATIVIDADE[ATIVIDADE],BS_ATIVIDADE[UNIDADE] ), "*")</f>
        <v>*</v>
      </c>
      <c r="BC347" s="71" t="str" cm="1">
        <f t="array" aca="1" ref="BC3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aca="1" ref="BD3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 ca="1">IFERROR(_xlfn.XLOOKUP(AO347, BASE_MAPA!$D$2:$D$260, BASE_MAPA!$I$2:$I$260), "ERRO")</f>
        <v>ERRO</v>
      </c>
      <c r="BF347" s="261" t="str">
        <f ca="1"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 ca="1"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aca="1" ref="M34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aca="1" ref="N34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 ca="1">IF(BS_CONTROLE[[#This Row],[Atividade]]=0, "-", BS_CONTROLE[[#This Row],[Atividade]])</f>
        <v>-</v>
      </c>
      <c r="AJ348" s="9" t="str">
        <f ca="1">IF(D348="","*",VLOOKUP(AI348,BS_ATIVIDADE[#Data],3,FALSE))</f>
        <v>*</v>
      </c>
      <c r="AK348" s="258" t="str">
        <f ca="1">IF(BS_CONTROLE[[#This Row],[Local - Partida]]=0, "-", BS_CONTROLE[[#This Row],[Local - Partida]])</f>
        <v>-</v>
      </c>
      <c r="AL348" s="258" t="str">
        <f ca="1">IF(BS_CONTROLE[[#This Row],[Local - Encerramento]]=0, "-", BS_CONTROLE[[#This Row],[Local - Encerramento]])</f>
        <v>-</v>
      </c>
      <c r="AM348" s="258" t="str">
        <f ca="1">IF(BS_CONTROLE[[#This Row],[Entre - Estações]]=0, "-", BS_CONTROLE[[#This Row],[Entre - Estações]])</f>
        <v>-</v>
      </c>
      <c r="AN348" s="258" t="str">
        <f ca="1">IF(BS_CONTROLE[[#This Row],[SB]]=0, "-", BS_CONTROLE[[#This Row],[SB]])</f>
        <v>-</v>
      </c>
      <c r="AO348" s="259" t="str">
        <f ca="1">IF(BS_CONTROLE[[#This Row],[SUB]]=0, "-", BS_CONTROLE[[#This Row],[SUB]])</f>
        <v>-</v>
      </c>
      <c r="AP348" s="260" t="str">
        <f ca="1">IF(BS_CONTROLE[[#This Row],[KM - Inicio]]=0, "-", BS_CONTROLE[[#This Row],[KM - Inicio]])</f>
        <v>-</v>
      </c>
      <c r="AQ348" s="260" t="str">
        <f ca="1"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 ca="1">IFERROR(_xlfn.XLOOKUP(AI348, BS_ATIVIDADE[ATIVIDADE],BS_ATIVIDADE[UNIDADE] ), "*")</f>
        <v>*</v>
      </c>
      <c r="BC348" s="71" t="str" cm="1">
        <f t="array" aca="1" ref="BC3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aca="1" ref="BD3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 ca="1">IFERROR(_xlfn.XLOOKUP(AO348, BASE_MAPA!$D$2:$D$260, BASE_MAPA!$I$2:$I$260), "ERRO")</f>
        <v>ERRO</v>
      </c>
      <c r="BF348" s="261" t="str">
        <f ca="1"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 ca="1"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aca="1" ref="M34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aca="1" ref="N34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 ca="1">IF(BS_CONTROLE[[#This Row],[Atividade]]=0, "-", BS_CONTROLE[[#This Row],[Atividade]])</f>
        <v>-</v>
      </c>
      <c r="AJ349" s="9" t="str">
        <f ca="1">IF(D349="","*",VLOOKUP(AI349,BS_ATIVIDADE[#Data],3,FALSE))</f>
        <v>*</v>
      </c>
      <c r="AK349" s="258" t="str">
        <f ca="1">IF(BS_CONTROLE[[#This Row],[Local - Partida]]=0, "-", BS_CONTROLE[[#This Row],[Local - Partida]])</f>
        <v>-</v>
      </c>
      <c r="AL349" s="258" t="str">
        <f ca="1">IF(BS_CONTROLE[[#This Row],[Local - Encerramento]]=0, "-", BS_CONTROLE[[#This Row],[Local - Encerramento]])</f>
        <v>-</v>
      </c>
      <c r="AM349" s="258" t="str">
        <f ca="1">IF(BS_CONTROLE[[#This Row],[Entre - Estações]]=0, "-", BS_CONTROLE[[#This Row],[Entre - Estações]])</f>
        <v>-</v>
      </c>
      <c r="AN349" s="258" t="str">
        <f ca="1">IF(BS_CONTROLE[[#This Row],[SB]]=0, "-", BS_CONTROLE[[#This Row],[SB]])</f>
        <v>-</v>
      </c>
      <c r="AO349" s="259" t="str">
        <f ca="1">IF(BS_CONTROLE[[#This Row],[SUB]]=0, "-", BS_CONTROLE[[#This Row],[SUB]])</f>
        <v>-</v>
      </c>
      <c r="AP349" s="260" t="str">
        <f ca="1">IF(BS_CONTROLE[[#This Row],[KM - Inicio]]=0, "-", BS_CONTROLE[[#This Row],[KM - Inicio]])</f>
        <v>-</v>
      </c>
      <c r="AQ349" s="260" t="str">
        <f ca="1"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 ca="1">IFERROR(_xlfn.XLOOKUP(AI349, BS_ATIVIDADE[ATIVIDADE],BS_ATIVIDADE[UNIDADE] ), "*")</f>
        <v>*</v>
      </c>
      <c r="BC349" s="71" t="str" cm="1">
        <f t="array" aca="1" ref="BC3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aca="1" ref="BD3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 ca="1">IFERROR(_xlfn.XLOOKUP(AO349, BASE_MAPA!$D$2:$D$260, BASE_MAPA!$I$2:$I$260), "ERRO")</f>
        <v>ERRO</v>
      </c>
      <c r="BF349" s="261" t="str">
        <f ca="1"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 ca="1"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aca="1" ref="M35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aca="1" ref="N35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 ca="1">IF(BS_CONTROLE[[#This Row],[Atividade]]=0, "-", BS_CONTROLE[[#This Row],[Atividade]])</f>
        <v>-</v>
      </c>
      <c r="AJ350" s="9" t="str">
        <f ca="1">IF(D350="","*",VLOOKUP(AI350,BS_ATIVIDADE[#Data],3,FALSE))</f>
        <v>*</v>
      </c>
      <c r="AK350" s="258" t="str">
        <f ca="1">IF(BS_CONTROLE[[#This Row],[Local - Partida]]=0, "-", BS_CONTROLE[[#This Row],[Local - Partida]])</f>
        <v>-</v>
      </c>
      <c r="AL350" s="258" t="str">
        <f ca="1">IF(BS_CONTROLE[[#This Row],[Local - Encerramento]]=0, "-", BS_CONTROLE[[#This Row],[Local - Encerramento]])</f>
        <v>-</v>
      </c>
      <c r="AM350" s="258" t="str">
        <f ca="1">IF(BS_CONTROLE[[#This Row],[Entre - Estações]]=0, "-", BS_CONTROLE[[#This Row],[Entre - Estações]])</f>
        <v>-</v>
      </c>
      <c r="AN350" s="258" t="str">
        <f ca="1">IF(BS_CONTROLE[[#This Row],[SB]]=0, "-", BS_CONTROLE[[#This Row],[SB]])</f>
        <v>-</v>
      </c>
      <c r="AO350" s="259" t="str">
        <f ca="1">IF(BS_CONTROLE[[#This Row],[SUB]]=0, "-", BS_CONTROLE[[#This Row],[SUB]])</f>
        <v>-</v>
      </c>
      <c r="AP350" s="260" t="str">
        <f ca="1">IF(BS_CONTROLE[[#This Row],[KM - Inicio]]=0, "-", BS_CONTROLE[[#This Row],[KM - Inicio]])</f>
        <v>-</v>
      </c>
      <c r="AQ350" s="260" t="str">
        <f ca="1"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 ca="1">IFERROR(_xlfn.XLOOKUP(AI350, BS_ATIVIDADE[ATIVIDADE],BS_ATIVIDADE[UNIDADE] ), "*")</f>
        <v>*</v>
      </c>
      <c r="BC350" s="71" t="str" cm="1">
        <f t="array" aca="1" ref="BC3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aca="1" ref="BD3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 ca="1">IFERROR(_xlfn.XLOOKUP(AO350, BASE_MAPA!$D$2:$D$260, BASE_MAPA!$I$2:$I$260), "ERRO")</f>
        <v>ERRO</v>
      </c>
      <c r="BF350" s="261" t="str">
        <f ca="1"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 ca="1"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aca="1" ref="M35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aca="1" ref="N35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 ca="1">IF(BS_CONTROLE[[#This Row],[Atividade]]=0, "-", BS_CONTROLE[[#This Row],[Atividade]])</f>
        <v>-</v>
      </c>
      <c r="AJ351" s="9" t="str">
        <f ca="1">IF(D351="","*",VLOOKUP(AI351,BS_ATIVIDADE[#Data],3,FALSE))</f>
        <v>*</v>
      </c>
      <c r="AK351" s="258" t="str">
        <f ca="1">IF(BS_CONTROLE[[#This Row],[Local - Partida]]=0, "-", BS_CONTROLE[[#This Row],[Local - Partida]])</f>
        <v>-</v>
      </c>
      <c r="AL351" s="258" t="str">
        <f ca="1">IF(BS_CONTROLE[[#This Row],[Local - Encerramento]]=0, "-", BS_CONTROLE[[#This Row],[Local - Encerramento]])</f>
        <v>-</v>
      </c>
      <c r="AM351" s="258" t="str">
        <f ca="1">IF(BS_CONTROLE[[#This Row],[Entre - Estações]]=0, "-", BS_CONTROLE[[#This Row],[Entre - Estações]])</f>
        <v>-</v>
      </c>
      <c r="AN351" s="258" t="str">
        <f ca="1">IF(BS_CONTROLE[[#This Row],[SB]]=0, "-", BS_CONTROLE[[#This Row],[SB]])</f>
        <v>-</v>
      </c>
      <c r="AO351" s="259" t="str">
        <f ca="1">IF(BS_CONTROLE[[#This Row],[SUB]]=0, "-", BS_CONTROLE[[#This Row],[SUB]])</f>
        <v>-</v>
      </c>
      <c r="AP351" s="260" t="str">
        <f ca="1">IF(BS_CONTROLE[[#This Row],[KM - Inicio]]=0, "-", BS_CONTROLE[[#This Row],[KM - Inicio]])</f>
        <v>-</v>
      </c>
      <c r="AQ351" s="260" t="str">
        <f ca="1"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 ca="1">IFERROR(_xlfn.XLOOKUP(AI351, BS_ATIVIDADE[ATIVIDADE],BS_ATIVIDADE[UNIDADE] ), "*")</f>
        <v>*</v>
      </c>
      <c r="BC351" s="71" t="str" cm="1">
        <f t="array" aca="1" ref="BC3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aca="1" ref="BD3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 ca="1">IFERROR(_xlfn.XLOOKUP(AO351, BASE_MAPA!$D$2:$D$260, BASE_MAPA!$I$2:$I$260), "ERRO")</f>
        <v>ERRO</v>
      </c>
      <c r="BF351" s="261" t="str">
        <f ca="1"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 ca="1"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aca="1" ref="M35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aca="1" ref="N35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 ca="1">IF(BS_CONTROLE[[#This Row],[Atividade]]=0, "-", BS_CONTROLE[[#This Row],[Atividade]])</f>
        <v>-</v>
      </c>
      <c r="AJ352" s="9" t="str">
        <f ca="1">IF(D352="","*",VLOOKUP(AI352,BS_ATIVIDADE[#Data],3,FALSE))</f>
        <v>*</v>
      </c>
      <c r="AK352" s="258" t="str">
        <f ca="1">IF(BS_CONTROLE[[#This Row],[Local - Partida]]=0, "-", BS_CONTROLE[[#This Row],[Local - Partida]])</f>
        <v>-</v>
      </c>
      <c r="AL352" s="258" t="str">
        <f ca="1">IF(BS_CONTROLE[[#This Row],[Local - Encerramento]]=0, "-", BS_CONTROLE[[#This Row],[Local - Encerramento]])</f>
        <v>-</v>
      </c>
      <c r="AM352" s="258" t="str">
        <f ca="1">IF(BS_CONTROLE[[#This Row],[Entre - Estações]]=0, "-", BS_CONTROLE[[#This Row],[Entre - Estações]])</f>
        <v>-</v>
      </c>
      <c r="AN352" s="258" t="str">
        <f ca="1">IF(BS_CONTROLE[[#This Row],[SB]]=0, "-", BS_CONTROLE[[#This Row],[SB]])</f>
        <v>-</v>
      </c>
      <c r="AO352" s="259" t="str">
        <f ca="1">IF(BS_CONTROLE[[#This Row],[SUB]]=0, "-", BS_CONTROLE[[#This Row],[SUB]])</f>
        <v>-</v>
      </c>
      <c r="AP352" s="260" t="str">
        <f ca="1">IF(BS_CONTROLE[[#This Row],[KM - Inicio]]=0, "-", BS_CONTROLE[[#This Row],[KM - Inicio]])</f>
        <v>-</v>
      </c>
      <c r="AQ352" s="260" t="str">
        <f ca="1"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 ca="1">IFERROR(_xlfn.XLOOKUP(AI352, BS_ATIVIDADE[ATIVIDADE],BS_ATIVIDADE[UNIDADE] ), "*")</f>
        <v>*</v>
      </c>
      <c r="BC352" s="71" t="str" cm="1">
        <f t="array" aca="1" ref="BC3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aca="1" ref="BD3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 ca="1">IFERROR(_xlfn.XLOOKUP(AO352, BASE_MAPA!$D$2:$D$260, BASE_MAPA!$I$2:$I$260), "ERRO")</f>
        <v>ERRO</v>
      </c>
      <c r="BF352" s="261" t="str">
        <f ca="1"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 ca="1"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aca="1" ref="M35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aca="1" ref="N35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 ca="1">IF(BS_CONTROLE[[#This Row],[Atividade]]=0, "-", BS_CONTROLE[[#This Row],[Atividade]])</f>
        <v>-</v>
      </c>
      <c r="AJ353" s="9" t="str">
        <f ca="1">IF(D353="","*",VLOOKUP(AI353,BS_ATIVIDADE[#Data],3,FALSE))</f>
        <v>*</v>
      </c>
      <c r="AK353" s="258" t="str">
        <f ca="1">IF(BS_CONTROLE[[#This Row],[Local - Partida]]=0, "-", BS_CONTROLE[[#This Row],[Local - Partida]])</f>
        <v>-</v>
      </c>
      <c r="AL353" s="258" t="str">
        <f ca="1">IF(BS_CONTROLE[[#This Row],[Local - Encerramento]]=0, "-", BS_CONTROLE[[#This Row],[Local - Encerramento]])</f>
        <v>-</v>
      </c>
      <c r="AM353" s="258" t="str">
        <f ca="1">IF(BS_CONTROLE[[#This Row],[Entre - Estações]]=0, "-", BS_CONTROLE[[#This Row],[Entre - Estações]])</f>
        <v>-</v>
      </c>
      <c r="AN353" s="258" t="str">
        <f ca="1">IF(BS_CONTROLE[[#This Row],[SB]]=0, "-", BS_CONTROLE[[#This Row],[SB]])</f>
        <v>-</v>
      </c>
      <c r="AO353" s="259" t="str">
        <f ca="1">IF(BS_CONTROLE[[#This Row],[SUB]]=0, "-", BS_CONTROLE[[#This Row],[SUB]])</f>
        <v>-</v>
      </c>
      <c r="AP353" s="260" t="str">
        <f ca="1">IF(BS_CONTROLE[[#This Row],[KM - Inicio]]=0, "-", BS_CONTROLE[[#This Row],[KM - Inicio]])</f>
        <v>-</v>
      </c>
      <c r="AQ353" s="260" t="str">
        <f ca="1"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 ca="1">IFERROR(_xlfn.XLOOKUP(AI353, BS_ATIVIDADE[ATIVIDADE],BS_ATIVIDADE[UNIDADE] ), "*")</f>
        <v>*</v>
      </c>
      <c r="BC353" s="71" t="str" cm="1">
        <f t="array" aca="1" ref="BC3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aca="1" ref="BD3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 ca="1">IFERROR(_xlfn.XLOOKUP(AO353, BASE_MAPA!$D$2:$D$260, BASE_MAPA!$I$2:$I$260), "ERRO")</f>
        <v>ERRO</v>
      </c>
      <c r="BF353" s="261" t="str">
        <f ca="1"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 ca="1"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aca="1" ref="M35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aca="1" ref="N35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 ca="1">IF(BS_CONTROLE[[#This Row],[Atividade]]=0, "-", BS_CONTROLE[[#This Row],[Atividade]])</f>
        <v>-</v>
      </c>
      <c r="AJ354" s="9" t="str">
        <f ca="1">IF(D354="","*",VLOOKUP(AI354,BS_ATIVIDADE[#Data],3,FALSE))</f>
        <v>*</v>
      </c>
      <c r="AK354" s="258" t="str">
        <f ca="1">IF(BS_CONTROLE[[#This Row],[Local - Partida]]=0, "-", BS_CONTROLE[[#This Row],[Local - Partida]])</f>
        <v>-</v>
      </c>
      <c r="AL354" s="258" t="str">
        <f ca="1">IF(BS_CONTROLE[[#This Row],[Local - Encerramento]]=0, "-", BS_CONTROLE[[#This Row],[Local - Encerramento]])</f>
        <v>-</v>
      </c>
      <c r="AM354" s="258" t="str">
        <f ca="1">IF(BS_CONTROLE[[#This Row],[Entre - Estações]]=0, "-", BS_CONTROLE[[#This Row],[Entre - Estações]])</f>
        <v>-</v>
      </c>
      <c r="AN354" s="258" t="str">
        <f ca="1">IF(BS_CONTROLE[[#This Row],[SB]]=0, "-", BS_CONTROLE[[#This Row],[SB]])</f>
        <v>-</v>
      </c>
      <c r="AO354" s="259" t="str">
        <f ca="1">IF(BS_CONTROLE[[#This Row],[SUB]]=0, "-", BS_CONTROLE[[#This Row],[SUB]])</f>
        <v>-</v>
      </c>
      <c r="AP354" s="260" t="str">
        <f ca="1">IF(BS_CONTROLE[[#This Row],[KM - Inicio]]=0, "-", BS_CONTROLE[[#This Row],[KM - Inicio]])</f>
        <v>-</v>
      </c>
      <c r="AQ354" s="260" t="str">
        <f ca="1"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 ca="1">IFERROR(_xlfn.XLOOKUP(AI354, BS_ATIVIDADE[ATIVIDADE],BS_ATIVIDADE[UNIDADE] ), "*")</f>
        <v>*</v>
      </c>
      <c r="BC354" s="71" t="str" cm="1">
        <f t="array" aca="1" ref="BC3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aca="1" ref="BD3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 ca="1">IFERROR(_xlfn.XLOOKUP(AO354, BASE_MAPA!$D$2:$D$260, BASE_MAPA!$I$2:$I$260), "ERRO")</f>
        <v>ERRO</v>
      </c>
      <c r="BF354" s="261" t="str">
        <f ca="1"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 ca="1"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aca="1" ref="M35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aca="1" ref="N35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 ca="1">IF(BS_CONTROLE[[#This Row],[Atividade]]=0, "-", BS_CONTROLE[[#This Row],[Atividade]])</f>
        <v>-</v>
      </c>
      <c r="AJ355" s="9" t="str">
        <f ca="1">IF(D355="","*",VLOOKUP(AI355,BS_ATIVIDADE[#Data],3,FALSE))</f>
        <v>*</v>
      </c>
      <c r="AK355" s="258" t="str">
        <f ca="1">IF(BS_CONTROLE[[#This Row],[Local - Partida]]=0, "-", BS_CONTROLE[[#This Row],[Local - Partida]])</f>
        <v>-</v>
      </c>
      <c r="AL355" s="258" t="str">
        <f ca="1">IF(BS_CONTROLE[[#This Row],[Local - Encerramento]]=0, "-", BS_CONTROLE[[#This Row],[Local - Encerramento]])</f>
        <v>-</v>
      </c>
      <c r="AM355" s="258" t="str">
        <f ca="1">IF(BS_CONTROLE[[#This Row],[Entre - Estações]]=0, "-", BS_CONTROLE[[#This Row],[Entre - Estações]])</f>
        <v>-</v>
      </c>
      <c r="AN355" s="258" t="str">
        <f ca="1">IF(BS_CONTROLE[[#This Row],[SB]]=0, "-", BS_CONTROLE[[#This Row],[SB]])</f>
        <v>-</v>
      </c>
      <c r="AO355" s="259" t="str">
        <f ca="1">IF(BS_CONTROLE[[#This Row],[SUB]]=0, "-", BS_CONTROLE[[#This Row],[SUB]])</f>
        <v>-</v>
      </c>
      <c r="AP355" s="260" t="str">
        <f ca="1">IF(BS_CONTROLE[[#This Row],[KM - Inicio]]=0, "-", BS_CONTROLE[[#This Row],[KM - Inicio]])</f>
        <v>-</v>
      </c>
      <c r="AQ355" s="260" t="str">
        <f ca="1"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 ca="1">IFERROR(_xlfn.XLOOKUP(AI355, BS_ATIVIDADE[ATIVIDADE],BS_ATIVIDADE[UNIDADE] ), "*")</f>
        <v>*</v>
      </c>
      <c r="BC355" s="71" t="str" cm="1">
        <f t="array" aca="1" ref="BC3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aca="1" ref="BD3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 ca="1">IFERROR(_xlfn.XLOOKUP(AO355, BASE_MAPA!$D$2:$D$260, BASE_MAPA!$I$2:$I$260), "ERRO")</f>
        <v>ERRO</v>
      </c>
      <c r="BF355" s="261" t="str">
        <f ca="1"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 ca="1"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aca="1" ref="M35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aca="1" ref="N35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 ca="1">IF(BS_CONTROLE[[#This Row],[Atividade]]=0, "-", BS_CONTROLE[[#This Row],[Atividade]])</f>
        <v>-</v>
      </c>
      <c r="AJ356" s="9" t="str">
        <f ca="1">IF(D356="","*",VLOOKUP(AI356,BS_ATIVIDADE[#Data],3,FALSE))</f>
        <v>*</v>
      </c>
      <c r="AK356" s="258" t="str">
        <f ca="1">IF(BS_CONTROLE[[#This Row],[Local - Partida]]=0, "-", BS_CONTROLE[[#This Row],[Local - Partida]])</f>
        <v>-</v>
      </c>
      <c r="AL356" s="258" t="str">
        <f ca="1">IF(BS_CONTROLE[[#This Row],[Local - Encerramento]]=0, "-", BS_CONTROLE[[#This Row],[Local - Encerramento]])</f>
        <v>-</v>
      </c>
      <c r="AM356" s="258" t="str">
        <f ca="1">IF(BS_CONTROLE[[#This Row],[Entre - Estações]]=0, "-", BS_CONTROLE[[#This Row],[Entre - Estações]])</f>
        <v>-</v>
      </c>
      <c r="AN356" s="258" t="str">
        <f ca="1">IF(BS_CONTROLE[[#This Row],[SB]]=0, "-", BS_CONTROLE[[#This Row],[SB]])</f>
        <v>-</v>
      </c>
      <c r="AO356" s="259" t="str">
        <f ca="1">IF(BS_CONTROLE[[#This Row],[SUB]]=0, "-", BS_CONTROLE[[#This Row],[SUB]])</f>
        <v>-</v>
      </c>
      <c r="AP356" s="260" t="str">
        <f ca="1">IF(BS_CONTROLE[[#This Row],[KM - Inicio]]=0, "-", BS_CONTROLE[[#This Row],[KM - Inicio]])</f>
        <v>-</v>
      </c>
      <c r="AQ356" s="260" t="str">
        <f ca="1"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 ca="1">IFERROR(_xlfn.XLOOKUP(AI356, BS_ATIVIDADE[ATIVIDADE],BS_ATIVIDADE[UNIDADE] ), "*")</f>
        <v>*</v>
      </c>
      <c r="BC356" s="71" t="str" cm="1">
        <f t="array" aca="1" ref="BC3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aca="1" ref="BD3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 ca="1">IFERROR(_xlfn.XLOOKUP(AO356, BASE_MAPA!$D$2:$D$260, BASE_MAPA!$I$2:$I$260), "ERRO")</f>
        <v>ERRO</v>
      </c>
      <c r="BF356" s="261" t="str">
        <f ca="1"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 ca="1"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aca="1" ref="M35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aca="1" ref="N35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 ca="1">IF(BS_CONTROLE[[#This Row],[Atividade]]=0, "-", BS_CONTROLE[[#This Row],[Atividade]])</f>
        <v>-</v>
      </c>
      <c r="AJ357" s="9" t="str">
        <f ca="1">IF(D357="","*",VLOOKUP(AI357,BS_ATIVIDADE[#Data],3,FALSE))</f>
        <v>*</v>
      </c>
      <c r="AK357" s="258" t="str">
        <f ca="1">IF(BS_CONTROLE[[#This Row],[Local - Partida]]=0, "-", BS_CONTROLE[[#This Row],[Local - Partida]])</f>
        <v>-</v>
      </c>
      <c r="AL357" s="258" t="str">
        <f ca="1">IF(BS_CONTROLE[[#This Row],[Local - Encerramento]]=0, "-", BS_CONTROLE[[#This Row],[Local - Encerramento]])</f>
        <v>-</v>
      </c>
      <c r="AM357" s="258" t="str">
        <f ca="1">IF(BS_CONTROLE[[#This Row],[Entre - Estações]]=0, "-", BS_CONTROLE[[#This Row],[Entre - Estações]])</f>
        <v>-</v>
      </c>
      <c r="AN357" s="258" t="str">
        <f ca="1">IF(BS_CONTROLE[[#This Row],[SB]]=0, "-", BS_CONTROLE[[#This Row],[SB]])</f>
        <v>-</v>
      </c>
      <c r="AO357" s="259" t="str">
        <f ca="1">IF(BS_CONTROLE[[#This Row],[SUB]]=0, "-", BS_CONTROLE[[#This Row],[SUB]])</f>
        <v>-</v>
      </c>
      <c r="AP357" s="260" t="str">
        <f ca="1">IF(BS_CONTROLE[[#This Row],[KM - Inicio]]=0, "-", BS_CONTROLE[[#This Row],[KM - Inicio]])</f>
        <v>-</v>
      </c>
      <c r="AQ357" s="260" t="str">
        <f ca="1"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 ca="1">IFERROR(_xlfn.XLOOKUP(AI357, BS_ATIVIDADE[ATIVIDADE],BS_ATIVIDADE[UNIDADE] ), "*")</f>
        <v>*</v>
      </c>
      <c r="BC357" s="71" t="str" cm="1">
        <f t="array" aca="1" ref="BC3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aca="1" ref="BD3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 ca="1">IFERROR(_xlfn.XLOOKUP(AO357, BASE_MAPA!$D$2:$D$260, BASE_MAPA!$I$2:$I$260), "ERRO")</f>
        <v>ERRO</v>
      </c>
      <c r="BF357" s="261" t="str">
        <f ca="1"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 ca="1"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aca="1" ref="M35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aca="1" ref="N35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 ca="1">IF(BS_CONTROLE[[#This Row],[Atividade]]=0, "-", BS_CONTROLE[[#This Row],[Atividade]])</f>
        <v>-</v>
      </c>
      <c r="AJ358" s="9" t="str">
        <f ca="1">IF(D358="","*",VLOOKUP(AI358,BS_ATIVIDADE[#Data],3,FALSE))</f>
        <v>*</v>
      </c>
      <c r="AK358" s="258" t="str">
        <f ca="1">IF(BS_CONTROLE[[#This Row],[Local - Partida]]=0, "-", BS_CONTROLE[[#This Row],[Local - Partida]])</f>
        <v>-</v>
      </c>
      <c r="AL358" s="258" t="str">
        <f ca="1">IF(BS_CONTROLE[[#This Row],[Local - Encerramento]]=0, "-", BS_CONTROLE[[#This Row],[Local - Encerramento]])</f>
        <v>-</v>
      </c>
      <c r="AM358" s="258" t="str">
        <f ca="1">IF(BS_CONTROLE[[#This Row],[Entre - Estações]]=0, "-", BS_CONTROLE[[#This Row],[Entre - Estações]])</f>
        <v>-</v>
      </c>
      <c r="AN358" s="258" t="str">
        <f ca="1">IF(BS_CONTROLE[[#This Row],[SB]]=0, "-", BS_CONTROLE[[#This Row],[SB]])</f>
        <v>-</v>
      </c>
      <c r="AO358" s="259" t="str">
        <f ca="1">IF(BS_CONTROLE[[#This Row],[SUB]]=0, "-", BS_CONTROLE[[#This Row],[SUB]])</f>
        <v>-</v>
      </c>
      <c r="AP358" s="260" t="str">
        <f ca="1">IF(BS_CONTROLE[[#This Row],[KM - Inicio]]=0, "-", BS_CONTROLE[[#This Row],[KM - Inicio]])</f>
        <v>-</v>
      </c>
      <c r="AQ358" s="260" t="str">
        <f ca="1"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 ca="1">IFERROR(_xlfn.XLOOKUP(AI358, BS_ATIVIDADE[ATIVIDADE],BS_ATIVIDADE[UNIDADE] ), "*")</f>
        <v>*</v>
      </c>
      <c r="BC358" s="71" t="str" cm="1">
        <f t="array" aca="1" ref="BC3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aca="1" ref="BD3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 ca="1">IFERROR(_xlfn.XLOOKUP(AO358, BASE_MAPA!$D$2:$D$260, BASE_MAPA!$I$2:$I$260), "ERRO")</f>
        <v>ERRO</v>
      </c>
      <c r="BF358" s="261" t="str">
        <f ca="1"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 ca="1"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aca="1" ref="M35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aca="1" ref="N35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 ca="1">IF(BS_CONTROLE[[#This Row],[Atividade]]=0, "-", BS_CONTROLE[[#This Row],[Atividade]])</f>
        <v>-</v>
      </c>
      <c r="AJ359" s="9" t="str">
        <f ca="1">IF(D359="","*",VLOOKUP(AI359,BS_ATIVIDADE[#Data],3,FALSE))</f>
        <v>*</v>
      </c>
      <c r="AK359" s="258" t="str">
        <f ca="1">IF(BS_CONTROLE[[#This Row],[Local - Partida]]=0, "-", BS_CONTROLE[[#This Row],[Local - Partida]])</f>
        <v>-</v>
      </c>
      <c r="AL359" s="258" t="str">
        <f ca="1">IF(BS_CONTROLE[[#This Row],[Local - Encerramento]]=0, "-", BS_CONTROLE[[#This Row],[Local - Encerramento]])</f>
        <v>-</v>
      </c>
      <c r="AM359" s="258" t="str">
        <f ca="1">IF(BS_CONTROLE[[#This Row],[Entre - Estações]]=0, "-", BS_CONTROLE[[#This Row],[Entre - Estações]])</f>
        <v>-</v>
      </c>
      <c r="AN359" s="258" t="str">
        <f ca="1">IF(BS_CONTROLE[[#This Row],[SB]]=0, "-", BS_CONTROLE[[#This Row],[SB]])</f>
        <v>-</v>
      </c>
      <c r="AO359" s="259" t="str">
        <f ca="1">IF(BS_CONTROLE[[#This Row],[SUB]]=0, "-", BS_CONTROLE[[#This Row],[SUB]])</f>
        <v>-</v>
      </c>
      <c r="AP359" s="260" t="str">
        <f ca="1">IF(BS_CONTROLE[[#This Row],[KM - Inicio]]=0, "-", BS_CONTROLE[[#This Row],[KM - Inicio]])</f>
        <v>-</v>
      </c>
      <c r="AQ359" s="260" t="str">
        <f ca="1"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 ca="1">IFERROR(_xlfn.XLOOKUP(AI359, BS_ATIVIDADE[ATIVIDADE],BS_ATIVIDADE[UNIDADE] ), "*")</f>
        <v>*</v>
      </c>
      <c r="BC359" s="71" t="str" cm="1">
        <f t="array" aca="1" ref="BC3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aca="1" ref="BD3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 ca="1">IFERROR(_xlfn.XLOOKUP(AO359, BASE_MAPA!$D$2:$D$260, BASE_MAPA!$I$2:$I$260), "ERRO")</f>
        <v>ERRO</v>
      </c>
      <c r="BF359" s="261" t="str">
        <f ca="1"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 ca="1"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aca="1" ref="M36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aca="1" ref="N36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 ca="1">IF(BS_CONTROLE[[#This Row],[Atividade]]=0, "-", BS_CONTROLE[[#This Row],[Atividade]])</f>
        <v>-</v>
      </c>
      <c r="AJ360" s="9" t="str">
        <f ca="1">IF(D360="","*",VLOOKUP(AI360,BS_ATIVIDADE[#Data],3,FALSE))</f>
        <v>*</v>
      </c>
      <c r="AK360" s="258" t="str">
        <f ca="1">IF(BS_CONTROLE[[#This Row],[Local - Partida]]=0, "-", BS_CONTROLE[[#This Row],[Local - Partida]])</f>
        <v>-</v>
      </c>
      <c r="AL360" s="258" t="str">
        <f ca="1">IF(BS_CONTROLE[[#This Row],[Local - Encerramento]]=0, "-", BS_CONTROLE[[#This Row],[Local - Encerramento]])</f>
        <v>-</v>
      </c>
      <c r="AM360" s="258" t="str">
        <f ca="1">IF(BS_CONTROLE[[#This Row],[Entre - Estações]]=0, "-", BS_CONTROLE[[#This Row],[Entre - Estações]])</f>
        <v>-</v>
      </c>
      <c r="AN360" s="258" t="str">
        <f ca="1">IF(BS_CONTROLE[[#This Row],[SB]]=0, "-", BS_CONTROLE[[#This Row],[SB]])</f>
        <v>-</v>
      </c>
      <c r="AO360" s="259" t="str">
        <f ca="1">IF(BS_CONTROLE[[#This Row],[SUB]]=0, "-", BS_CONTROLE[[#This Row],[SUB]])</f>
        <v>-</v>
      </c>
      <c r="AP360" s="260" t="str">
        <f ca="1">IF(BS_CONTROLE[[#This Row],[KM - Inicio]]=0, "-", BS_CONTROLE[[#This Row],[KM - Inicio]])</f>
        <v>-</v>
      </c>
      <c r="AQ360" s="260" t="str">
        <f ca="1"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 ca="1">IFERROR(_xlfn.XLOOKUP(AI360, BS_ATIVIDADE[ATIVIDADE],BS_ATIVIDADE[UNIDADE] ), "*")</f>
        <v>*</v>
      </c>
      <c r="BC360" s="71" t="str" cm="1">
        <f t="array" aca="1" ref="BC3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aca="1" ref="BD3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 ca="1">IFERROR(_xlfn.XLOOKUP(AO360, BASE_MAPA!$D$2:$D$260, BASE_MAPA!$I$2:$I$260), "ERRO")</f>
        <v>ERRO</v>
      </c>
      <c r="BF360" s="261" t="str">
        <f ca="1"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 ca="1"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aca="1" ref="M36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aca="1" ref="N36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 ca="1">IF(BS_CONTROLE[[#This Row],[Atividade]]=0, "-", BS_CONTROLE[[#This Row],[Atividade]])</f>
        <v>-</v>
      </c>
      <c r="AJ361" s="9" t="str">
        <f ca="1">IF(D361="","*",VLOOKUP(AI361,BS_ATIVIDADE[#Data],3,FALSE))</f>
        <v>*</v>
      </c>
      <c r="AK361" s="258" t="str">
        <f ca="1">IF(BS_CONTROLE[[#This Row],[Local - Partida]]=0, "-", BS_CONTROLE[[#This Row],[Local - Partida]])</f>
        <v>-</v>
      </c>
      <c r="AL361" s="258" t="str">
        <f ca="1">IF(BS_CONTROLE[[#This Row],[Local - Encerramento]]=0, "-", BS_CONTROLE[[#This Row],[Local - Encerramento]])</f>
        <v>-</v>
      </c>
      <c r="AM361" s="258" t="str">
        <f ca="1">IF(BS_CONTROLE[[#This Row],[Entre - Estações]]=0, "-", BS_CONTROLE[[#This Row],[Entre - Estações]])</f>
        <v>-</v>
      </c>
      <c r="AN361" s="258" t="str">
        <f ca="1">IF(BS_CONTROLE[[#This Row],[SB]]=0, "-", BS_CONTROLE[[#This Row],[SB]])</f>
        <v>-</v>
      </c>
      <c r="AO361" s="259" t="str">
        <f ca="1">IF(BS_CONTROLE[[#This Row],[SUB]]=0, "-", BS_CONTROLE[[#This Row],[SUB]])</f>
        <v>-</v>
      </c>
      <c r="AP361" s="260" t="str">
        <f ca="1">IF(BS_CONTROLE[[#This Row],[KM - Inicio]]=0, "-", BS_CONTROLE[[#This Row],[KM - Inicio]])</f>
        <v>-</v>
      </c>
      <c r="AQ361" s="260" t="str">
        <f ca="1"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 ca="1">IFERROR(_xlfn.XLOOKUP(AI361, BS_ATIVIDADE[ATIVIDADE],BS_ATIVIDADE[UNIDADE] ), "*")</f>
        <v>*</v>
      </c>
      <c r="BC361" s="71" t="str" cm="1">
        <f t="array" aca="1" ref="BC3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aca="1" ref="BD3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 ca="1">IFERROR(_xlfn.XLOOKUP(AO361, BASE_MAPA!$D$2:$D$260, BASE_MAPA!$I$2:$I$260), "ERRO")</f>
        <v>ERRO</v>
      </c>
      <c r="BF361" s="261" t="str">
        <f ca="1"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 ca="1"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aca="1" ref="M36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aca="1" ref="N36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 ca="1">IF(BS_CONTROLE[[#This Row],[Atividade]]=0, "-", BS_CONTROLE[[#This Row],[Atividade]])</f>
        <v>-</v>
      </c>
      <c r="AJ362" s="9" t="str">
        <f ca="1">IF(D362="","*",VLOOKUP(AI362,BS_ATIVIDADE[#Data],3,FALSE))</f>
        <v>*</v>
      </c>
      <c r="AK362" s="258" t="str">
        <f ca="1">IF(BS_CONTROLE[[#This Row],[Local - Partida]]=0, "-", BS_CONTROLE[[#This Row],[Local - Partida]])</f>
        <v>-</v>
      </c>
      <c r="AL362" s="258" t="str">
        <f ca="1">IF(BS_CONTROLE[[#This Row],[Local - Encerramento]]=0, "-", BS_CONTROLE[[#This Row],[Local - Encerramento]])</f>
        <v>-</v>
      </c>
      <c r="AM362" s="258" t="str">
        <f ca="1">IF(BS_CONTROLE[[#This Row],[Entre - Estações]]=0, "-", BS_CONTROLE[[#This Row],[Entre - Estações]])</f>
        <v>-</v>
      </c>
      <c r="AN362" s="258" t="str">
        <f ca="1">IF(BS_CONTROLE[[#This Row],[SB]]=0, "-", BS_CONTROLE[[#This Row],[SB]])</f>
        <v>-</v>
      </c>
      <c r="AO362" s="259" t="str">
        <f ca="1">IF(BS_CONTROLE[[#This Row],[SUB]]=0, "-", BS_CONTROLE[[#This Row],[SUB]])</f>
        <v>-</v>
      </c>
      <c r="AP362" s="260" t="str">
        <f ca="1">IF(BS_CONTROLE[[#This Row],[KM - Inicio]]=0, "-", BS_CONTROLE[[#This Row],[KM - Inicio]])</f>
        <v>-</v>
      </c>
      <c r="AQ362" s="260" t="str">
        <f ca="1"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 ca="1">IFERROR(_xlfn.XLOOKUP(AI362, BS_ATIVIDADE[ATIVIDADE],BS_ATIVIDADE[UNIDADE] ), "*")</f>
        <v>*</v>
      </c>
      <c r="BC362" s="71" t="str" cm="1">
        <f t="array" aca="1" ref="BC3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aca="1" ref="BD3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 ca="1">IFERROR(_xlfn.XLOOKUP(AO362, BASE_MAPA!$D$2:$D$260, BASE_MAPA!$I$2:$I$260), "ERRO")</f>
        <v>ERRO</v>
      </c>
      <c r="BF362" s="261" t="str">
        <f ca="1"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 ca="1"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aca="1" ref="M36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aca="1" ref="N36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 ca="1">IF(BS_CONTROLE[[#This Row],[Atividade]]=0, "-", BS_CONTROLE[[#This Row],[Atividade]])</f>
        <v>-</v>
      </c>
      <c r="AJ363" s="9" t="str">
        <f ca="1">IF(D363="","*",VLOOKUP(AI363,BS_ATIVIDADE[#Data],3,FALSE))</f>
        <v>*</v>
      </c>
      <c r="AK363" s="258" t="str">
        <f ca="1">IF(BS_CONTROLE[[#This Row],[Local - Partida]]=0, "-", BS_CONTROLE[[#This Row],[Local - Partida]])</f>
        <v>-</v>
      </c>
      <c r="AL363" s="258" t="str">
        <f ca="1">IF(BS_CONTROLE[[#This Row],[Local - Encerramento]]=0, "-", BS_CONTROLE[[#This Row],[Local - Encerramento]])</f>
        <v>-</v>
      </c>
      <c r="AM363" s="258" t="str">
        <f ca="1">IF(BS_CONTROLE[[#This Row],[Entre - Estações]]=0, "-", BS_CONTROLE[[#This Row],[Entre - Estações]])</f>
        <v>-</v>
      </c>
      <c r="AN363" s="258" t="str">
        <f ca="1">IF(BS_CONTROLE[[#This Row],[SB]]=0, "-", BS_CONTROLE[[#This Row],[SB]])</f>
        <v>-</v>
      </c>
      <c r="AO363" s="259" t="str">
        <f ca="1">IF(BS_CONTROLE[[#This Row],[SUB]]=0, "-", BS_CONTROLE[[#This Row],[SUB]])</f>
        <v>-</v>
      </c>
      <c r="AP363" s="260" t="str">
        <f ca="1">IF(BS_CONTROLE[[#This Row],[KM - Inicio]]=0, "-", BS_CONTROLE[[#This Row],[KM - Inicio]])</f>
        <v>-</v>
      </c>
      <c r="AQ363" s="260" t="str">
        <f ca="1"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 ca="1">IFERROR(_xlfn.XLOOKUP(AI363, BS_ATIVIDADE[ATIVIDADE],BS_ATIVIDADE[UNIDADE] ), "*")</f>
        <v>*</v>
      </c>
      <c r="BC363" s="71" t="str" cm="1">
        <f t="array" aca="1" ref="BC3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aca="1" ref="BD3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 ca="1">IFERROR(_xlfn.XLOOKUP(AO363, BASE_MAPA!$D$2:$D$260, BASE_MAPA!$I$2:$I$260), "ERRO")</f>
        <v>ERRO</v>
      </c>
      <c r="BF363" s="261" t="str">
        <f ca="1"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 ca="1"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aca="1" ref="M36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aca="1" ref="N36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 ca="1">IF(BS_CONTROLE[[#This Row],[Atividade]]=0, "-", BS_CONTROLE[[#This Row],[Atividade]])</f>
        <v>-</v>
      </c>
      <c r="AJ364" s="9" t="str">
        <f ca="1">IF(D364="","*",VLOOKUP(AI364,BS_ATIVIDADE[#Data],3,FALSE))</f>
        <v>*</v>
      </c>
      <c r="AK364" s="258" t="str">
        <f ca="1">IF(BS_CONTROLE[[#This Row],[Local - Partida]]=0, "-", BS_CONTROLE[[#This Row],[Local - Partida]])</f>
        <v>-</v>
      </c>
      <c r="AL364" s="258" t="str">
        <f ca="1">IF(BS_CONTROLE[[#This Row],[Local - Encerramento]]=0, "-", BS_CONTROLE[[#This Row],[Local - Encerramento]])</f>
        <v>-</v>
      </c>
      <c r="AM364" s="258" t="str">
        <f ca="1">IF(BS_CONTROLE[[#This Row],[Entre - Estações]]=0, "-", BS_CONTROLE[[#This Row],[Entre - Estações]])</f>
        <v>-</v>
      </c>
      <c r="AN364" s="258" t="str">
        <f ca="1">IF(BS_CONTROLE[[#This Row],[SB]]=0, "-", BS_CONTROLE[[#This Row],[SB]])</f>
        <v>-</v>
      </c>
      <c r="AO364" s="259" t="str">
        <f ca="1">IF(BS_CONTROLE[[#This Row],[SUB]]=0, "-", BS_CONTROLE[[#This Row],[SUB]])</f>
        <v>-</v>
      </c>
      <c r="AP364" s="260" t="str">
        <f ca="1">IF(BS_CONTROLE[[#This Row],[KM - Inicio]]=0, "-", BS_CONTROLE[[#This Row],[KM - Inicio]])</f>
        <v>-</v>
      </c>
      <c r="AQ364" s="260" t="str">
        <f ca="1"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 ca="1">IFERROR(_xlfn.XLOOKUP(AI364, BS_ATIVIDADE[ATIVIDADE],BS_ATIVIDADE[UNIDADE] ), "*")</f>
        <v>*</v>
      </c>
      <c r="BC364" s="71" t="str" cm="1">
        <f t="array" aca="1" ref="BC3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aca="1" ref="BD3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 ca="1">IFERROR(_xlfn.XLOOKUP(AO364, BASE_MAPA!$D$2:$D$260, BASE_MAPA!$I$2:$I$260), "ERRO")</f>
        <v>ERRO</v>
      </c>
      <c r="BF364" s="261" t="str">
        <f ca="1"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 ca="1"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aca="1" ref="M36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aca="1" ref="N36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 ca="1">IF(BS_CONTROLE[[#This Row],[Atividade]]=0, "-", BS_CONTROLE[[#This Row],[Atividade]])</f>
        <v>-</v>
      </c>
      <c r="AJ365" s="9" t="str">
        <f ca="1">IF(D365="","*",VLOOKUP(AI365,BS_ATIVIDADE[#Data],3,FALSE))</f>
        <v>*</v>
      </c>
      <c r="AK365" s="258" t="str">
        <f ca="1">IF(BS_CONTROLE[[#This Row],[Local - Partida]]=0, "-", BS_CONTROLE[[#This Row],[Local - Partida]])</f>
        <v>-</v>
      </c>
      <c r="AL365" s="258" t="str">
        <f ca="1">IF(BS_CONTROLE[[#This Row],[Local - Encerramento]]=0, "-", BS_CONTROLE[[#This Row],[Local - Encerramento]])</f>
        <v>-</v>
      </c>
      <c r="AM365" s="258" t="str">
        <f ca="1">IF(BS_CONTROLE[[#This Row],[Entre - Estações]]=0, "-", BS_CONTROLE[[#This Row],[Entre - Estações]])</f>
        <v>-</v>
      </c>
      <c r="AN365" s="258" t="str">
        <f ca="1">IF(BS_CONTROLE[[#This Row],[SB]]=0, "-", BS_CONTROLE[[#This Row],[SB]])</f>
        <v>-</v>
      </c>
      <c r="AO365" s="259" t="str">
        <f ca="1">IF(BS_CONTROLE[[#This Row],[SUB]]=0, "-", BS_CONTROLE[[#This Row],[SUB]])</f>
        <v>-</v>
      </c>
      <c r="AP365" s="260" t="str">
        <f ca="1">IF(BS_CONTROLE[[#This Row],[KM - Inicio]]=0, "-", BS_CONTROLE[[#This Row],[KM - Inicio]])</f>
        <v>-</v>
      </c>
      <c r="AQ365" s="260" t="str">
        <f ca="1"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 ca="1">IFERROR(_xlfn.XLOOKUP(AI365, BS_ATIVIDADE[ATIVIDADE],BS_ATIVIDADE[UNIDADE] ), "*")</f>
        <v>*</v>
      </c>
      <c r="BC365" s="71" t="str" cm="1">
        <f t="array" aca="1" ref="BC3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aca="1" ref="BD3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 ca="1">IFERROR(_xlfn.XLOOKUP(AO365, BASE_MAPA!$D$2:$D$260, BASE_MAPA!$I$2:$I$260), "ERRO")</f>
        <v>ERRO</v>
      </c>
      <c r="BF365" s="261" t="str">
        <f ca="1"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 ca="1"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aca="1" ref="M36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aca="1" ref="N36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 ca="1">IF(BS_CONTROLE[[#This Row],[Atividade]]=0, "-", BS_CONTROLE[[#This Row],[Atividade]])</f>
        <v>-</v>
      </c>
      <c r="AJ366" s="9" t="str">
        <f ca="1">IF(D366="","*",VLOOKUP(AI366,BS_ATIVIDADE[#Data],3,FALSE))</f>
        <v>*</v>
      </c>
      <c r="AK366" s="258" t="str">
        <f ca="1">IF(BS_CONTROLE[[#This Row],[Local - Partida]]=0, "-", BS_CONTROLE[[#This Row],[Local - Partida]])</f>
        <v>-</v>
      </c>
      <c r="AL366" s="258" t="str">
        <f ca="1">IF(BS_CONTROLE[[#This Row],[Local - Encerramento]]=0, "-", BS_CONTROLE[[#This Row],[Local - Encerramento]])</f>
        <v>-</v>
      </c>
      <c r="AM366" s="258" t="str">
        <f ca="1">IF(BS_CONTROLE[[#This Row],[Entre - Estações]]=0, "-", BS_CONTROLE[[#This Row],[Entre - Estações]])</f>
        <v>-</v>
      </c>
      <c r="AN366" s="258" t="str">
        <f ca="1">IF(BS_CONTROLE[[#This Row],[SB]]=0, "-", BS_CONTROLE[[#This Row],[SB]])</f>
        <v>-</v>
      </c>
      <c r="AO366" s="259" t="str">
        <f ca="1">IF(BS_CONTROLE[[#This Row],[SUB]]=0, "-", BS_CONTROLE[[#This Row],[SUB]])</f>
        <v>-</v>
      </c>
      <c r="AP366" s="260" t="str">
        <f ca="1">IF(BS_CONTROLE[[#This Row],[KM - Inicio]]=0, "-", BS_CONTROLE[[#This Row],[KM - Inicio]])</f>
        <v>-</v>
      </c>
      <c r="AQ366" s="260" t="str">
        <f ca="1"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 ca="1">IFERROR(_xlfn.XLOOKUP(AI366, BS_ATIVIDADE[ATIVIDADE],BS_ATIVIDADE[UNIDADE] ), "*")</f>
        <v>*</v>
      </c>
      <c r="BC366" s="71" t="str" cm="1">
        <f t="array" aca="1" ref="BC3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aca="1" ref="BD3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 ca="1">IFERROR(_xlfn.XLOOKUP(AO366, BASE_MAPA!$D$2:$D$260, BASE_MAPA!$I$2:$I$260), "ERRO")</f>
        <v>ERRO</v>
      </c>
      <c r="BF366" s="261" t="str">
        <f ca="1"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 ca="1"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aca="1" ref="M36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aca="1" ref="N36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 ca="1">IF(BS_CONTROLE[[#This Row],[Atividade]]=0, "-", BS_CONTROLE[[#This Row],[Atividade]])</f>
        <v>-</v>
      </c>
      <c r="AJ367" s="9" t="str">
        <f ca="1">IF(D367="","*",VLOOKUP(AI367,BS_ATIVIDADE[#Data],3,FALSE))</f>
        <v>*</v>
      </c>
      <c r="AK367" s="258" t="str">
        <f ca="1">IF(BS_CONTROLE[[#This Row],[Local - Partida]]=0, "-", BS_CONTROLE[[#This Row],[Local - Partida]])</f>
        <v>-</v>
      </c>
      <c r="AL367" s="258" t="str">
        <f ca="1">IF(BS_CONTROLE[[#This Row],[Local - Encerramento]]=0, "-", BS_CONTROLE[[#This Row],[Local - Encerramento]])</f>
        <v>-</v>
      </c>
      <c r="AM367" s="258" t="str">
        <f ca="1">IF(BS_CONTROLE[[#This Row],[Entre - Estações]]=0, "-", BS_CONTROLE[[#This Row],[Entre - Estações]])</f>
        <v>-</v>
      </c>
      <c r="AN367" s="258" t="str">
        <f ca="1">IF(BS_CONTROLE[[#This Row],[SB]]=0, "-", BS_CONTROLE[[#This Row],[SB]])</f>
        <v>-</v>
      </c>
      <c r="AO367" s="259" t="str">
        <f ca="1">IF(BS_CONTROLE[[#This Row],[SUB]]=0, "-", BS_CONTROLE[[#This Row],[SUB]])</f>
        <v>-</v>
      </c>
      <c r="AP367" s="260" t="str">
        <f ca="1">IF(BS_CONTROLE[[#This Row],[KM - Inicio]]=0, "-", BS_CONTROLE[[#This Row],[KM - Inicio]])</f>
        <v>-</v>
      </c>
      <c r="AQ367" s="260" t="str">
        <f ca="1"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 ca="1">IFERROR(_xlfn.XLOOKUP(AI367, BS_ATIVIDADE[ATIVIDADE],BS_ATIVIDADE[UNIDADE] ), "*")</f>
        <v>*</v>
      </c>
      <c r="BC367" s="71" t="str" cm="1">
        <f t="array" aca="1" ref="BC3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aca="1" ref="BD3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 ca="1">IFERROR(_xlfn.XLOOKUP(AO367, BASE_MAPA!$D$2:$D$260, BASE_MAPA!$I$2:$I$260), "ERRO")</f>
        <v>ERRO</v>
      </c>
      <c r="BF367" s="261" t="str">
        <f ca="1"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 ca="1"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aca="1" ref="M36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aca="1" ref="N36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 ca="1">IF(BS_CONTROLE[[#This Row],[Atividade]]=0, "-", BS_CONTROLE[[#This Row],[Atividade]])</f>
        <v>-</v>
      </c>
      <c r="AJ368" s="9" t="str">
        <f ca="1">IF(D368="","*",VLOOKUP(AI368,BS_ATIVIDADE[#Data],3,FALSE))</f>
        <v>*</v>
      </c>
      <c r="AK368" s="258" t="str">
        <f ca="1">IF(BS_CONTROLE[[#This Row],[Local - Partida]]=0, "-", BS_CONTROLE[[#This Row],[Local - Partida]])</f>
        <v>-</v>
      </c>
      <c r="AL368" s="258" t="str">
        <f ca="1">IF(BS_CONTROLE[[#This Row],[Local - Encerramento]]=0, "-", BS_CONTROLE[[#This Row],[Local - Encerramento]])</f>
        <v>-</v>
      </c>
      <c r="AM368" s="258" t="str">
        <f ca="1">IF(BS_CONTROLE[[#This Row],[Entre - Estações]]=0, "-", BS_CONTROLE[[#This Row],[Entre - Estações]])</f>
        <v>-</v>
      </c>
      <c r="AN368" s="258" t="str">
        <f ca="1">IF(BS_CONTROLE[[#This Row],[SB]]=0, "-", BS_CONTROLE[[#This Row],[SB]])</f>
        <v>-</v>
      </c>
      <c r="AO368" s="259" t="str">
        <f ca="1">IF(BS_CONTROLE[[#This Row],[SUB]]=0, "-", BS_CONTROLE[[#This Row],[SUB]])</f>
        <v>-</v>
      </c>
      <c r="AP368" s="260" t="str">
        <f ca="1">IF(BS_CONTROLE[[#This Row],[KM - Inicio]]=0, "-", BS_CONTROLE[[#This Row],[KM - Inicio]])</f>
        <v>-</v>
      </c>
      <c r="AQ368" s="260" t="str">
        <f ca="1"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 ca="1">IFERROR(_xlfn.XLOOKUP(AI368, BS_ATIVIDADE[ATIVIDADE],BS_ATIVIDADE[UNIDADE] ), "*")</f>
        <v>*</v>
      </c>
      <c r="BC368" s="71" t="str" cm="1">
        <f t="array" aca="1" ref="BC3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aca="1" ref="BD3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 ca="1">IFERROR(_xlfn.XLOOKUP(AO368, BASE_MAPA!$D$2:$D$260, BASE_MAPA!$I$2:$I$260), "ERRO")</f>
        <v>ERRO</v>
      </c>
      <c r="BF368" s="261" t="str">
        <f ca="1"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 ca="1"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aca="1" ref="M36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aca="1" ref="N36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 ca="1">IF(BS_CONTROLE[[#This Row],[Atividade]]=0, "-", BS_CONTROLE[[#This Row],[Atividade]])</f>
        <v>-</v>
      </c>
      <c r="AJ369" s="9" t="str">
        <f ca="1">IF(D369="","*",VLOOKUP(AI369,BS_ATIVIDADE[#Data],3,FALSE))</f>
        <v>*</v>
      </c>
      <c r="AK369" s="258" t="str">
        <f ca="1">IF(BS_CONTROLE[[#This Row],[Local - Partida]]=0, "-", BS_CONTROLE[[#This Row],[Local - Partida]])</f>
        <v>-</v>
      </c>
      <c r="AL369" s="258" t="str">
        <f ca="1">IF(BS_CONTROLE[[#This Row],[Local - Encerramento]]=0, "-", BS_CONTROLE[[#This Row],[Local - Encerramento]])</f>
        <v>-</v>
      </c>
      <c r="AM369" s="258" t="str">
        <f ca="1">IF(BS_CONTROLE[[#This Row],[Entre - Estações]]=0, "-", BS_CONTROLE[[#This Row],[Entre - Estações]])</f>
        <v>-</v>
      </c>
      <c r="AN369" s="258" t="str">
        <f ca="1">IF(BS_CONTROLE[[#This Row],[SB]]=0, "-", BS_CONTROLE[[#This Row],[SB]])</f>
        <v>-</v>
      </c>
      <c r="AO369" s="259" t="str">
        <f ca="1">IF(BS_CONTROLE[[#This Row],[SUB]]=0, "-", BS_CONTROLE[[#This Row],[SUB]])</f>
        <v>-</v>
      </c>
      <c r="AP369" s="260" t="str">
        <f ca="1">IF(BS_CONTROLE[[#This Row],[KM - Inicio]]=0, "-", BS_CONTROLE[[#This Row],[KM - Inicio]])</f>
        <v>-</v>
      </c>
      <c r="AQ369" s="260" t="str">
        <f ca="1"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 ca="1">IFERROR(_xlfn.XLOOKUP(AI369, BS_ATIVIDADE[ATIVIDADE],BS_ATIVIDADE[UNIDADE] ), "*")</f>
        <v>*</v>
      </c>
      <c r="BC369" s="71" t="str" cm="1">
        <f t="array" aca="1" ref="BC3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aca="1" ref="BD3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 ca="1">IFERROR(_xlfn.XLOOKUP(AO369, BASE_MAPA!$D$2:$D$260, BASE_MAPA!$I$2:$I$260), "ERRO")</f>
        <v>ERRO</v>
      </c>
      <c r="BF369" s="261" t="str">
        <f ca="1"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 ca="1"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aca="1" ref="M37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aca="1" ref="N37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 ca="1">IF(BS_CONTROLE[[#This Row],[Atividade]]=0, "-", BS_CONTROLE[[#This Row],[Atividade]])</f>
        <v>-</v>
      </c>
      <c r="AJ370" s="9" t="str">
        <f ca="1">IF(D370="","*",VLOOKUP(AI370,BS_ATIVIDADE[#Data],3,FALSE))</f>
        <v>*</v>
      </c>
      <c r="AK370" s="258" t="str">
        <f ca="1">IF(BS_CONTROLE[[#This Row],[Local - Partida]]=0, "-", BS_CONTROLE[[#This Row],[Local - Partida]])</f>
        <v>-</v>
      </c>
      <c r="AL370" s="258" t="str">
        <f ca="1">IF(BS_CONTROLE[[#This Row],[Local - Encerramento]]=0, "-", BS_CONTROLE[[#This Row],[Local - Encerramento]])</f>
        <v>-</v>
      </c>
      <c r="AM370" s="258" t="str">
        <f ca="1">IF(BS_CONTROLE[[#This Row],[Entre - Estações]]=0, "-", BS_CONTROLE[[#This Row],[Entre - Estações]])</f>
        <v>-</v>
      </c>
      <c r="AN370" s="258" t="str">
        <f ca="1">IF(BS_CONTROLE[[#This Row],[SB]]=0, "-", BS_CONTROLE[[#This Row],[SB]])</f>
        <v>-</v>
      </c>
      <c r="AO370" s="259" t="str">
        <f ca="1">IF(BS_CONTROLE[[#This Row],[SUB]]=0, "-", BS_CONTROLE[[#This Row],[SUB]])</f>
        <v>-</v>
      </c>
      <c r="AP370" s="260" t="str">
        <f ca="1">IF(BS_CONTROLE[[#This Row],[KM - Inicio]]=0, "-", BS_CONTROLE[[#This Row],[KM - Inicio]])</f>
        <v>-</v>
      </c>
      <c r="AQ370" s="260" t="str">
        <f ca="1"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 ca="1">IFERROR(_xlfn.XLOOKUP(AI370, BS_ATIVIDADE[ATIVIDADE],BS_ATIVIDADE[UNIDADE] ), "*")</f>
        <v>*</v>
      </c>
      <c r="BC370" s="71" t="str" cm="1">
        <f t="array" aca="1" ref="BC3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aca="1" ref="BD3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 ca="1">IFERROR(_xlfn.XLOOKUP(AO370, BASE_MAPA!$D$2:$D$260, BASE_MAPA!$I$2:$I$260), "ERRO")</f>
        <v>ERRO</v>
      </c>
      <c r="BF370" s="261" t="str">
        <f ca="1"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 ca="1"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aca="1" ref="M37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aca="1" ref="N37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 ca="1">IF(BS_CONTROLE[[#This Row],[Atividade]]=0, "-", BS_CONTROLE[[#This Row],[Atividade]])</f>
        <v>-</v>
      </c>
      <c r="AJ371" s="9" t="str">
        <f ca="1">IF(D371="","*",VLOOKUP(AI371,BS_ATIVIDADE[#Data],3,FALSE))</f>
        <v>*</v>
      </c>
      <c r="AK371" s="258" t="str">
        <f ca="1">IF(BS_CONTROLE[[#This Row],[Local - Partida]]=0, "-", BS_CONTROLE[[#This Row],[Local - Partida]])</f>
        <v>-</v>
      </c>
      <c r="AL371" s="258" t="str">
        <f ca="1">IF(BS_CONTROLE[[#This Row],[Local - Encerramento]]=0, "-", BS_CONTROLE[[#This Row],[Local - Encerramento]])</f>
        <v>-</v>
      </c>
      <c r="AM371" s="258" t="str">
        <f ca="1">IF(BS_CONTROLE[[#This Row],[Entre - Estações]]=0, "-", BS_CONTROLE[[#This Row],[Entre - Estações]])</f>
        <v>-</v>
      </c>
      <c r="AN371" s="258" t="str">
        <f ca="1">IF(BS_CONTROLE[[#This Row],[SB]]=0, "-", BS_CONTROLE[[#This Row],[SB]])</f>
        <v>-</v>
      </c>
      <c r="AO371" s="259" t="str">
        <f ca="1">IF(BS_CONTROLE[[#This Row],[SUB]]=0, "-", BS_CONTROLE[[#This Row],[SUB]])</f>
        <v>-</v>
      </c>
      <c r="AP371" s="260" t="str">
        <f ca="1">IF(BS_CONTROLE[[#This Row],[KM - Inicio]]=0, "-", BS_CONTROLE[[#This Row],[KM - Inicio]])</f>
        <v>-</v>
      </c>
      <c r="AQ371" s="260" t="str">
        <f ca="1"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 ca="1">IFERROR(_xlfn.XLOOKUP(AI371, BS_ATIVIDADE[ATIVIDADE],BS_ATIVIDADE[UNIDADE] ), "*")</f>
        <v>*</v>
      </c>
      <c r="BC371" s="71" t="str" cm="1">
        <f t="array" aca="1" ref="BC3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aca="1" ref="BD3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 ca="1">IFERROR(_xlfn.XLOOKUP(AO371, BASE_MAPA!$D$2:$D$260, BASE_MAPA!$I$2:$I$260), "ERRO")</f>
        <v>ERRO</v>
      </c>
      <c r="BF371" s="261" t="str">
        <f ca="1"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 ca="1"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aca="1" ref="M37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aca="1" ref="N37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 ca="1">IF(BS_CONTROLE[[#This Row],[Atividade]]=0, "-", BS_CONTROLE[[#This Row],[Atividade]])</f>
        <v>-</v>
      </c>
      <c r="AJ372" s="9" t="str">
        <f ca="1">IF(D372="","*",VLOOKUP(AI372,BS_ATIVIDADE[#Data],3,FALSE))</f>
        <v>*</v>
      </c>
      <c r="AK372" s="258" t="str">
        <f ca="1">IF(BS_CONTROLE[[#This Row],[Local - Partida]]=0, "-", BS_CONTROLE[[#This Row],[Local - Partida]])</f>
        <v>-</v>
      </c>
      <c r="AL372" s="258" t="str">
        <f ca="1">IF(BS_CONTROLE[[#This Row],[Local - Encerramento]]=0, "-", BS_CONTROLE[[#This Row],[Local - Encerramento]])</f>
        <v>-</v>
      </c>
      <c r="AM372" s="258" t="str">
        <f ca="1">IF(BS_CONTROLE[[#This Row],[Entre - Estações]]=0, "-", BS_CONTROLE[[#This Row],[Entre - Estações]])</f>
        <v>-</v>
      </c>
      <c r="AN372" s="258" t="str">
        <f ca="1">IF(BS_CONTROLE[[#This Row],[SB]]=0, "-", BS_CONTROLE[[#This Row],[SB]])</f>
        <v>-</v>
      </c>
      <c r="AO372" s="259" t="str">
        <f ca="1">IF(BS_CONTROLE[[#This Row],[SUB]]=0, "-", BS_CONTROLE[[#This Row],[SUB]])</f>
        <v>-</v>
      </c>
      <c r="AP372" s="260" t="str">
        <f ca="1">IF(BS_CONTROLE[[#This Row],[KM - Inicio]]=0, "-", BS_CONTROLE[[#This Row],[KM - Inicio]])</f>
        <v>-</v>
      </c>
      <c r="AQ372" s="260" t="str">
        <f ca="1"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 ca="1">IFERROR(_xlfn.XLOOKUP(AI372, BS_ATIVIDADE[ATIVIDADE],BS_ATIVIDADE[UNIDADE] ), "*")</f>
        <v>*</v>
      </c>
      <c r="BC372" s="71" t="str" cm="1">
        <f t="array" aca="1" ref="BC3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aca="1" ref="BD3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 ca="1">IFERROR(_xlfn.XLOOKUP(AO372, BASE_MAPA!$D$2:$D$260, BASE_MAPA!$I$2:$I$260), "ERRO")</f>
        <v>ERRO</v>
      </c>
      <c r="BF372" s="261" t="str">
        <f ca="1"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 ca="1"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aca="1" ref="M37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aca="1" ref="N37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 ca="1">IF(BS_CONTROLE[[#This Row],[Atividade]]=0, "-", BS_CONTROLE[[#This Row],[Atividade]])</f>
        <v>-</v>
      </c>
      <c r="AJ373" s="9" t="str">
        <f ca="1">IF(D373="","*",VLOOKUP(AI373,BS_ATIVIDADE[#Data],3,FALSE))</f>
        <v>*</v>
      </c>
      <c r="AK373" s="258" t="str">
        <f ca="1">IF(BS_CONTROLE[[#This Row],[Local - Partida]]=0, "-", BS_CONTROLE[[#This Row],[Local - Partida]])</f>
        <v>-</v>
      </c>
      <c r="AL373" s="258" t="str">
        <f ca="1">IF(BS_CONTROLE[[#This Row],[Local - Encerramento]]=0, "-", BS_CONTROLE[[#This Row],[Local - Encerramento]])</f>
        <v>-</v>
      </c>
      <c r="AM373" s="258" t="str">
        <f ca="1">IF(BS_CONTROLE[[#This Row],[Entre - Estações]]=0, "-", BS_CONTROLE[[#This Row],[Entre - Estações]])</f>
        <v>-</v>
      </c>
      <c r="AN373" s="258" t="str">
        <f ca="1">IF(BS_CONTROLE[[#This Row],[SB]]=0, "-", BS_CONTROLE[[#This Row],[SB]])</f>
        <v>-</v>
      </c>
      <c r="AO373" s="259" t="str">
        <f ca="1">IF(BS_CONTROLE[[#This Row],[SUB]]=0, "-", BS_CONTROLE[[#This Row],[SUB]])</f>
        <v>-</v>
      </c>
      <c r="AP373" s="260" t="str">
        <f ca="1">IF(BS_CONTROLE[[#This Row],[KM - Inicio]]=0, "-", BS_CONTROLE[[#This Row],[KM - Inicio]])</f>
        <v>-</v>
      </c>
      <c r="AQ373" s="260" t="str">
        <f ca="1"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 ca="1">IFERROR(_xlfn.XLOOKUP(AI373, BS_ATIVIDADE[ATIVIDADE],BS_ATIVIDADE[UNIDADE] ), "*")</f>
        <v>*</v>
      </c>
      <c r="BC373" s="71" t="str" cm="1">
        <f t="array" aca="1" ref="BC3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aca="1" ref="BD3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 ca="1">IFERROR(_xlfn.XLOOKUP(AO373, BASE_MAPA!$D$2:$D$260, BASE_MAPA!$I$2:$I$260), "ERRO")</f>
        <v>ERRO</v>
      </c>
      <c r="BF373" s="261" t="str">
        <f ca="1"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 ca="1"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aca="1" ref="M37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aca="1" ref="N37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 ca="1">IF(BS_CONTROLE[[#This Row],[Atividade]]=0, "-", BS_CONTROLE[[#This Row],[Atividade]])</f>
        <v>-</v>
      </c>
      <c r="AJ374" s="9" t="str">
        <f ca="1">IF(D374="","*",VLOOKUP(AI374,BS_ATIVIDADE[#Data],3,FALSE))</f>
        <v>*</v>
      </c>
      <c r="AK374" s="258" t="str">
        <f ca="1">IF(BS_CONTROLE[[#This Row],[Local - Partida]]=0, "-", BS_CONTROLE[[#This Row],[Local - Partida]])</f>
        <v>-</v>
      </c>
      <c r="AL374" s="258" t="str">
        <f ca="1">IF(BS_CONTROLE[[#This Row],[Local - Encerramento]]=0, "-", BS_CONTROLE[[#This Row],[Local - Encerramento]])</f>
        <v>-</v>
      </c>
      <c r="AM374" s="258" t="str">
        <f ca="1">IF(BS_CONTROLE[[#This Row],[Entre - Estações]]=0, "-", BS_CONTROLE[[#This Row],[Entre - Estações]])</f>
        <v>-</v>
      </c>
      <c r="AN374" s="258" t="str">
        <f ca="1">IF(BS_CONTROLE[[#This Row],[SB]]=0, "-", BS_CONTROLE[[#This Row],[SB]])</f>
        <v>-</v>
      </c>
      <c r="AO374" s="259" t="str">
        <f ca="1">IF(BS_CONTROLE[[#This Row],[SUB]]=0, "-", BS_CONTROLE[[#This Row],[SUB]])</f>
        <v>-</v>
      </c>
      <c r="AP374" s="260" t="str">
        <f ca="1">IF(BS_CONTROLE[[#This Row],[KM - Inicio]]=0, "-", BS_CONTROLE[[#This Row],[KM - Inicio]])</f>
        <v>-</v>
      </c>
      <c r="AQ374" s="260" t="str">
        <f ca="1"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 ca="1">IFERROR(_xlfn.XLOOKUP(AI374, BS_ATIVIDADE[ATIVIDADE],BS_ATIVIDADE[UNIDADE] ), "*")</f>
        <v>*</v>
      </c>
      <c r="BC374" s="71" t="str" cm="1">
        <f t="array" aca="1" ref="BC3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aca="1" ref="BD3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 ca="1">IFERROR(_xlfn.XLOOKUP(AO374, BASE_MAPA!$D$2:$D$260, BASE_MAPA!$I$2:$I$260), "ERRO")</f>
        <v>ERRO</v>
      </c>
      <c r="BF374" s="261" t="str">
        <f ca="1"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 ca="1"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aca="1" ref="M37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aca="1" ref="N37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 ca="1">IF(BS_CONTROLE[[#This Row],[Atividade]]=0, "-", BS_CONTROLE[[#This Row],[Atividade]])</f>
        <v>-</v>
      </c>
      <c r="AJ375" s="9" t="str">
        <f ca="1">IF(D375="","*",VLOOKUP(AI375,BS_ATIVIDADE[#Data],3,FALSE))</f>
        <v>*</v>
      </c>
      <c r="AK375" s="258" t="str">
        <f ca="1">IF(BS_CONTROLE[[#This Row],[Local - Partida]]=0, "-", BS_CONTROLE[[#This Row],[Local - Partida]])</f>
        <v>-</v>
      </c>
      <c r="AL375" s="258" t="str">
        <f ca="1">IF(BS_CONTROLE[[#This Row],[Local - Encerramento]]=0, "-", BS_CONTROLE[[#This Row],[Local - Encerramento]])</f>
        <v>-</v>
      </c>
      <c r="AM375" s="258" t="str">
        <f ca="1">IF(BS_CONTROLE[[#This Row],[Entre - Estações]]=0, "-", BS_CONTROLE[[#This Row],[Entre - Estações]])</f>
        <v>-</v>
      </c>
      <c r="AN375" s="258" t="str">
        <f ca="1">IF(BS_CONTROLE[[#This Row],[SB]]=0, "-", BS_CONTROLE[[#This Row],[SB]])</f>
        <v>-</v>
      </c>
      <c r="AO375" s="259" t="str">
        <f ca="1">IF(BS_CONTROLE[[#This Row],[SUB]]=0, "-", BS_CONTROLE[[#This Row],[SUB]])</f>
        <v>-</v>
      </c>
      <c r="AP375" s="260" t="str">
        <f ca="1">IF(BS_CONTROLE[[#This Row],[KM - Inicio]]=0, "-", BS_CONTROLE[[#This Row],[KM - Inicio]])</f>
        <v>-</v>
      </c>
      <c r="AQ375" s="260" t="str">
        <f ca="1"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 ca="1">IFERROR(_xlfn.XLOOKUP(AI375, BS_ATIVIDADE[ATIVIDADE],BS_ATIVIDADE[UNIDADE] ), "*")</f>
        <v>*</v>
      </c>
      <c r="BC375" s="71" t="str" cm="1">
        <f t="array" aca="1" ref="BC3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aca="1" ref="BD3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 ca="1">IFERROR(_xlfn.XLOOKUP(AO375, BASE_MAPA!$D$2:$D$260, BASE_MAPA!$I$2:$I$260), "ERRO")</f>
        <v>ERRO</v>
      </c>
      <c r="BF375" s="261" t="str">
        <f ca="1"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 ca="1"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aca="1" ref="M37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aca="1" ref="N37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 ca="1">IF(BS_CONTROLE[[#This Row],[Atividade]]=0, "-", BS_CONTROLE[[#This Row],[Atividade]])</f>
        <v>-</v>
      </c>
      <c r="AJ376" s="9" t="str">
        <f ca="1">IF(D376="","*",VLOOKUP(AI376,BS_ATIVIDADE[#Data],3,FALSE))</f>
        <v>*</v>
      </c>
      <c r="AK376" s="258" t="str">
        <f ca="1">IF(BS_CONTROLE[[#This Row],[Local - Partida]]=0, "-", BS_CONTROLE[[#This Row],[Local - Partida]])</f>
        <v>-</v>
      </c>
      <c r="AL376" s="258" t="str">
        <f ca="1">IF(BS_CONTROLE[[#This Row],[Local - Encerramento]]=0, "-", BS_CONTROLE[[#This Row],[Local - Encerramento]])</f>
        <v>-</v>
      </c>
      <c r="AM376" s="258" t="str">
        <f ca="1">IF(BS_CONTROLE[[#This Row],[Entre - Estações]]=0, "-", BS_CONTROLE[[#This Row],[Entre - Estações]])</f>
        <v>-</v>
      </c>
      <c r="AN376" s="258" t="str">
        <f ca="1">IF(BS_CONTROLE[[#This Row],[SB]]=0, "-", BS_CONTROLE[[#This Row],[SB]])</f>
        <v>-</v>
      </c>
      <c r="AO376" s="259" t="str">
        <f ca="1">IF(BS_CONTROLE[[#This Row],[SUB]]=0, "-", BS_CONTROLE[[#This Row],[SUB]])</f>
        <v>-</v>
      </c>
      <c r="AP376" s="260" t="str">
        <f ca="1">IF(BS_CONTROLE[[#This Row],[KM - Inicio]]=0, "-", BS_CONTROLE[[#This Row],[KM - Inicio]])</f>
        <v>-</v>
      </c>
      <c r="AQ376" s="260" t="str">
        <f ca="1"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 ca="1">IFERROR(_xlfn.XLOOKUP(AI376, BS_ATIVIDADE[ATIVIDADE],BS_ATIVIDADE[UNIDADE] ), "*")</f>
        <v>*</v>
      </c>
      <c r="BC376" s="71" t="str" cm="1">
        <f t="array" aca="1" ref="BC3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aca="1" ref="BD3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 ca="1">IFERROR(_xlfn.XLOOKUP(AO376, BASE_MAPA!$D$2:$D$260, BASE_MAPA!$I$2:$I$260), "ERRO")</f>
        <v>ERRO</v>
      </c>
      <c r="BF376" s="261" t="str">
        <f ca="1"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 ca="1"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aca="1" ref="M37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aca="1" ref="N37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 ca="1">IF(BS_CONTROLE[[#This Row],[Atividade]]=0, "-", BS_CONTROLE[[#This Row],[Atividade]])</f>
        <v>-</v>
      </c>
      <c r="AJ377" s="9" t="str">
        <f ca="1">IF(D377="","*",VLOOKUP(AI377,BS_ATIVIDADE[#Data],3,FALSE))</f>
        <v>*</v>
      </c>
      <c r="AK377" s="258" t="str">
        <f ca="1">IF(BS_CONTROLE[[#This Row],[Local - Partida]]=0, "-", BS_CONTROLE[[#This Row],[Local - Partida]])</f>
        <v>-</v>
      </c>
      <c r="AL377" s="258" t="str">
        <f ca="1">IF(BS_CONTROLE[[#This Row],[Local - Encerramento]]=0, "-", BS_CONTROLE[[#This Row],[Local - Encerramento]])</f>
        <v>-</v>
      </c>
      <c r="AM377" s="258" t="str">
        <f ca="1">IF(BS_CONTROLE[[#This Row],[Entre - Estações]]=0, "-", BS_CONTROLE[[#This Row],[Entre - Estações]])</f>
        <v>-</v>
      </c>
      <c r="AN377" s="258" t="str">
        <f ca="1">IF(BS_CONTROLE[[#This Row],[SB]]=0, "-", BS_CONTROLE[[#This Row],[SB]])</f>
        <v>-</v>
      </c>
      <c r="AO377" s="259" t="str">
        <f ca="1">IF(BS_CONTROLE[[#This Row],[SUB]]=0, "-", BS_CONTROLE[[#This Row],[SUB]])</f>
        <v>-</v>
      </c>
      <c r="AP377" s="260" t="str">
        <f ca="1">IF(BS_CONTROLE[[#This Row],[KM - Inicio]]=0, "-", BS_CONTROLE[[#This Row],[KM - Inicio]])</f>
        <v>-</v>
      </c>
      <c r="AQ377" s="260" t="str">
        <f ca="1"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 ca="1">IFERROR(_xlfn.XLOOKUP(AI377, BS_ATIVIDADE[ATIVIDADE],BS_ATIVIDADE[UNIDADE] ), "*")</f>
        <v>*</v>
      </c>
      <c r="BC377" s="71" t="str" cm="1">
        <f t="array" aca="1" ref="BC3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aca="1" ref="BD3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 ca="1">IFERROR(_xlfn.XLOOKUP(AO377, BASE_MAPA!$D$2:$D$260, BASE_MAPA!$I$2:$I$260), "ERRO")</f>
        <v>ERRO</v>
      </c>
      <c r="BF377" s="261" t="str">
        <f ca="1"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 ca="1"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aca="1" ref="M37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aca="1" ref="N37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 ca="1">IF(BS_CONTROLE[[#This Row],[Atividade]]=0, "-", BS_CONTROLE[[#This Row],[Atividade]])</f>
        <v>-</v>
      </c>
      <c r="AJ378" s="9" t="str">
        <f ca="1">IF(D378="","*",VLOOKUP(AI378,BS_ATIVIDADE[#Data],3,FALSE))</f>
        <v>*</v>
      </c>
      <c r="AK378" s="258" t="str">
        <f ca="1">IF(BS_CONTROLE[[#This Row],[Local - Partida]]=0, "-", BS_CONTROLE[[#This Row],[Local - Partida]])</f>
        <v>-</v>
      </c>
      <c r="AL378" s="258" t="str">
        <f ca="1">IF(BS_CONTROLE[[#This Row],[Local - Encerramento]]=0, "-", BS_CONTROLE[[#This Row],[Local - Encerramento]])</f>
        <v>-</v>
      </c>
      <c r="AM378" s="258" t="str">
        <f ca="1">IF(BS_CONTROLE[[#This Row],[Entre - Estações]]=0, "-", BS_CONTROLE[[#This Row],[Entre - Estações]])</f>
        <v>-</v>
      </c>
      <c r="AN378" s="258" t="str">
        <f ca="1">IF(BS_CONTROLE[[#This Row],[SB]]=0, "-", BS_CONTROLE[[#This Row],[SB]])</f>
        <v>-</v>
      </c>
      <c r="AO378" s="259" t="str">
        <f ca="1">IF(BS_CONTROLE[[#This Row],[SUB]]=0, "-", BS_CONTROLE[[#This Row],[SUB]])</f>
        <v>-</v>
      </c>
      <c r="AP378" s="260" t="str">
        <f ca="1">IF(BS_CONTROLE[[#This Row],[KM - Inicio]]=0, "-", BS_CONTROLE[[#This Row],[KM - Inicio]])</f>
        <v>-</v>
      </c>
      <c r="AQ378" s="260" t="str">
        <f ca="1"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 ca="1">IFERROR(_xlfn.XLOOKUP(AI378, BS_ATIVIDADE[ATIVIDADE],BS_ATIVIDADE[UNIDADE] ), "*")</f>
        <v>*</v>
      </c>
      <c r="BC378" s="71" t="str" cm="1">
        <f t="array" aca="1" ref="BC3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aca="1" ref="BD3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 ca="1">IFERROR(_xlfn.XLOOKUP(AO378, BASE_MAPA!$D$2:$D$260, BASE_MAPA!$I$2:$I$260), "ERRO")</f>
        <v>ERRO</v>
      </c>
      <c r="BF378" s="261" t="str">
        <f ca="1"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 ca="1"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aca="1" ref="M37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aca="1" ref="N37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 ca="1">IF(BS_CONTROLE[[#This Row],[Atividade]]=0, "-", BS_CONTROLE[[#This Row],[Atividade]])</f>
        <v>-</v>
      </c>
      <c r="AJ379" s="9" t="str">
        <f ca="1">IF(D379="","*",VLOOKUP(AI379,BS_ATIVIDADE[#Data],3,FALSE))</f>
        <v>*</v>
      </c>
      <c r="AK379" s="258" t="str">
        <f ca="1">IF(BS_CONTROLE[[#This Row],[Local - Partida]]=0, "-", BS_CONTROLE[[#This Row],[Local - Partida]])</f>
        <v>-</v>
      </c>
      <c r="AL379" s="258" t="str">
        <f ca="1">IF(BS_CONTROLE[[#This Row],[Local - Encerramento]]=0, "-", BS_CONTROLE[[#This Row],[Local - Encerramento]])</f>
        <v>-</v>
      </c>
      <c r="AM379" s="258" t="str">
        <f ca="1">IF(BS_CONTROLE[[#This Row],[Entre - Estações]]=0, "-", BS_CONTROLE[[#This Row],[Entre - Estações]])</f>
        <v>-</v>
      </c>
      <c r="AN379" s="258" t="str">
        <f ca="1">IF(BS_CONTROLE[[#This Row],[SB]]=0, "-", BS_CONTROLE[[#This Row],[SB]])</f>
        <v>-</v>
      </c>
      <c r="AO379" s="259" t="str">
        <f ca="1">IF(BS_CONTROLE[[#This Row],[SUB]]=0, "-", BS_CONTROLE[[#This Row],[SUB]])</f>
        <v>-</v>
      </c>
      <c r="AP379" s="260" t="str">
        <f ca="1">IF(BS_CONTROLE[[#This Row],[KM - Inicio]]=0, "-", BS_CONTROLE[[#This Row],[KM - Inicio]])</f>
        <v>-</v>
      </c>
      <c r="AQ379" s="260" t="str">
        <f ca="1"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 ca="1">IFERROR(_xlfn.XLOOKUP(AI379, BS_ATIVIDADE[ATIVIDADE],BS_ATIVIDADE[UNIDADE] ), "*")</f>
        <v>*</v>
      </c>
      <c r="BC379" s="71" t="str" cm="1">
        <f t="array" aca="1" ref="BC3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aca="1" ref="BD3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 ca="1">IFERROR(_xlfn.XLOOKUP(AO379, BASE_MAPA!$D$2:$D$260, BASE_MAPA!$I$2:$I$260), "ERRO")</f>
        <v>ERRO</v>
      </c>
      <c r="BF379" s="261" t="str">
        <f ca="1"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 ca="1"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aca="1" ref="M38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aca="1" ref="N38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 ca="1">IF(BS_CONTROLE[[#This Row],[Atividade]]=0, "-", BS_CONTROLE[[#This Row],[Atividade]])</f>
        <v>-</v>
      </c>
      <c r="AJ380" s="9" t="str">
        <f ca="1">IF(D380="","*",VLOOKUP(AI380,BS_ATIVIDADE[#Data],3,FALSE))</f>
        <v>*</v>
      </c>
      <c r="AK380" s="258" t="str">
        <f ca="1">IF(BS_CONTROLE[[#This Row],[Local - Partida]]=0, "-", BS_CONTROLE[[#This Row],[Local - Partida]])</f>
        <v>-</v>
      </c>
      <c r="AL380" s="258" t="str">
        <f ca="1">IF(BS_CONTROLE[[#This Row],[Local - Encerramento]]=0, "-", BS_CONTROLE[[#This Row],[Local - Encerramento]])</f>
        <v>-</v>
      </c>
      <c r="AM380" s="258" t="str">
        <f ca="1">IF(BS_CONTROLE[[#This Row],[Entre - Estações]]=0, "-", BS_CONTROLE[[#This Row],[Entre - Estações]])</f>
        <v>-</v>
      </c>
      <c r="AN380" s="258" t="str">
        <f ca="1">IF(BS_CONTROLE[[#This Row],[SB]]=0, "-", BS_CONTROLE[[#This Row],[SB]])</f>
        <v>-</v>
      </c>
      <c r="AO380" s="259" t="str">
        <f ca="1">IF(BS_CONTROLE[[#This Row],[SUB]]=0, "-", BS_CONTROLE[[#This Row],[SUB]])</f>
        <v>-</v>
      </c>
      <c r="AP380" s="260" t="str">
        <f ca="1">IF(BS_CONTROLE[[#This Row],[KM - Inicio]]=0, "-", BS_CONTROLE[[#This Row],[KM - Inicio]])</f>
        <v>-</v>
      </c>
      <c r="AQ380" s="260" t="str">
        <f ca="1"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 ca="1">IFERROR(_xlfn.XLOOKUP(AI380, BS_ATIVIDADE[ATIVIDADE],BS_ATIVIDADE[UNIDADE] ), "*")</f>
        <v>*</v>
      </c>
      <c r="BC380" s="71" t="str" cm="1">
        <f t="array" aca="1" ref="BC3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aca="1" ref="BD3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 ca="1">IFERROR(_xlfn.XLOOKUP(AO380, BASE_MAPA!$D$2:$D$260, BASE_MAPA!$I$2:$I$260), "ERRO")</f>
        <v>ERRO</v>
      </c>
      <c r="BF380" s="261" t="str">
        <f ca="1"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 ca="1"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aca="1" ref="M38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aca="1" ref="N38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 ca="1">IF(BS_CONTROLE[[#This Row],[Atividade]]=0, "-", BS_CONTROLE[[#This Row],[Atividade]])</f>
        <v>-</v>
      </c>
      <c r="AJ381" s="9" t="str">
        <f ca="1">IF(D381="","*",VLOOKUP(AI381,BS_ATIVIDADE[#Data],3,FALSE))</f>
        <v>*</v>
      </c>
      <c r="AK381" s="258" t="str">
        <f ca="1">IF(BS_CONTROLE[[#This Row],[Local - Partida]]=0, "-", BS_CONTROLE[[#This Row],[Local - Partida]])</f>
        <v>-</v>
      </c>
      <c r="AL381" s="258" t="str">
        <f ca="1">IF(BS_CONTROLE[[#This Row],[Local - Encerramento]]=0, "-", BS_CONTROLE[[#This Row],[Local - Encerramento]])</f>
        <v>-</v>
      </c>
      <c r="AM381" s="258" t="str">
        <f ca="1">IF(BS_CONTROLE[[#This Row],[Entre - Estações]]=0, "-", BS_CONTROLE[[#This Row],[Entre - Estações]])</f>
        <v>-</v>
      </c>
      <c r="AN381" s="258" t="str">
        <f ca="1">IF(BS_CONTROLE[[#This Row],[SB]]=0, "-", BS_CONTROLE[[#This Row],[SB]])</f>
        <v>-</v>
      </c>
      <c r="AO381" s="259" t="str">
        <f ca="1">IF(BS_CONTROLE[[#This Row],[SUB]]=0, "-", BS_CONTROLE[[#This Row],[SUB]])</f>
        <v>-</v>
      </c>
      <c r="AP381" s="260" t="str">
        <f ca="1">IF(BS_CONTROLE[[#This Row],[KM - Inicio]]=0, "-", BS_CONTROLE[[#This Row],[KM - Inicio]])</f>
        <v>-</v>
      </c>
      <c r="AQ381" s="260" t="str">
        <f ca="1"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 ca="1">IFERROR(_xlfn.XLOOKUP(AI381, BS_ATIVIDADE[ATIVIDADE],BS_ATIVIDADE[UNIDADE] ), "*")</f>
        <v>*</v>
      </c>
      <c r="BC381" s="71" t="str" cm="1">
        <f t="array" aca="1" ref="BC3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aca="1" ref="BD3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 ca="1">IFERROR(_xlfn.XLOOKUP(AO381, BASE_MAPA!$D$2:$D$260, BASE_MAPA!$I$2:$I$260), "ERRO")</f>
        <v>ERRO</v>
      </c>
      <c r="BF381" s="261" t="str">
        <f ca="1"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 ca="1"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aca="1" ref="M38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aca="1" ref="N38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 ca="1">IF(BS_CONTROLE[[#This Row],[Atividade]]=0, "-", BS_CONTROLE[[#This Row],[Atividade]])</f>
        <v>-</v>
      </c>
      <c r="AJ382" s="9" t="str">
        <f ca="1">IF(D382="","*",VLOOKUP(AI382,BS_ATIVIDADE[#Data],3,FALSE))</f>
        <v>*</v>
      </c>
      <c r="AK382" s="258" t="str">
        <f ca="1">IF(BS_CONTROLE[[#This Row],[Local - Partida]]=0, "-", BS_CONTROLE[[#This Row],[Local - Partida]])</f>
        <v>-</v>
      </c>
      <c r="AL382" s="258" t="str">
        <f ca="1">IF(BS_CONTROLE[[#This Row],[Local - Encerramento]]=0, "-", BS_CONTROLE[[#This Row],[Local - Encerramento]])</f>
        <v>-</v>
      </c>
      <c r="AM382" s="258" t="str">
        <f ca="1">IF(BS_CONTROLE[[#This Row],[Entre - Estações]]=0, "-", BS_CONTROLE[[#This Row],[Entre - Estações]])</f>
        <v>-</v>
      </c>
      <c r="AN382" s="258" t="str">
        <f ca="1">IF(BS_CONTROLE[[#This Row],[SB]]=0, "-", BS_CONTROLE[[#This Row],[SB]])</f>
        <v>-</v>
      </c>
      <c r="AO382" s="259" t="str">
        <f ca="1">IF(BS_CONTROLE[[#This Row],[SUB]]=0, "-", BS_CONTROLE[[#This Row],[SUB]])</f>
        <v>-</v>
      </c>
      <c r="AP382" s="260" t="str">
        <f ca="1">IF(BS_CONTROLE[[#This Row],[KM - Inicio]]=0, "-", BS_CONTROLE[[#This Row],[KM - Inicio]])</f>
        <v>-</v>
      </c>
      <c r="AQ382" s="260" t="str">
        <f ca="1"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 ca="1">IFERROR(_xlfn.XLOOKUP(AI382, BS_ATIVIDADE[ATIVIDADE],BS_ATIVIDADE[UNIDADE] ), "*")</f>
        <v>*</v>
      </c>
      <c r="BC382" s="71" t="str" cm="1">
        <f t="array" aca="1" ref="BC3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aca="1" ref="BD3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 ca="1">IFERROR(_xlfn.XLOOKUP(AO382, BASE_MAPA!$D$2:$D$260, BASE_MAPA!$I$2:$I$260), "ERRO")</f>
        <v>ERRO</v>
      </c>
      <c r="BF382" s="261" t="str">
        <f ca="1"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 ca="1"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aca="1" ref="M38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aca="1" ref="N38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 ca="1">IF(BS_CONTROLE[[#This Row],[Atividade]]=0, "-", BS_CONTROLE[[#This Row],[Atividade]])</f>
        <v>-</v>
      </c>
      <c r="AJ383" s="9" t="str">
        <f ca="1">IF(D383="","*",VLOOKUP(AI383,BS_ATIVIDADE[#Data],3,FALSE))</f>
        <v>*</v>
      </c>
      <c r="AK383" s="258" t="str">
        <f ca="1">IF(BS_CONTROLE[[#This Row],[Local - Partida]]=0, "-", BS_CONTROLE[[#This Row],[Local - Partida]])</f>
        <v>-</v>
      </c>
      <c r="AL383" s="258" t="str">
        <f ca="1">IF(BS_CONTROLE[[#This Row],[Local - Encerramento]]=0, "-", BS_CONTROLE[[#This Row],[Local - Encerramento]])</f>
        <v>-</v>
      </c>
      <c r="AM383" s="258" t="str">
        <f ca="1">IF(BS_CONTROLE[[#This Row],[Entre - Estações]]=0, "-", BS_CONTROLE[[#This Row],[Entre - Estações]])</f>
        <v>-</v>
      </c>
      <c r="AN383" s="258" t="str">
        <f ca="1">IF(BS_CONTROLE[[#This Row],[SB]]=0, "-", BS_CONTROLE[[#This Row],[SB]])</f>
        <v>-</v>
      </c>
      <c r="AO383" s="259" t="str">
        <f ca="1">IF(BS_CONTROLE[[#This Row],[SUB]]=0, "-", BS_CONTROLE[[#This Row],[SUB]])</f>
        <v>-</v>
      </c>
      <c r="AP383" s="260" t="str">
        <f ca="1">IF(BS_CONTROLE[[#This Row],[KM - Inicio]]=0, "-", BS_CONTROLE[[#This Row],[KM - Inicio]])</f>
        <v>-</v>
      </c>
      <c r="AQ383" s="260" t="str">
        <f ca="1"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 ca="1">IFERROR(_xlfn.XLOOKUP(AI383, BS_ATIVIDADE[ATIVIDADE],BS_ATIVIDADE[UNIDADE] ), "*")</f>
        <v>*</v>
      </c>
      <c r="BC383" s="71" t="str" cm="1">
        <f t="array" aca="1" ref="BC3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aca="1" ref="BD3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 ca="1">IFERROR(_xlfn.XLOOKUP(AO383, BASE_MAPA!$D$2:$D$260, BASE_MAPA!$I$2:$I$260), "ERRO")</f>
        <v>ERRO</v>
      </c>
      <c r="BF383" s="261" t="str">
        <f ca="1"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 ca="1"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aca="1" ref="M38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aca="1" ref="N38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 ca="1">IF(BS_CONTROLE[[#This Row],[Atividade]]=0, "-", BS_CONTROLE[[#This Row],[Atividade]])</f>
        <v>-</v>
      </c>
      <c r="AJ384" s="9" t="str">
        <f ca="1">IF(D384="","*",VLOOKUP(AI384,BS_ATIVIDADE[#Data],3,FALSE))</f>
        <v>*</v>
      </c>
      <c r="AK384" s="258" t="str">
        <f ca="1">IF(BS_CONTROLE[[#This Row],[Local - Partida]]=0, "-", BS_CONTROLE[[#This Row],[Local - Partida]])</f>
        <v>-</v>
      </c>
      <c r="AL384" s="258" t="str">
        <f ca="1">IF(BS_CONTROLE[[#This Row],[Local - Encerramento]]=0, "-", BS_CONTROLE[[#This Row],[Local - Encerramento]])</f>
        <v>-</v>
      </c>
      <c r="AM384" s="258" t="str">
        <f ca="1">IF(BS_CONTROLE[[#This Row],[Entre - Estações]]=0, "-", BS_CONTROLE[[#This Row],[Entre - Estações]])</f>
        <v>-</v>
      </c>
      <c r="AN384" s="258" t="str">
        <f ca="1">IF(BS_CONTROLE[[#This Row],[SB]]=0, "-", BS_CONTROLE[[#This Row],[SB]])</f>
        <v>-</v>
      </c>
      <c r="AO384" s="259" t="str">
        <f ca="1">IF(BS_CONTROLE[[#This Row],[SUB]]=0, "-", BS_CONTROLE[[#This Row],[SUB]])</f>
        <v>-</v>
      </c>
      <c r="AP384" s="260" t="str">
        <f ca="1">IF(BS_CONTROLE[[#This Row],[KM - Inicio]]=0, "-", BS_CONTROLE[[#This Row],[KM - Inicio]])</f>
        <v>-</v>
      </c>
      <c r="AQ384" s="260" t="str">
        <f ca="1"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 ca="1">IFERROR(_xlfn.XLOOKUP(AI384, BS_ATIVIDADE[ATIVIDADE],BS_ATIVIDADE[UNIDADE] ), "*")</f>
        <v>*</v>
      </c>
      <c r="BC384" s="71" t="str" cm="1">
        <f t="array" aca="1" ref="BC3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aca="1" ref="BD3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 ca="1">IFERROR(_xlfn.XLOOKUP(AO384, BASE_MAPA!$D$2:$D$260, BASE_MAPA!$I$2:$I$260), "ERRO")</f>
        <v>ERRO</v>
      </c>
      <c r="BF384" s="261" t="str">
        <f ca="1"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 ca="1"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aca="1" ref="M38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aca="1" ref="N38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 ca="1">IF(BS_CONTROLE[[#This Row],[Atividade]]=0, "-", BS_CONTROLE[[#This Row],[Atividade]])</f>
        <v>-</v>
      </c>
      <c r="AJ385" s="9" t="str">
        <f ca="1">IF(D385="","*",VLOOKUP(AI385,BS_ATIVIDADE[#Data],3,FALSE))</f>
        <v>*</v>
      </c>
      <c r="AK385" s="258" t="str">
        <f ca="1">IF(BS_CONTROLE[[#This Row],[Local - Partida]]=0, "-", BS_CONTROLE[[#This Row],[Local - Partida]])</f>
        <v>-</v>
      </c>
      <c r="AL385" s="258" t="str">
        <f ca="1">IF(BS_CONTROLE[[#This Row],[Local - Encerramento]]=0, "-", BS_CONTROLE[[#This Row],[Local - Encerramento]])</f>
        <v>-</v>
      </c>
      <c r="AM385" s="258" t="str">
        <f ca="1">IF(BS_CONTROLE[[#This Row],[Entre - Estações]]=0, "-", BS_CONTROLE[[#This Row],[Entre - Estações]])</f>
        <v>-</v>
      </c>
      <c r="AN385" s="258" t="str">
        <f ca="1">IF(BS_CONTROLE[[#This Row],[SB]]=0, "-", BS_CONTROLE[[#This Row],[SB]])</f>
        <v>-</v>
      </c>
      <c r="AO385" s="259" t="str">
        <f ca="1">IF(BS_CONTROLE[[#This Row],[SUB]]=0, "-", BS_CONTROLE[[#This Row],[SUB]])</f>
        <v>-</v>
      </c>
      <c r="AP385" s="260" t="str">
        <f ca="1">IF(BS_CONTROLE[[#This Row],[KM - Inicio]]=0, "-", BS_CONTROLE[[#This Row],[KM - Inicio]])</f>
        <v>-</v>
      </c>
      <c r="AQ385" s="260" t="str">
        <f ca="1"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 ca="1">IFERROR(_xlfn.XLOOKUP(AI385, BS_ATIVIDADE[ATIVIDADE],BS_ATIVIDADE[UNIDADE] ), "*")</f>
        <v>*</v>
      </c>
      <c r="BC385" s="71" t="str" cm="1">
        <f t="array" aca="1" ref="BC3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aca="1" ref="BD3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 ca="1">IFERROR(_xlfn.XLOOKUP(AO385, BASE_MAPA!$D$2:$D$260, BASE_MAPA!$I$2:$I$260), "ERRO")</f>
        <v>ERRO</v>
      </c>
      <c r="BF385" s="261" t="str">
        <f ca="1"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 ca="1"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aca="1" ref="M38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aca="1" ref="N38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 ca="1">IF(BS_CONTROLE[[#This Row],[Atividade]]=0, "-", BS_CONTROLE[[#This Row],[Atividade]])</f>
        <v>-</v>
      </c>
      <c r="AJ386" s="9" t="str">
        <f ca="1">IF(D386="","*",VLOOKUP(AI386,BS_ATIVIDADE[#Data],3,FALSE))</f>
        <v>*</v>
      </c>
      <c r="AK386" s="258" t="str">
        <f ca="1">IF(BS_CONTROLE[[#This Row],[Local - Partida]]=0, "-", BS_CONTROLE[[#This Row],[Local - Partida]])</f>
        <v>-</v>
      </c>
      <c r="AL386" s="258" t="str">
        <f ca="1">IF(BS_CONTROLE[[#This Row],[Local - Encerramento]]=0, "-", BS_CONTROLE[[#This Row],[Local - Encerramento]])</f>
        <v>-</v>
      </c>
      <c r="AM386" s="258" t="str">
        <f ca="1">IF(BS_CONTROLE[[#This Row],[Entre - Estações]]=0, "-", BS_CONTROLE[[#This Row],[Entre - Estações]])</f>
        <v>-</v>
      </c>
      <c r="AN386" s="258" t="str">
        <f ca="1">IF(BS_CONTROLE[[#This Row],[SB]]=0, "-", BS_CONTROLE[[#This Row],[SB]])</f>
        <v>-</v>
      </c>
      <c r="AO386" s="259" t="str">
        <f ca="1">IF(BS_CONTROLE[[#This Row],[SUB]]=0, "-", BS_CONTROLE[[#This Row],[SUB]])</f>
        <v>-</v>
      </c>
      <c r="AP386" s="260" t="str">
        <f ca="1">IF(BS_CONTROLE[[#This Row],[KM - Inicio]]=0, "-", BS_CONTROLE[[#This Row],[KM - Inicio]])</f>
        <v>-</v>
      </c>
      <c r="AQ386" s="260" t="str">
        <f ca="1"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 ca="1">IFERROR(_xlfn.XLOOKUP(AI386, BS_ATIVIDADE[ATIVIDADE],BS_ATIVIDADE[UNIDADE] ), "*")</f>
        <v>*</v>
      </c>
      <c r="BC386" s="71" t="str" cm="1">
        <f t="array" aca="1" ref="BC3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aca="1" ref="BD3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 ca="1">IFERROR(_xlfn.XLOOKUP(AO386, BASE_MAPA!$D$2:$D$260, BASE_MAPA!$I$2:$I$260), "ERRO")</f>
        <v>ERRO</v>
      </c>
      <c r="BF386" s="261" t="str">
        <f ca="1"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 ca="1"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aca="1" ref="M38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aca="1" ref="N38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 ca="1">IF(BS_CONTROLE[[#This Row],[Atividade]]=0, "-", BS_CONTROLE[[#This Row],[Atividade]])</f>
        <v>-</v>
      </c>
      <c r="AJ387" s="9" t="str">
        <f ca="1">IF(D387="","*",VLOOKUP(AI387,BS_ATIVIDADE[#Data],3,FALSE))</f>
        <v>*</v>
      </c>
      <c r="AK387" s="258" t="str">
        <f ca="1">IF(BS_CONTROLE[[#This Row],[Local - Partida]]=0, "-", BS_CONTROLE[[#This Row],[Local - Partida]])</f>
        <v>-</v>
      </c>
      <c r="AL387" s="258" t="str">
        <f ca="1">IF(BS_CONTROLE[[#This Row],[Local - Encerramento]]=0, "-", BS_CONTROLE[[#This Row],[Local - Encerramento]])</f>
        <v>-</v>
      </c>
      <c r="AM387" s="258" t="str">
        <f ca="1">IF(BS_CONTROLE[[#This Row],[Entre - Estações]]=0, "-", BS_CONTROLE[[#This Row],[Entre - Estações]])</f>
        <v>-</v>
      </c>
      <c r="AN387" s="258" t="str">
        <f ca="1">IF(BS_CONTROLE[[#This Row],[SB]]=0, "-", BS_CONTROLE[[#This Row],[SB]])</f>
        <v>-</v>
      </c>
      <c r="AO387" s="259" t="str">
        <f ca="1">IF(BS_CONTROLE[[#This Row],[SUB]]=0, "-", BS_CONTROLE[[#This Row],[SUB]])</f>
        <v>-</v>
      </c>
      <c r="AP387" s="260" t="str">
        <f ca="1">IF(BS_CONTROLE[[#This Row],[KM - Inicio]]=0, "-", BS_CONTROLE[[#This Row],[KM - Inicio]])</f>
        <v>-</v>
      </c>
      <c r="AQ387" s="260" t="str">
        <f ca="1"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 ca="1">IFERROR(_xlfn.XLOOKUP(AI387, BS_ATIVIDADE[ATIVIDADE],BS_ATIVIDADE[UNIDADE] ), "*")</f>
        <v>*</v>
      </c>
      <c r="BC387" s="71" t="str" cm="1">
        <f t="array" aca="1" ref="BC3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aca="1" ref="BD3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 ca="1">IFERROR(_xlfn.XLOOKUP(AO387, BASE_MAPA!$D$2:$D$260, BASE_MAPA!$I$2:$I$260), "ERRO")</f>
        <v>ERRO</v>
      </c>
      <c r="BF387" s="261" t="str">
        <f ca="1"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 ca="1"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aca="1" ref="M38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aca="1" ref="N38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 ca="1">IF(BS_CONTROLE[[#This Row],[Atividade]]=0, "-", BS_CONTROLE[[#This Row],[Atividade]])</f>
        <v>-</v>
      </c>
      <c r="AJ388" s="9" t="str">
        <f ca="1">IF(D388="","*",VLOOKUP(AI388,BS_ATIVIDADE[#Data],3,FALSE))</f>
        <v>*</v>
      </c>
      <c r="AK388" s="258" t="str">
        <f ca="1">IF(BS_CONTROLE[[#This Row],[Local - Partida]]=0, "-", BS_CONTROLE[[#This Row],[Local - Partida]])</f>
        <v>-</v>
      </c>
      <c r="AL388" s="258" t="str">
        <f ca="1">IF(BS_CONTROLE[[#This Row],[Local - Encerramento]]=0, "-", BS_CONTROLE[[#This Row],[Local - Encerramento]])</f>
        <v>-</v>
      </c>
      <c r="AM388" s="258" t="str">
        <f ca="1">IF(BS_CONTROLE[[#This Row],[Entre - Estações]]=0, "-", BS_CONTROLE[[#This Row],[Entre - Estações]])</f>
        <v>-</v>
      </c>
      <c r="AN388" s="258" t="str">
        <f ca="1">IF(BS_CONTROLE[[#This Row],[SB]]=0, "-", BS_CONTROLE[[#This Row],[SB]])</f>
        <v>-</v>
      </c>
      <c r="AO388" s="259" t="str">
        <f ca="1">IF(BS_CONTROLE[[#This Row],[SUB]]=0, "-", BS_CONTROLE[[#This Row],[SUB]])</f>
        <v>-</v>
      </c>
      <c r="AP388" s="260" t="str">
        <f ca="1">IF(BS_CONTROLE[[#This Row],[KM - Inicio]]=0, "-", BS_CONTROLE[[#This Row],[KM - Inicio]])</f>
        <v>-</v>
      </c>
      <c r="AQ388" s="260" t="str">
        <f ca="1"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 ca="1">IFERROR(_xlfn.XLOOKUP(AI388, BS_ATIVIDADE[ATIVIDADE],BS_ATIVIDADE[UNIDADE] ), "*")</f>
        <v>*</v>
      </c>
      <c r="BC388" s="71" t="str" cm="1">
        <f t="array" aca="1" ref="BC3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aca="1" ref="BD3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 ca="1">IFERROR(_xlfn.XLOOKUP(AO388, BASE_MAPA!$D$2:$D$260, BASE_MAPA!$I$2:$I$260), "ERRO")</f>
        <v>ERRO</v>
      </c>
      <c r="BF388" s="261" t="str">
        <f ca="1"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 ca="1"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aca="1" ref="M38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aca="1" ref="N38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 ca="1">IF(BS_CONTROLE[[#This Row],[Atividade]]=0, "-", BS_CONTROLE[[#This Row],[Atividade]])</f>
        <v>-</v>
      </c>
      <c r="AJ389" s="9" t="str">
        <f ca="1">IF(D389="","*",VLOOKUP(AI389,BS_ATIVIDADE[#Data],3,FALSE))</f>
        <v>*</v>
      </c>
      <c r="AK389" s="258" t="str">
        <f ca="1">IF(BS_CONTROLE[[#This Row],[Local - Partida]]=0, "-", BS_CONTROLE[[#This Row],[Local - Partida]])</f>
        <v>-</v>
      </c>
      <c r="AL389" s="258" t="str">
        <f ca="1">IF(BS_CONTROLE[[#This Row],[Local - Encerramento]]=0, "-", BS_CONTROLE[[#This Row],[Local - Encerramento]])</f>
        <v>-</v>
      </c>
      <c r="AM389" s="258" t="str">
        <f ca="1">IF(BS_CONTROLE[[#This Row],[Entre - Estações]]=0, "-", BS_CONTROLE[[#This Row],[Entre - Estações]])</f>
        <v>-</v>
      </c>
      <c r="AN389" s="258" t="str">
        <f ca="1">IF(BS_CONTROLE[[#This Row],[SB]]=0, "-", BS_CONTROLE[[#This Row],[SB]])</f>
        <v>-</v>
      </c>
      <c r="AO389" s="259" t="str">
        <f ca="1">IF(BS_CONTROLE[[#This Row],[SUB]]=0, "-", BS_CONTROLE[[#This Row],[SUB]])</f>
        <v>-</v>
      </c>
      <c r="AP389" s="260" t="str">
        <f ca="1">IF(BS_CONTROLE[[#This Row],[KM - Inicio]]=0, "-", BS_CONTROLE[[#This Row],[KM - Inicio]])</f>
        <v>-</v>
      </c>
      <c r="AQ389" s="260" t="str">
        <f ca="1"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 ca="1">IFERROR(_xlfn.XLOOKUP(AI389, BS_ATIVIDADE[ATIVIDADE],BS_ATIVIDADE[UNIDADE] ), "*")</f>
        <v>*</v>
      </c>
      <c r="BC389" s="71" t="str" cm="1">
        <f t="array" aca="1" ref="BC3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aca="1" ref="BD3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 ca="1">IFERROR(_xlfn.XLOOKUP(AO389, BASE_MAPA!$D$2:$D$260, BASE_MAPA!$I$2:$I$260), "ERRO")</f>
        <v>ERRO</v>
      </c>
      <c r="BF389" s="261" t="str">
        <f ca="1"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 ca="1"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aca="1" ref="M39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aca="1" ref="N39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 ca="1">IF(BS_CONTROLE[[#This Row],[Atividade]]=0, "-", BS_CONTROLE[[#This Row],[Atividade]])</f>
        <v>-</v>
      </c>
      <c r="AJ390" s="9" t="str">
        <f ca="1">IF(D390="","*",VLOOKUP(AI390,BS_ATIVIDADE[#Data],3,FALSE))</f>
        <v>*</v>
      </c>
      <c r="AK390" s="258" t="str">
        <f ca="1">IF(BS_CONTROLE[[#This Row],[Local - Partida]]=0, "-", BS_CONTROLE[[#This Row],[Local - Partida]])</f>
        <v>-</v>
      </c>
      <c r="AL390" s="258" t="str">
        <f ca="1">IF(BS_CONTROLE[[#This Row],[Local - Encerramento]]=0, "-", BS_CONTROLE[[#This Row],[Local - Encerramento]])</f>
        <v>-</v>
      </c>
      <c r="AM390" s="258" t="str">
        <f ca="1">IF(BS_CONTROLE[[#This Row],[Entre - Estações]]=0, "-", BS_CONTROLE[[#This Row],[Entre - Estações]])</f>
        <v>-</v>
      </c>
      <c r="AN390" s="258" t="str">
        <f ca="1">IF(BS_CONTROLE[[#This Row],[SB]]=0, "-", BS_CONTROLE[[#This Row],[SB]])</f>
        <v>-</v>
      </c>
      <c r="AO390" s="259" t="str">
        <f ca="1">IF(BS_CONTROLE[[#This Row],[SUB]]=0, "-", BS_CONTROLE[[#This Row],[SUB]])</f>
        <v>-</v>
      </c>
      <c r="AP390" s="260" t="str">
        <f ca="1">IF(BS_CONTROLE[[#This Row],[KM - Inicio]]=0, "-", BS_CONTROLE[[#This Row],[KM - Inicio]])</f>
        <v>-</v>
      </c>
      <c r="AQ390" s="260" t="str">
        <f ca="1"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 ca="1">IFERROR(_xlfn.XLOOKUP(AI390, BS_ATIVIDADE[ATIVIDADE],BS_ATIVIDADE[UNIDADE] ), "*")</f>
        <v>*</v>
      </c>
      <c r="BC390" s="71" t="str" cm="1">
        <f t="array" aca="1" ref="BC3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aca="1" ref="BD3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 ca="1">IFERROR(_xlfn.XLOOKUP(AO390, BASE_MAPA!$D$2:$D$260, BASE_MAPA!$I$2:$I$260), "ERRO")</f>
        <v>ERRO</v>
      </c>
      <c r="BF390" s="261" t="str">
        <f ca="1"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 ca="1"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aca="1" ref="M39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aca="1" ref="N39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 ca="1">IF(BS_CONTROLE[[#This Row],[Atividade]]=0, "-", BS_CONTROLE[[#This Row],[Atividade]])</f>
        <v>-</v>
      </c>
      <c r="AJ391" s="9" t="str">
        <f ca="1">IF(D391="","*",VLOOKUP(AI391,BS_ATIVIDADE[#Data],3,FALSE))</f>
        <v>*</v>
      </c>
      <c r="AK391" s="258" t="str">
        <f ca="1">IF(BS_CONTROLE[[#This Row],[Local - Partida]]=0, "-", BS_CONTROLE[[#This Row],[Local - Partida]])</f>
        <v>-</v>
      </c>
      <c r="AL391" s="258" t="str">
        <f ca="1">IF(BS_CONTROLE[[#This Row],[Local - Encerramento]]=0, "-", BS_CONTROLE[[#This Row],[Local - Encerramento]])</f>
        <v>-</v>
      </c>
      <c r="AM391" s="258" t="str">
        <f ca="1">IF(BS_CONTROLE[[#This Row],[Entre - Estações]]=0, "-", BS_CONTROLE[[#This Row],[Entre - Estações]])</f>
        <v>-</v>
      </c>
      <c r="AN391" s="258" t="str">
        <f ca="1">IF(BS_CONTROLE[[#This Row],[SB]]=0, "-", BS_CONTROLE[[#This Row],[SB]])</f>
        <v>-</v>
      </c>
      <c r="AO391" s="259" t="str">
        <f ca="1">IF(BS_CONTROLE[[#This Row],[SUB]]=0, "-", BS_CONTROLE[[#This Row],[SUB]])</f>
        <v>-</v>
      </c>
      <c r="AP391" s="260" t="str">
        <f ca="1">IF(BS_CONTROLE[[#This Row],[KM - Inicio]]=0, "-", BS_CONTROLE[[#This Row],[KM - Inicio]])</f>
        <v>-</v>
      </c>
      <c r="AQ391" s="260" t="str">
        <f ca="1"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 ca="1">IFERROR(_xlfn.XLOOKUP(AI391, BS_ATIVIDADE[ATIVIDADE],BS_ATIVIDADE[UNIDADE] ), "*")</f>
        <v>*</v>
      </c>
      <c r="BC391" s="71" t="str" cm="1">
        <f t="array" aca="1" ref="BC3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aca="1" ref="BD3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 ca="1">IFERROR(_xlfn.XLOOKUP(AO391, BASE_MAPA!$D$2:$D$260, BASE_MAPA!$I$2:$I$260), "ERRO")</f>
        <v>ERRO</v>
      </c>
      <c r="BF391" s="261" t="str">
        <f ca="1"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 ca="1"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aca="1" ref="M39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aca="1" ref="N39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 ca="1">IF(BS_CONTROLE[[#This Row],[Atividade]]=0, "-", BS_CONTROLE[[#This Row],[Atividade]])</f>
        <v>-</v>
      </c>
      <c r="AJ392" s="9" t="str">
        <f ca="1">IF(D392="","*",VLOOKUP(AI392,BS_ATIVIDADE[#Data],3,FALSE))</f>
        <v>*</v>
      </c>
      <c r="AK392" s="258" t="str">
        <f ca="1">IF(BS_CONTROLE[[#This Row],[Local - Partida]]=0, "-", BS_CONTROLE[[#This Row],[Local - Partida]])</f>
        <v>-</v>
      </c>
      <c r="AL392" s="258" t="str">
        <f ca="1">IF(BS_CONTROLE[[#This Row],[Local - Encerramento]]=0, "-", BS_CONTROLE[[#This Row],[Local - Encerramento]])</f>
        <v>-</v>
      </c>
      <c r="AM392" s="258" t="str">
        <f ca="1">IF(BS_CONTROLE[[#This Row],[Entre - Estações]]=0, "-", BS_CONTROLE[[#This Row],[Entre - Estações]])</f>
        <v>-</v>
      </c>
      <c r="AN392" s="258" t="str">
        <f ca="1">IF(BS_CONTROLE[[#This Row],[SB]]=0, "-", BS_CONTROLE[[#This Row],[SB]])</f>
        <v>-</v>
      </c>
      <c r="AO392" s="259" t="str">
        <f ca="1">IF(BS_CONTROLE[[#This Row],[SUB]]=0, "-", BS_CONTROLE[[#This Row],[SUB]])</f>
        <v>-</v>
      </c>
      <c r="AP392" s="260" t="str">
        <f ca="1">IF(BS_CONTROLE[[#This Row],[KM - Inicio]]=0, "-", BS_CONTROLE[[#This Row],[KM - Inicio]])</f>
        <v>-</v>
      </c>
      <c r="AQ392" s="260" t="str">
        <f ca="1"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 ca="1">IFERROR(_xlfn.XLOOKUP(AI392, BS_ATIVIDADE[ATIVIDADE],BS_ATIVIDADE[UNIDADE] ), "*")</f>
        <v>*</v>
      </c>
      <c r="BC392" s="71" t="str" cm="1">
        <f t="array" aca="1" ref="BC3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aca="1" ref="BD3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 ca="1">IFERROR(_xlfn.XLOOKUP(AO392, BASE_MAPA!$D$2:$D$260, BASE_MAPA!$I$2:$I$260), "ERRO")</f>
        <v>ERRO</v>
      </c>
      <c r="BF392" s="261" t="str">
        <f ca="1"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 ca="1"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aca="1" ref="M39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aca="1" ref="N39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 ca="1">IF(BS_CONTROLE[[#This Row],[Atividade]]=0, "-", BS_CONTROLE[[#This Row],[Atividade]])</f>
        <v>-</v>
      </c>
      <c r="AJ393" s="9" t="str">
        <f ca="1">IF(D393="","*",VLOOKUP(AI393,BS_ATIVIDADE[#Data],3,FALSE))</f>
        <v>*</v>
      </c>
      <c r="AK393" s="258" t="str">
        <f ca="1">IF(BS_CONTROLE[[#This Row],[Local - Partida]]=0, "-", BS_CONTROLE[[#This Row],[Local - Partida]])</f>
        <v>-</v>
      </c>
      <c r="AL393" s="258" t="str">
        <f ca="1">IF(BS_CONTROLE[[#This Row],[Local - Encerramento]]=0, "-", BS_CONTROLE[[#This Row],[Local - Encerramento]])</f>
        <v>-</v>
      </c>
      <c r="AM393" s="258" t="str">
        <f ca="1">IF(BS_CONTROLE[[#This Row],[Entre - Estações]]=0, "-", BS_CONTROLE[[#This Row],[Entre - Estações]])</f>
        <v>-</v>
      </c>
      <c r="AN393" s="258" t="str">
        <f ca="1">IF(BS_CONTROLE[[#This Row],[SB]]=0, "-", BS_CONTROLE[[#This Row],[SB]])</f>
        <v>-</v>
      </c>
      <c r="AO393" s="259" t="str">
        <f ca="1">IF(BS_CONTROLE[[#This Row],[SUB]]=0, "-", BS_CONTROLE[[#This Row],[SUB]])</f>
        <v>-</v>
      </c>
      <c r="AP393" s="260" t="str">
        <f ca="1">IF(BS_CONTROLE[[#This Row],[KM - Inicio]]=0, "-", BS_CONTROLE[[#This Row],[KM - Inicio]])</f>
        <v>-</v>
      </c>
      <c r="AQ393" s="260" t="str">
        <f ca="1"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 ca="1">IFERROR(_xlfn.XLOOKUP(AI393, BS_ATIVIDADE[ATIVIDADE],BS_ATIVIDADE[UNIDADE] ), "*")</f>
        <v>*</v>
      </c>
      <c r="BC393" s="71" t="str" cm="1">
        <f t="array" aca="1" ref="BC3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aca="1" ref="BD3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 ca="1">IFERROR(_xlfn.XLOOKUP(AO393, BASE_MAPA!$D$2:$D$260, BASE_MAPA!$I$2:$I$260), "ERRO")</f>
        <v>ERRO</v>
      </c>
      <c r="BF393" s="261" t="str">
        <f ca="1"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 ca="1"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aca="1" ref="M39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aca="1" ref="N39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 ca="1">IF(BS_CONTROLE[[#This Row],[Atividade]]=0, "-", BS_CONTROLE[[#This Row],[Atividade]])</f>
        <v>-</v>
      </c>
      <c r="AJ394" s="9" t="str">
        <f ca="1">IF(D394="","*",VLOOKUP(AI394,BS_ATIVIDADE[#Data],3,FALSE))</f>
        <v>*</v>
      </c>
      <c r="AK394" s="258" t="str">
        <f ca="1">IF(BS_CONTROLE[[#This Row],[Local - Partida]]=0, "-", BS_CONTROLE[[#This Row],[Local - Partida]])</f>
        <v>-</v>
      </c>
      <c r="AL394" s="258" t="str">
        <f ca="1">IF(BS_CONTROLE[[#This Row],[Local - Encerramento]]=0, "-", BS_CONTROLE[[#This Row],[Local - Encerramento]])</f>
        <v>-</v>
      </c>
      <c r="AM394" s="258" t="str">
        <f ca="1">IF(BS_CONTROLE[[#This Row],[Entre - Estações]]=0, "-", BS_CONTROLE[[#This Row],[Entre - Estações]])</f>
        <v>-</v>
      </c>
      <c r="AN394" s="258" t="str">
        <f ca="1">IF(BS_CONTROLE[[#This Row],[SB]]=0, "-", BS_CONTROLE[[#This Row],[SB]])</f>
        <v>-</v>
      </c>
      <c r="AO394" s="259" t="str">
        <f ca="1">IF(BS_CONTROLE[[#This Row],[SUB]]=0, "-", BS_CONTROLE[[#This Row],[SUB]])</f>
        <v>-</v>
      </c>
      <c r="AP394" s="260" t="str">
        <f ca="1">IF(BS_CONTROLE[[#This Row],[KM - Inicio]]=0, "-", BS_CONTROLE[[#This Row],[KM - Inicio]])</f>
        <v>-</v>
      </c>
      <c r="AQ394" s="260" t="str">
        <f ca="1"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 ca="1">IFERROR(_xlfn.XLOOKUP(AI394, BS_ATIVIDADE[ATIVIDADE],BS_ATIVIDADE[UNIDADE] ), "*")</f>
        <v>*</v>
      </c>
      <c r="BC394" s="71" t="str" cm="1">
        <f t="array" aca="1" ref="BC3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aca="1" ref="BD3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 ca="1">IFERROR(_xlfn.XLOOKUP(AO394, BASE_MAPA!$D$2:$D$260, BASE_MAPA!$I$2:$I$260), "ERRO")</f>
        <v>ERRO</v>
      </c>
      <c r="BF394" s="261" t="str">
        <f ca="1"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 ca="1"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aca="1" ref="M39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aca="1" ref="N39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 ca="1">IF(BS_CONTROLE[[#This Row],[Atividade]]=0, "-", BS_CONTROLE[[#This Row],[Atividade]])</f>
        <v>-</v>
      </c>
      <c r="AJ395" s="9" t="str">
        <f ca="1">IF(D395="","*",VLOOKUP(AI395,BS_ATIVIDADE[#Data],3,FALSE))</f>
        <v>*</v>
      </c>
      <c r="AK395" s="258" t="str">
        <f ca="1">IF(BS_CONTROLE[[#This Row],[Local - Partida]]=0, "-", BS_CONTROLE[[#This Row],[Local - Partida]])</f>
        <v>-</v>
      </c>
      <c r="AL395" s="258" t="str">
        <f ca="1">IF(BS_CONTROLE[[#This Row],[Local - Encerramento]]=0, "-", BS_CONTROLE[[#This Row],[Local - Encerramento]])</f>
        <v>-</v>
      </c>
      <c r="AM395" s="258" t="str">
        <f ca="1">IF(BS_CONTROLE[[#This Row],[Entre - Estações]]=0, "-", BS_CONTROLE[[#This Row],[Entre - Estações]])</f>
        <v>-</v>
      </c>
      <c r="AN395" s="258" t="str">
        <f ca="1">IF(BS_CONTROLE[[#This Row],[SB]]=0, "-", BS_CONTROLE[[#This Row],[SB]])</f>
        <v>-</v>
      </c>
      <c r="AO395" s="259" t="str">
        <f ca="1">IF(BS_CONTROLE[[#This Row],[SUB]]=0, "-", BS_CONTROLE[[#This Row],[SUB]])</f>
        <v>-</v>
      </c>
      <c r="AP395" s="260" t="str">
        <f ca="1">IF(BS_CONTROLE[[#This Row],[KM - Inicio]]=0, "-", BS_CONTROLE[[#This Row],[KM - Inicio]])</f>
        <v>-</v>
      </c>
      <c r="AQ395" s="260" t="str">
        <f ca="1"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 ca="1">IFERROR(_xlfn.XLOOKUP(AI395, BS_ATIVIDADE[ATIVIDADE],BS_ATIVIDADE[UNIDADE] ), "*")</f>
        <v>*</v>
      </c>
      <c r="BC395" s="71" t="str" cm="1">
        <f t="array" aca="1" ref="BC3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aca="1" ref="BD3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 ca="1">IFERROR(_xlfn.XLOOKUP(AO395, BASE_MAPA!$D$2:$D$260, BASE_MAPA!$I$2:$I$260), "ERRO")</f>
        <v>ERRO</v>
      </c>
      <c r="BF395" s="261" t="str">
        <f ca="1"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 ca="1"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aca="1" ref="M39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aca="1" ref="N39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 ca="1">IF(BS_CONTROLE[[#This Row],[Atividade]]=0, "-", BS_CONTROLE[[#This Row],[Atividade]])</f>
        <v>-</v>
      </c>
      <c r="AJ396" s="9" t="str">
        <f ca="1">IF(D396="","*",VLOOKUP(AI396,BS_ATIVIDADE[#Data],3,FALSE))</f>
        <v>*</v>
      </c>
      <c r="AK396" s="258" t="str">
        <f ca="1">IF(BS_CONTROLE[[#This Row],[Local - Partida]]=0, "-", BS_CONTROLE[[#This Row],[Local - Partida]])</f>
        <v>-</v>
      </c>
      <c r="AL396" s="258" t="str">
        <f ca="1">IF(BS_CONTROLE[[#This Row],[Local - Encerramento]]=0, "-", BS_CONTROLE[[#This Row],[Local - Encerramento]])</f>
        <v>-</v>
      </c>
      <c r="AM396" s="258" t="str">
        <f ca="1">IF(BS_CONTROLE[[#This Row],[Entre - Estações]]=0, "-", BS_CONTROLE[[#This Row],[Entre - Estações]])</f>
        <v>-</v>
      </c>
      <c r="AN396" s="258" t="str">
        <f ca="1">IF(BS_CONTROLE[[#This Row],[SB]]=0, "-", BS_CONTROLE[[#This Row],[SB]])</f>
        <v>-</v>
      </c>
      <c r="AO396" s="259" t="str">
        <f ca="1">IF(BS_CONTROLE[[#This Row],[SUB]]=0, "-", BS_CONTROLE[[#This Row],[SUB]])</f>
        <v>-</v>
      </c>
      <c r="AP396" s="260" t="str">
        <f ca="1">IF(BS_CONTROLE[[#This Row],[KM - Inicio]]=0, "-", BS_CONTROLE[[#This Row],[KM - Inicio]])</f>
        <v>-</v>
      </c>
      <c r="AQ396" s="260" t="str">
        <f ca="1"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 ca="1">IFERROR(_xlfn.XLOOKUP(AI396, BS_ATIVIDADE[ATIVIDADE],BS_ATIVIDADE[UNIDADE] ), "*")</f>
        <v>*</v>
      </c>
      <c r="BC396" s="71" t="str" cm="1">
        <f t="array" aca="1" ref="BC3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aca="1" ref="BD3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 ca="1">IFERROR(_xlfn.XLOOKUP(AO396, BASE_MAPA!$D$2:$D$260, BASE_MAPA!$I$2:$I$260), "ERRO")</f>
        <v>ERRO</v>
      </c>
      <c r="BF396" s="261" t="str">
        <f ca="1"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 ca="1"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aca="1" ref="M39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aca="1" ref="N39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 ca="1">IF(BS_CONTROLE[[#This Row],[Atividade]]=0, "-", BS_CONTROLE[[#This Row],[Atividade]])</f>
        <v>-</v>
      </c>
      <c r="AJ397" s="9" t="str">
        <f ca="1">IF(D397="","*",VLOOKUP(AI397,BS_ATIVIDADE[#Data],3,FALSE))</f>
        <v>*</v>
      </c>
      <c r="AK397" s="258" t="str">
        <f ca="1">IF(BS_CONTROLE[[#This Row],[Local - Partida]]=0, "-", BS_CONTROLE[[#This Row],[Local - Partida]])</f>
        <v>-</v>
      </c>
      <c r="AL397" s="258" t="str">
        <f ca="1">IF(BS_CONTROLE[[#This Row],[Local - Encerramento]]=0, "-", BS_CONTROLE[[#This Row],[Local - Encerramento]])</f>
        <v>-</v>
      </c>
      <c r="AM397" s="258" t="str">
        <f ca="1">IF(BS_CONTROLE[[#This Row],[Entre - Estações]]=0, "-", BS_CONTROLE[[#This Row],[Entre - Estações]])</f>
        <v>-</v>
      </c>
      <c r="AN397" s="258" t="str">
        <f ca="1">IF(BS_CONTROLE[[#This Row],[SB]]=0, "-", BS_CONTROLE[[#This Row],[SB]])</f>
        <v>-</v>
      </c>
      <c r="AO397" s="259" t="str">
        <f ca="1">IF(BS_CONTROLE[[#This Row],[SUB]]=0, "-", BS_CONTROLE[[#This Row],[SUB]])</f>
        <v>-</v>
      </c>
      <c r="AP397" s="260" t="str">
        <f ca="1">IF(BS_CONTROLE[[#This Row],[KM - Inicio]]=0, "-", BS_CONTROLE[[#This Row],[KM - Inicio]])</f>
        <v>-</v>
      </c>
      <c r="AQ397" s="260" t="str">
        <f ca="1"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 ca="1">IFERROR(_xlfn.XLOOKUP(AI397, BS_ATIVIDADE[ATIVIDADE],BS_ATIVIDADE[UNIDADE] ), "*")</f>
        <v>*</v>
      </c>
      <c r="BC397" s="71" t="str" cm="1">
        <f t="array" aca="1" ref="BC3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aca="1" ref="BD3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 ca="1">IFERROR(_xlfn.XLOOKUP(AO397, BASE_MAPA!$D$2:$D$260, BASE_MAPA!$I$2:$I$260), "ERRO")</f>
        <v>ERRO</v>
      </c>
      <c r="BF397" s="261" t="str">
        <f ca="1"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 ca="1"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aca="1" ref="M39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aca="1" ref="N39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 ca="1">IF(BS_CONTROLE[[#This Row],[Atividade]]=0, "-", BS_CONTROLE[[#This Row],[Atividade]])</f>
        <v>-</v>
      </c>
      <c r="AJ398" s="9" t="str">
        <f ca="1">IF(D398="","*",VLOOKUP(AI398,BS_ATIVIDADE[#Data],3,FALSE))</f>
        <v>*</v>
      </c>
      <c r="AK398" s="258" t="str">
        <f ca="1">IF(BS_CONTROLE[[#This Row],[Local - Partida]]=0, "-", BS_CONTROLE[[#This Row],[Local - Partida]])</f>
        <v>-</v>
      </c>
      <c r="AL398" s="258" t="str">
        <f ca="1">IF(BS_CONTROLE[[#This Row],[Local - Encerramento]]=0, "-", BS_CONTROLE[[#This Row],[Local - Encerramento]])</f>
        <v>-</v>
      </c>
      <c r="AM398" s="258" t="str">
        <f ca="1">IF(BS_CONTROLE[[#This Row],[Entre - Estações]]=0, "-", BS_CONTROLE[[#This Row],[Entre - Estações]])</f>
        <v>-</v>
      </c>
      <c r="AN398" s="258" t="str">
        <f ca="1">IF(BS_CONTROLE[[#This Row],[SB]]=0, "-", BS_CONTROLE[[#This Row],[SB]])</f>
        <v>-</v>
      </c>
      <c r="AO398" s="259" t="str">
        <f ca="1">IF(BS_CONTROLE[[#This Row],[SUB]]=0, "-", BS_CONTROLE[[#This Row],[SUB]])</f>
        <v>-</v>
      </c>
      <c r="AP398" s="260" t="str">
        <f ca="1">IF(BS_CONTROLE[[#This Row],[KM - Inicio]]=0, "-", BS_CONTROLE[[#This Row],[KM - Inicio]])</f>
        <v>-</v>
      </c>
      <c r="AQ398" s="260" t="str">
        <f ca="1"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 ca="1">IFERROR(_xlfn.XLOOKUP(AI398, BS_ATIVIDADE[ATIVIDADE],BS_ATIVIDADE[UNIDADE] ), "*")</f>
        <v>*</v>
      </c>
      <c r="BC398" s="71" t="str" cm="1">
        <f t="array" aca="1" ref="BC3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aca="1" ref="BD3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 ca="1">IFERROR(_xlfn.XLOOKUP(AO398, BASE_MAPA!$D$2:$D$260, BASE_MAPA!$I$2:$I$260), "ERRO")</f>
        <v>ERRO</v>
      </c>
      <c r="BF398" s="261" t="str">
        <f ca="1"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 ca="1"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aca="1" ref="M39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aca="1" ref="N39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 ca="1">IF(BS_CONTROLE[[#This Row],[Atividade]]=0, "-", BS_CONTROLE[[#This Row],[Atividade]])</f>
        <v>-</v>
      </c>
      <c r="AJ399" s="9" t="str">
        <f ca="1">IF(D399="","*",VLOOKUP(AI399,BS_ATIVIDADE[#Data],3,FALSE))</f>
        <v>*</v>
      </c>
      <c r="AK399" s="258" t="str">
        <f ca="1">IF(BS_CONTROLE[[#This Row],[Local - Partida]]=0, "-", BS_CONTROLE[[#This Row],[Local - Partida]])</f>
        <v>-</v>
      </c>
      <c r="AL399" s="258" t="str">
        <f ca="1">IF(BS_CONTROLE[[#This Row],[Local - Encerramento]]=0, "-", BS_CONTROLE[[#This Row],[Local - Encerramento]])</f>
        <v>-</v>
      </c>
      <c r="AM399" s="258" t="str">
        <f ca="1">IF(BS_CONTROLE[[#This Row],[Entre - Estações]]=0, "-", BS_CONTROLE[[#This Row],[Entre - Estações]])</f>
        <v>-</v>
      </c>
      <c r="AN399" s="258" t="str">
        <f ca="1">IF(BS_CONTROLE[[#This Row],[SB]]=0, "-", BS_CONTROLE[[#This Row],[SB]])</f>
        <v>-</v>
      </c>
      <c r="AO399" s="259" t="str">
        <f ca="1">IF(BS_CONTROLE[[#This Row],[SUB]]=0, "-", BS_CONTROLE[[#This Row],[SUB]])</f>
        <v>-</v>
      </c>
      <c r="AP399" s="260" t="str">
        <f ca="1">IF(BS_CONTROLE[[#This Row],[KM - Inicio]]=0, "-", BS_CONTROLE[[#This Row],[KM - Inicio]])</f>
        <v>-</v>
      </c>
      <c r="AQ399" s="260" t="str">
        <f ca="1"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 ca="1">IFERROR(_xlfn.XLOOKUP(AI399, BS_ATIVIDADE[ATIVIDADE],BS_ATIVIDADE[UNIDADE] ), "*")</f>
        <v>*</v>
      </c>
      <c r="BC399" s="71" t="str" cm="1">
        <f t="array" aca="1" ref="BC3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aca="1" ref="BD3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 ca="1">IFERROR(_xlfn.XLOOKUP(AO399, BASE_MAPA!$D$2:$D$260, BASE_MAPA!$I$2:$I$260), "ERRO")</f>
        <v>ERRO</v>
      </c>
      <c r="BF399" s="261" t="str">
        <f ca="1"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 ca="1"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aca="1" ref="M40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aca="1" ref="N40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 ca="1">IF(BS_CONTROLE[[#This Row],[Atividade]]=0, "-", BS_CONTROLE[[#This Row],[Atividade]])</f>
        <v>-</v>
      </c>
      <c r="AJ400" s="9" t="str">
        <f ca="1">IF(D400="","*",VLOOKUP(AI400,BS_ATIVIDADE[#Data],3,FALSE))</f>
        <v>*</v>
      </c>
      <c r="AK400" s="258" t="str">
        <f ca="1">IF(BS_CONTROLE[[#This Row],[Local - Partida]]=0, "-", BS_CONTROLE[[#This Row],[Local - Partida]])</f>
        <v>-</v>
      </c>
      <c r="AL400" s="258" t="str">
        <f ca="1">IF(BS_CONTROLE[[#This Row],[Local - Encerramento]]=0, "-", BS_CONTROLE[[#This Row],[Local - Encerramento]])</f>
        <v>-</v>
      </c>
      <c r="AM400" s="258" t="str">
        <f ca="1">IF(BS_CONTROLE[[#This Row],[Entre - Estações]]=0, "-", BS_CONTROLE[[#This Row],[Entre - Estações]])</f>
        <v>-</v>
      </c>
      <c r="AN400" s="258" t="str">
        <f ca="1">IF(BS_CONTROLE[[#This Row],[SB]]=0, "-", BS_CONTROLE[[#This Row],[SB]])</f>
        <v>-</v>
      </c>
      <c r="AO400" s="259" t="str">
        <f ca="1">IF(BS_CONTROLE[[#This Row],[SUB]]=0, "-", BS_CONTROLE[[#This Row],[SUB]])</f>
        <v>-</v>
      </c>
      <c r="AP400" s="260" t="str">
        <f ca="1">IF(BS_CONTROLE[[#This Row],[KM - Inicio]]=0, "-", BS_CONTROLE[[#This Row],[KM - Inicio]])</f>
        <v>-</v>
      </c>
      <c r="AQ400" s="260" t="str">
        <f ca="1"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 ca="1">IFERROR(_xlfn.XLOOKUP(AI400, BS_ATIVIDADE[ATIVIDADE],BS_ATIVIDADE[UNIDADE] ), "*")</f>
        <v>*</v>
      </c>
      <c r="BC400" s="71" t="str" cm="1">
        <f t="array" aca="1" ref="BC4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aca="1" ref="BD4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 ca="1">IFERROR(_xlfn.XLOOKUP(AO400, BASE_MAPA!$D$2:$D$260, BASE_MAPA!$I$2:$I$260), "ERRO")</f>
        <v>ERRO</v>
      </c>
      <c r="BF400" s="261" t="str">
        <f ca="1"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 ca="1"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aca="1" ref="M40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aca="1" ref="N40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 ca="1">IF(BS_CONTROLE[[#This Row],[Atividade]]=0, "-", BS_CONTROLE[[#This Row],[Atividade]])</f>
        <v>-</v>
      </c>
      <c r="AJ401" s="9" t="str">
        <f ca="1">IF(D401="","*",VLOOKUP(AI401,BS_ATIVIDADE[#Data],3,FALSE))</f>
        <v>*</v>
      </c>
      <c r="AK401" s="258" t="str">
        <f ca="1">IF(BS_CONTROLE[[#This Row],[Local - Partida]]=0, "-", BS_CONTROLE[[#This Row],[Local - Partida]])</f>
        <v>-</v>
      </c>
      <c r="AL401" s="258" t="str">
        <f ca="1">IF(BS_CONTROLE[[#This Row],[Local - Encerramento]]=0, "-", BS_CONTROLE[[#This Row],[Local - Encerramento]])</f>
        <v>-</v>
      </c>
      <c r="AM401" s="258" t="str">
        <f ca="1">IF(BS_CONTROLE[[#This Row],[Entre - Estações]]=0, "-", BS_CONTROLE[[#This Row],[Entre - Estações]])</f>
        <v>-</v>
      </c>
      <c r="AN401" s="258" t="str">
        <f ca="1">IF(BS_CONTROLE[[#This Row],[SB]]=0, "-", BS_CONTROLE[[#This Row],[SB]])</f>
        <v>-</v>
      </c>
      <c r="AO401" s="259" t="str">
        <f ca="1">IF(BS_CONTROLE[[#This Row],[SUB]]=0, "-", BS_CONTROLE[[#This Row],[SUB]])</f>
        <v>-</v>
      </c>
      <c r="AP401" s="260" t="str">
        <f ca="1">IF(BS_CONTROLE[[#This Row],[KM - Inicio]]=0, "-", BS_CONTROLE[[#This Row],[KM - Inicio]])</f>
        <v>-</v>
      </c>
      <c r="AQ401" s="260" t="str">
        <f ca="1"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 ca="1">IFERROR(_xlfn.XLOOKUP(AI401, BS_ATIVIDADE[ATIVIDADE],BS_ATIVIDADE[UNIDADE] ), "*")</f>
        <v>*</v>
      </c>
      <c r="BC401" s="71" t="str" cm="1">
        <f t="array" aca="1" ref="BC4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aca="1" ref="BD4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 ca="1">IFERROR(_xlfn.XLOOKUP(AO401, BASE_MAPA!$D$2:$D$260, BASE_MAPA!$I$2:$I$260), "ERRO")</f>
        <v>ERRO</v>
      </c>
      <c r="BF401" s="261" t="str">
        <f ca="1"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 ca="1"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aca="1" ref="M40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aca="1" ref="N40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 ca="1">IF(BS_CONTROLE[[#This Row],[Atividade]]=0, "-", BS_CONTROLE[[#This Row],[Atividade]])</f>
        <v>-</v>
      </c>
      <c r="AJ402" s="9" t="str">
        <f ca="1">IF(D402="","*",VLOOKUP(AI402,BS_ATIVIDADE[#Data],3,FALSE))</f>
        <v>*</v>
      </c>
      <c r="AK402" s="258" t="str">
        <f ca="1">IF(BS_CONTROLE[[#This Row],[Local - Partida]]=0, "-", BS_CONTROLE[[#This Row],[Local - Partida]])</f>
        <v>-</v>
      </c>
      <c r="AL402" s="258" t="str">
        <f ca="1">IF(BS_CONTROLE[[#This Row],[Local - Encerramento]]=0, "-", BS_CONTROLE[[#This Row],[Local - Encerramento]])</f>
        <v>-</v>
      </c>
      <c r="AM402" s="258" t="str">
        <f ca="1">IF(BS_CONTROLE[[#This Row],[Entre - Estações]]=0, "-", BS_CONTROLE[[#This Row],[Entre - Estações]])</f>
        <v>-</v>
      </c>
      <c r="AN402" s="258" t="str">
        <f ca="1">IF(BS_CONTROLE[[#This Row],[SB]]=0, "-", BS_CONTROLE[[#This Row],[SB]])</f>
        <v>-</v>
      </c>
      <c r="AO402" s="259" t="str">
        <f ca="1">IF(BS_CONTROLE[[#This Row],[SUB]]=0, "-", BS_CONTROLE[[#This Row],[SUB]])</f>
        <v>-</v>
      </c>
      <c r="AP402" s="260" t="str">
        <f ca="1">IF(BS_CONTROLE[[#This Row],[KM - Inicio]]=0, "-", BS_CONTROLE[[#This Row],[KM - Inicio]])</f>
        <v>-</v>
      </c>
      <c r="AQ402" s="260" t="str">
        <f ca="1"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 ca="1">IFERROR(_xlfn.XLOOKUP(AI402, BS_ATIVIDADE[ATIVIDADE],BS_ATIVIDADE[UNIDADE] ), "*")</f>
        <v>*</v>
      </c>
      <c r="BC402" s="71" t="str" cm="1">
        <f t="array" aca="1" ref="BC4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aca="1" ref="BD4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 ca="1">IFERROR(_xlfn.XLOOKUP(AO402, BASE_MAPA!$D$2:$D$260, BASE_MAPA!$I$2:$I$260), "ERRO")</f>
        <v>ERRO</v>
      </c>
      <c r="BF402" s="261" t="str">
        <f ca="1"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 ca="1"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aca="1" ref="M40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aca="1" ref="N40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 ca="1">IF(BS_CONTROLE[[#This Row],[Atividade]]=0, "-", BS_CONTROLE[[#This Row],[Atividade]])</f>
        <v>-</v>
      </c>
      <c r="AJ403" s="9" t="str">
        <f ca="1">IF(D403="","*",VLOOKUP(AI403,BS_ATIVIDADE[#Data],3,FALSE))</f>
        <v>*</v>
      </c>
      <c r="AK403" s="258" t="str">
        <f ca="1">IF(BS_CONTROLE[[#This Row],[Local - Partida]]=0, "-", BS_CONTROLE[[#This Row],[Local - Partida]])</f>
        <v>-</v>
      </c>
      <c r="AL403" s="258" t="str">
        <f ca="1">IF(BS_CONTROLE[[#This Row],[Local - Encerramento]]=0, "-", BS_CONTROLE[[#This Row],[Local - Encerramento]])</f>
        <v>-</v>
      </c>
      <c r="AM403" s="258" t="str">
        <f ca="1">IF(BS_CONTROLE[[#This Row],[Entre - Estações]]=0, "-", BS_CONTROLE[[#This Row],[Entre - Estações]])</f>
        <v>-</v>
      </c>
      <c r="AN403" s="258" t="str">
        <f ca="1">IF(BS_CONTROLE[[#This Row],[SB]]=0, "-", BS_CONTROLE[[#This Row],[SB]])</f>
        <v>-</v>
      </c>
      <c r="AO403" s="259" t="str">
        <f ca="1">IF(BS_CONTROLE[[#This Row],[SUB]]=0, "-", BS_CONTROLE[[#This Row],[SUB]])</f>
        <v>-</v>
      </c>
      <c r="AP403" s="260" t="str">
        <f ca="1">IF(BS_CONTROLE[[#This Row],[KM - Inicio]]=0, "-", BS_CONTROLE[[#This Row],[KM - Inicio]])</f>
        <v>-</v>
      </c>
      <c r="AQ403" s="260" t="str">
        <f ca="1"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 ca="1">IFERROR(_xlfn.XLOOKUP(AI403, BS_ATIVIDADE[ATIVIDADE],BS_ATIVIDADE[UNIDADE] ), "*")</f>
        <v>*</v>
      </c>
      <c r="BC403" s="71" t="str" cm="1">
        <f t="array" aca="1" ref="BC4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aca="1" ref="BD4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 ca="1">IFERROR(_xlfn.XLOOKUP(AO403, BASE_MAPA!$D$2:$D$260, BASE_MAPA!$I$2:$I$260), "ERRO")</f>
        <v>ERRO</v>
      </c>
      <c r="BF403" s="261" t="str">
        <f ca="1"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 ca="1"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aca="1" ref="M40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aca="1" ref="N40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 ca="1">IF(BS_CONTROLE[[#This Row],[Atividade]]=0, "-", BS_CONTROLE[[#This Row],[Atividade]])</f>
        <v>-</v>
      </c>
      <c r="AJ404" s="9" t="str">
        <f ca="1">IF(D404="","*",VLOOKUP(AI404,BS_ATIVIDADE[#Data],3,FALSE))</f>
        <v>*</v>
      </c>
      <c r="AK404" s="258" t="str">
        <f ca="1">IF(BS_CONTROLE[[#This Row],[Local - Partida]]=0, "-", BS_CONTROLE[[#This Row],[Local - Partida]])</f>
        <v>-</v>
      </c>
      <c r="AL404" s="258" t="str">
        <f ca="1">IF(BS_CONTROLE[[#This Row],[Local - Encerramento]]=0, "-", BS_CONTROLE[[#This Row],[Local - Encerramento]])</f>
        <v>-</v>
      </c>
      <c r="AM404" s="258" t="str">
        <f ca="1">IF(BS_CONTROLE[[#This Row],[Entre - Estações]]=0, "-", BS_CONTROLE[[#This Row],[Entre - Estações]])</f>
        <v>-</v>
      </c>
      <c r="AN404" s="258" t="str">
        <f ca="1">IF(BS_CONTROLE[[#This Row],[SB]]=0, "-", BS_CONTROLE[[#This Row],[SB]])</f>
        <v>-</v>
      </c>
      <c r="AO404" s="259" t="str">
        <f ca="1">IF(BS_CONTROLE[[#This Row],[SUB]]=0, "-", BS_CONTROLE[[#This Row],[SUB]])</f>
        <v>-</v>
      </c>
      <c r="AP404" s="260" t="str">
        <f ca="1">IF(BS_CONTROLE[[#This Row],[KM - Inicio]]=0, "-", BS_CONTROLE[[#This Row],[KM - Inicio]])</f>
        <v>-</v>
      </c>
      <c r="AQ404" s="260" t="str">
        <f ca="1"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 ca="1">IFERROR(_xlfn.XLOOKUP(AI404, BS_ATIVIDADE[ATIVIDADE],BS_ATIVIDADE[UNIDADE] ), "*")</f>
        <v>*</v>
      </c>
      <c r="BC404" s="71" t="str" cm="1">
        <f t="array" aca="1" ref="BC4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aca="1" ref="BD4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 ca="1">IFERROR(_xlfn.XLOOKUP(AO404, BASE_MAPA!$D$2:$D$260, BASE_MAPA!$I$2:$I$260), "ERRO")</f>
        <v>ERRO</v>
      </c>
      <c r="BF404" s="261" t="str">
        <f ca="1"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 ca="1"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aca="1" ref="M40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aca="1" ref="N40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 ca="1">IF(BS_CONTROLE[[#This Row],[Atividade]]=0, "-", BS_CONTROLE[[#This Row],[Atividade]])</f>
        <v>-</v>
      </c>
      <c r="AJ405" s="9" t="str">
        <f ca="1">IF(D405="","*",VLOOKUP(AI405,BS_ATIVIDADE[#Data],3,FALSE))</f>
        <v>*</v>
      </c>
      <c r="AK405" s="258" t="str">
        <f ca="1">IF(BS_CONTROLE[[#This Row],[Local - Partida]]=0, "-", BS_CONTROLE[[#This Row],[Local - Partida]])</f>
        <v>-</v>
      </c>
      <c r="AL405" s="258" t="str">
        <f ca="1">IF(BS_CONTROLE[[#This Row],[Local - Encerramento]]=0, "-", BS_CONTROLE[[#This Row],[Local - Encerramento]])</f>
        <v>-</v>
      </c>
      <c r="AM405" s="258" t="str">
        <f ca="1">IF(BS_CONTROLE[[#This Row],[Entre - Estações]]=0, "-", BS_CONTROLE[[#This Row],[Entre - Estações]])</f>
        <v>-</v>
      </c>
      <c r="AN405" s="258" t="str">
        <f ca="1">IF(BS_CONTROLE[[#This Row],[SB]]=0, "-", BS_CONTROLE[[#This Row],[SB]])</f>
        <v>-</v>
      </c>
      <c r="AO405" s="259" t="str">
        <f ca="1">IF(BS_CONTROLE[[#This Row],[SUB]]=0, "-", BS_CONTROLE[[#This Row],[SUB]])</f>
        <v>-</v>
      </c>
      <c r="AP405" s="260" t="str">
        <f ca="1">IF(BS_CONTROLE[[#This Row],[KM - Inicio]]=0, "-", BS_CONTROLE[[#This Row],[KM - Inicio]])</f>
        <v>-</v>
      </c>
      <c r="AQ405" s="260" t="str">
        <f ca="1"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 ca="1">IFERROR(_xlfn.XLOOKUP(AI405, BS_ATIVIDADE[ATIVIDADE],BS_ATIVIDADE[UNIDADE] ), "*")</f>
        <v>*</v>
      </c>
      <c r="BC405" s="71" t="str" cm="1">
        <f t="array" aca="1" ref="BC4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aca="1" ref="BD4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 ca="1">IFERROR(_xlfn.XLOOKUP(AO405, BASE_MAPA!$D$2:$D$260, BASE_MAPA!$I$2:$I$260), "ERRO")</f>
        <v>ERRO</v>
      </c>
      <c r="BF405" s="261" t="str">
        <f ca="1"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 ca="1"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aca="1" ref="M40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aca="1" ref="N40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 ca="1">IF(BS_CONTROLE[[#This Row],[Atividade]]=0, "-", BS_CONTROLE[[#This Row],[Atividade]])</f>
        <v>-</v>
      </c>
      <c r="AJ406" s="9" t="str">
        <f ca="1">IF(D406="","*",VLOOKUP(AI406,BS_ATIVIDADE[#Data],3,FALSE))</f>
        <v>*</v>
      </c>
      <c r="AK406" s="258" t="str">
        <f ca="1">IF(BS_CONTROLE[[#This Row],[Local - Partida]]=0, "-", BS_CONTROLE[[#This Row],[Local - Partida]])</f>
        <v>-</v>
      </c>
      <c r="AL406" s="258" t="str">
        <f ca="1">IF(BS_CONTROLE[[#This Row],[Local - Encerramento]]=0, "-", BS_CONTROLE[[#This Row],[Local - Encerramento]])</f>
        <v>-</v>
      </c>
      <c r="AM406" s="258" t="str">
        <f ca="1">IF(BS_CONTROLE[[#This Row],[Entre - Estações]]=0, "-", BS_CONTROLE[[#This Row],[Entre - Estações]])</f>
        <v>-</v>
      </c>
      <c r="AN406" s="258" t="str">
        <f ca="1">IF(BS_CONTROLE[[#This Row],[SB]]=0, "-", BS_CONTROLE[[#This Row],[SB]])</f>
        <v>-</v>
      </c>
      <c r="AO406" s="259" t="str">
        <f ca="1">IF(BS_CONTROLE[[#This Row],[SUB]]=0, "-", BS_CONTROLE[[#This Row],[SUB]])</f>
        <v>-</v>
      </c>
      <c r="AP406" s="260" t="str">
        <f ca="1">IF(BS_CONTROLE[[#This Row],[KM - Inicio]]=0, "-", BS_CONTROLE[[#This Row],[KM - Inicio]])</f>
        <v>-</v>
      </c>
      <c r="AQ406" s="260" t="str">
        <f ca="1"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 ca="1">IFERROR(_xlfn.XLOOKUP(AI406, BS_ATIVIDADE[ATIVIDADE],BS_ATIVIDADE[UNIDADE] ), "*")</f>
        <v>*</v>
      </c>
      <c r="BC406" s="71" t="str" cm="1">
        <f t="array" aca="1" ref="BC4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aca="1" ref="BD4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 ca="1">IFERROR(_xlfn.XLOOKUP(AO406, BASE_MAPA!$D$2:$D$260, BASE_MAPA!$I$2:$I$260), "ERRO")</f>
        <v>ERRO</v>
      </c>
      <c r="BF406" s="261" t="str">
        <f ca="1"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 ca="1"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aca="1" ref="M40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aca="1" ref="N40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 ca="1">IF(BS_CONTROLE[[#This Row],[Atividade]]=0, "-", BS_CONTROLE[[#This Row],[Atividade]])</f>
        <v>-</v>
      </c>
      <c r="AJ407" s="9" t="str">
        <f ca="1">IF(D407="","*",VLOOKUP(AI407,BS_ATIVIDADE[#Data],3,FALSE))</f>
        <v>*</v>
      </c>
      <c r="AK407" s="258" t="str">
        <f ca="1">IF(BS_CONTROLE[[#This Row],[Local - Partida]]=0, "-", BS_CONTROLE[[#This Row],[Local - Partida]])</f>
        <v>-</v>
      </c>
      <c r="AL407" s="258" t="str">
        <f ca="1">IF(BS_CONTROLE[[#This Row],[Local - Encerramento]]=0, "-", BS_CONTROLE[[#This Row],[Local - Encerramento]])</f>
        <v>-</v>
      </c>
      <c r="AM407" s="258" t="str">
        <f ca="1">IF(BS_CONTROLE[[#This Row],[Entre - Estações]]=0, "-", BS_CONTROLE[[#This Row],[Entre - Estações]])</f>
        <v>-</v>
      </c>
      <c r="AN407" s="258" t="str">
        <f ca="1">IF(BS_CONTROLE[[#This Row],[SB]]=0, "-", BS_CONTROLE[[#This Row],[SB]])</f>
        <v>-</v>
      </c>
      <c r="AO407" s="259" t="str">
        <f ca="1">IF(BS_CONTROLE[[#This Row],[SUB]]=0, "-", BS_CONTROLE[[#This Row],[SUB]])</f>
        <v>-</v>
      </c>
      <c r="AP407" s="260" t="str">
        <f ca="1">IF(BS_CONTROLE[[#This Row],[KM - Inicio]]=0, "-", BS_CONTROLE[[#This Row],[KM - Inicio]])</f>
        <v>-</v>
      </c>
      <c r="AQ407" s="260" t="str">
        <f ca="1"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 ca="1">IFERROR(_xlfn.XLOOKUP(AI407, BS_ATIVIDADE[ATIVIDADE],BS_ATIVIDADE[UNIDADE] ), "*")</f>
        <v>*</v>
      </c>
      <c r="BC407" s="71" t="str" cm="1">
        <f t="array" aca="1" ref="BC4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aca="1" ref="BD4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 ca="1">IFERROR(_xlfn.XLOOKUP(AO407, BASE_MAPA!$D$2:$D$260, BASE_MAPA!$I$2:$I$260), "ERRO")</f>
        <v>ERRO</v>
      </c>
      <c r="BF407" s="261" t="str">
        <f ca="1"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 ca="1"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aca="1" ref="M40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aca="1" ref="N40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 ca="1">IF(BS_CONTROLE[[#This Row],[Atividade]]=0, "-", BS_CONTROLE[[#This Row],[Atividade]])</f>
        <v>-</v>
      </c>
      <c r="AJ408" s="9" t="str">
        <f ca="1">IF(D408="","*",VLOOKUP(AI408,BS_ATIVIDADE[#Data],3,FALSE))</f>
        <v>*</v>
      </c>
      <c r="AK408" s="258" t="str">
        <f ca="1">IF(BS_CONTROLE[[#This Row],[Local - Partida]]=0, "-", BS_CONTROLE[[#This Row],[Local - Partida]])</f>
        <v>-</v>
      </c>
      <c r="AL408" s="258" t="str">
        <f ca="1">IF(BS_CONTROLE[[#This Row],[Local - Encerramento]]=0, "-", BS_CONTROLE[[#This Row],[Local - Encerramento]])</f>
        <v>-</v>
      </c>
      <c r="AM408" s="258" t="str">
        <f ca="1">IF(BS_CONTROLE[[#This Row],[Entre - Estações]]=0, "-", BS_CONTROLE[[#This Row],[Entre - Estações]])</f>
        <v>-</v>
      </c>
      <c r="AN408" s="258" t="str">
        <f ca="1">IF(BS_CONTROLE[[#This Row],[SB]]=0, "-", BS_CONTROLE[[#This Row],[SB]])</f>
        <v>-</v>
      </c>
      <c r="AO408" s="259" t="str">
        <f ca="1">IF(BS_CONTROLE[[#This Row],[SUB]]=0, "-", BS_CONTROLE[[#This Row],[SUB]])</f>
        <v>-</v>
      </c>
      <c r="AP408" s="260" t="str">
        <f ca="1">IF(BS_CONTROLE[[#This Row],[KM - Inicio]]=0, "-", BS_CONTROLE[[#This Row],[KM - Inicio]])</f>
        <v>-</v>
      </c>
      <c r="AQ408" s="260" t="str">
        <f ca="1"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 ca="1">IFERROR(_xlfn.XLOOKUP(AI408, BS_ATIVIDADE[ATIVIDADE],BS_ATIVIDADE[UNIDADE] ), "*")</f>
        <v>*</v>
      </c>
      <c r="BC408" s="71" t="str" cm="1">
        <f t="array" aca="1" ref="BC4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aca="1" ref="BD4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 ca="1">IFERROR(_xlfn.XLOOKUP(AO408, BASE_MAPA!$D$2:$D$260, BASE_MAPA!$I$2:$I$260), "ERRO")</f>
        <v>ERRO</v>
      </c>
      <c r="BF408" s="261" t="str">
        <f ca="1"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 ca="1"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aca="1" ref="M40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aca="1" ref="N40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 ca="1">IF(BS_CONTROLE[[#This Row],[Atividade]]=0, "-", BS_CONTROLE[[#This Row],[Atividade]])</f>
        <v>-</v>
      </c>
      <c r="AJ409" s="9" t="str">
        <f ca="1">IF(D409="","*",VLOOKUP(AI409,BS_ATIVIDADE[#Data],3,FALSE))</f>
        <v>*</v>
      </c>
      <c r="AK409" s="258" t="str">
        <f ca="1">IF(BS_CONTROLE[[#This Row],[Local - Partida]]=0, "-", BS_CONTROLE[[#This Row],[Local - Partida]])</f>
        <v>-</v>
      </c>
      <c r="AL409" s="258" t="str">
        <f ca="1">IF(BS_CONTROLE[[#This Row],[Local - Encerramento]]=0, "-", BS_CONTROLE[[#This Row],[Local - Encerramento]])</f>
        <v>-</v>
      </c>
      <c r="AM409" s="258" t="str">
        <f ca="1">IF(BS_CONTROLE[[#This Row],[Entre - Estações]]=0, "-", BS_CONTROLE[[#This Row],[Entre - Estações]])</f>
        <v>-</v>
      </c>
      <c r="AN409" s="258" t="str">
        <f ca="1">IF(BS_CONTROLE[[#This Row],[SB]]=0, "-", BS_CONTROLE[[#This Row],[SB]])</f>
        <v>-</v>
      </c>
      <c r="AO409" s="259" t="str">
        <f ca="1">IF(BS_CONTROLE[[#This Row],[SUB]]=0, "-", BS_CONTROLE[[#This Row],[SUB]])</f>
        <v>-</v>
      </c>
      <c r="AP409" s="260" t="str">
        <f ca="1">IF(BS_CONTROLE[[#This Row],[KM - Inicio]]=0, "-", BS_CONTROLE[[#This Row],[KM - Inicio]])</f>
        <v>-</v>
      </c>
      <c r="AQ409" s="260" t="str">
        <f ca="1"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 ca="1">IFERROR(_xlfn.XLOOKUP(AI409, BS_ATIVIDADE[ATIVIDADE],BS_ATIVIDADE[UNIDADE] ), "*")</f>
        <v>*</v>
      </c>
      <c r="BC409" s="71" t="str" cm="1">
        <f t="array" aca="1" ref="BC4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aca="1" ref="BD4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 ca="1">IFERROR(_xlfn.XLOOKUP(AO409, BASE_MAPA!$D$2:$D$260, BASE_MAPA!$I$2:$I$260), "ERRO")</f>
        <v>ERRO</v>
      </c>
      <c r="BF409" s="261" t="str">
        <f ca="1"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 ca="1"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aca="1" ref="M41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aca="1" ref="N41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 ca="1">IF(BS_CONTROLE[[#This Row],[Atividade]]=0, "-", BS_CONTROLE[[#This Row],[Atividade]])</f>
        <v>-</v>
      </c>
      <c r="AJ410" s="9" t="str">
        <f ca="1">IF(D410="","*",VLOOKUP(AI410,BS_ATIVIDADE[#Data],3,FALSE))</f>
        <v>*</v>
      </c>
      <c r="AK410" s="258" t="str">
        <f ca="1">IF(BS_CONTROLE[[#This Row],[Local - Partida]]=0, "-", BS_CONTROLE[[#This Row],[Local - Partida]])</f>
        <v>-</v>
      </c>
      <c r="AL410" s="258" t="str">
        <f ca="1">IF(BS_CONTROLE[[#This Row],[Local - Encerramento]]=0, "-", BS_CONTROLE[[#This Row],[Local - Encerramento]])</f>
        <v>-</v>
      </c>
      <c r="AM410" s="258" t="str">
        <f ca="1">IF(BS_CONTROLE[[#This Row],[Entre - Estações]]=0, "-", BS_CONTROLE[[#This Row],[Entre - Estações]])</f>
        <v>-</v>
      </c>
      <c r="AN410" s="258" t="str">
        <f ca="1">IF(BS_CONTROLE[[#This Row],[SB]]=0, "-", BS_CONTROLE[[#This Row],[SB]])</f>
        <v>-</v>
      </c>
      <c r="AO410" s="259" t="str">
        <f ca="1">IF(BS_CONTROLE[[#This Row],[SUB]]=0, "-", BS_CONTROLE[[#This Row],[SUB]])</f>
        <v>-</v>
      </c>
      <c r="AP410" s="260" t="str">
        <f ca="1">IF(BS_CONTROLE[[#This Row],[KM - Inicio]]=0, "-", BS_CONTROLE[[#This Row],[KM - Inicio]])</f>
        <v>-</v>
      </c>
      <c r="AQ410" s="260" t="str">
        <f ca="1"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 ca="1">IFERROR(_xlfn.XLOOKUP(AI410, BS_ATIVIDADE[ATIVIDADE],BS_ATIVIDADE[UNIDADE] ), "*")</f>
        <v>*</v>
      </c>
      <c r="BC410" s="71" t="str" cm="1">
        <f t="array" aca="1" ref="BC4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aca="1" ref="BD4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 ca="1">IFERROR(_xlfn.XLOOKUP(AO410, BASE_MAPA!$D$2:$D$260, BASE_MAPA!$I$2:$I$260), "ERRO")</f>
        <v>ERRO</v>
      </c>
      <c r="BF410" s="261" t="str">
        <f ca="1"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 ca="1"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aca="1" ref="M41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aca="1" ref="N41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 ca="1">IF(BS_CONTROLE[[#This Row],[Atividade]]=0, "-", BS_CONTROLE[[#This Row],[Atividade]])</f>
        <v>-</v>
      </c>
      <c r="AJ411" s="9" t="str">
        <f ca="1">IF(D411="","*",VLOOKUP(AI411,BS_ATIVIDADE[#Data],3,FALSE))</f>
        <v>*</v>
      </c>
      <c r="AK411" s="258" t="str">
        <f ca="1">IF(BS_CONTROLE[[#This Row],[Local - Partida]]=0, "-", BS_CONTROLE[[#This Row],[Local - Partida]])</f>
        <v>-</v>
      </c>
      <c r="AL411" s="258" t="str">
        <f ca="1">IF(BS_CONTROLE[[#This Row],[Local - Encerramento]]=0, "-", BS_CONTROLE[[#This Row],[Local - Encerramento]])</f>
        <v>-</v>
      </c>
      <c r="AM411" s="258" t="str">
        <f ca="1">IF(BS_CONTROLE[[#This Row],[Entre - Estações]]=0, "-", BS_CONTROLE[[#This Row],[Entre - Estações]])</f>
        <v>-</v>
      </c>
      <c r="AN411" s="258" t="str">
        <f ca="1">IF(BS_CONTROLE[[#This Row],[SB]]=0, "-", BS_CONTROLE[[#This Row],[SB]])</f>
        <v>-</v>
      </c>
      <c r="AO411" s="259" t="str">
        <f ca="1">IF(BS_CONTROLE[[#This Row],[SUB]]=0, "-", BS_CONTROLE[[#This Row],[SUB]])</f>
        <v>-</v>
      </c>
      <c r="AP411" s="260" t="str">
        <f ca="1">IF(BS_CONTROLE[[#This Row],[KM - Inicio]]=0, "-", BS_CONTROLE[[#This Row],[KM - Inicio]])</f>
        <v>-</v>
      </c>
      <c r="AQ411" s="260" t="str">
        <f ca="1"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 ca="1">IFERROR(_xlfn.XLOOKUP(AI411, BS_ATIVIDADE[ATIVIDADE],BS_ATIVIDADE[UNIDADE] ), "*")</f>
        <v>*</v>
      </c>
      <c r="BC411" s="71" t="str" cm="1">
        <f t="array" aca="1" ref="BC4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aca="1" ref="BD4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 ca="1">IFERROR(_xlfn.XLOOKUP(AO411, BASE_MAPA!$D$2:$D$260, BASE_MAPA!$I$2:$I$260), "ERRO")</f>
        <v>ERRO</v>
      </c>
      <c r="BF411" s="261" t="str">
        <f ca="1"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 ca="1"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aca="1" ref="M41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aca="1" ref="N41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 ca="1">IF(BS_CONTROLE[[#This Row],[Atividade]]=0, "-", BS_CONTROLE[[#This Row],[Atividade]])</f>
        <v>-</v>
      </c>
      <c r="AJ412" s="9" t="str">
        <f ca="1">IF(D412="","*",VLOOKUP(AI412,BS_ATIVIDADE[#Data],3,FALSE))</f>
        <v>*</v>
      </c>
      <c r="AK412" s="258" t="str">
        <f ca="1">IF(BS_CONTROLE[[#This Row],[Local - Partida]]=0, "-", BS_CONTROLE[[#This Row],[Local - Partida]])</f>
        <v>-</v>
      </c>
      <c r="AL412" s="258" t="str">
        <f ca="1">IF(BS_CONTROLE[[#This Row],[Local - Encerramento]]=0, "-", BS_CONTROLE[[#This Row],[Local - Encerramento]])</f>
        <v>-</v>
      </c>
      <c r="AM412" s="258" t="str">
        <f ca="1">IF(BS_CONTROLE[[#This Row],[Entre - Estações]]=0, "-", BS_CONTROLE[[#This Row],[Entre - Estações]])</f>
        <v>-</v>
      </c>
      <c r="AN412" s="258" t="str">
        <f ca="1">IF(BS_CONTROLE[[#This Row],[SB]]=0, "-", BS_CONTROLE[[#This Row],[SB]])</f>
        <v>-</v>
      </c>
      <c r="AO412" s="259" t="str">
        <f ca="1">IF(BS_CONTROLE[[#This Row],[SUB]]=0, "-", BS_CONTROLE[[#This Row],[SUB]])</f>
        <v>-</v>
      </c>
      <c r="AP412" s="260" t="str">
        <f ca="1">IF(BS_CONTROLE[[#This Row],[KM - Inicio]]=0, "-", BS_CONTROLE[[#This Row],[KM - Inicio]])</f>
        <v>-</v>
      </c>
      <c r="AQ412" s="260" t="str">
        <f ca="1"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 ca="1">IFERROR(_xlfn.XLOOKUP(AI412, BS_ATIVIDADE[ATIVIDADE],BS_ATIVIDADE[UNIDADE] ), "*")</f>
        <v>*</v>
      </c>
      <c r="BC412" s="71" t="str" cm="1">
        <f t="array" aca="1" ref="BC4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aca="1" ref="BD4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 ca="1">IFERROR(_xlfn.XLOOKUP(AO412, BASE_MAPA!$D$2:$D$260, BASE_MAPA!$I$2:$I$260), "ERRO")</f>
        <v>ERRO</v>
      </c>
      <c r="BF412" s="261" t="str">
        <f ca="1"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 ca="1"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aca="1" ref="M41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aca="1" ref="N41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 ca="1">IF(BS_CONTROLE[[#This Row],[Atividade]]=0, "-", BS_CONTROLE[[#This Row],[Atividade]])</f>
        <v>-</v>
      </c>
      <c r="AJ413" s="9" t="str">
        <f ca="1">IF(D413="","*",VLOOKUP(AI413,BS_ATIVIDADE[#Data],3,FALSE))</f>
        <v>*</v>
      </c>
      <c r="AK413" s="258" t="str">
        <f ca="1">IF(BS_CONTROLE[[#This Row],[Local - Partida]]=0, "-", BS_CONTROLE[[#This Row],[Local - Partida]])</f>
        <v>-</v>
      </c>
      <c r="AL413" s="258" t="str">
        <f ca="1">IF(BS_CONTROLE[[#This Row],[Local - Encerramento]]=0, "-", BS_CONTROLE[[#This Row],[Local - Encerramento]])</f>
        <v>-</v>
      </c>
      <c r="AM413" s="258" t="str">
        <f ca="1">IF(BS_CONTROLE[[#This Row],[Entre - Estações]]=0, "-", BS_CONTROLE[[#This Row],[Entre - Estações]])</f>
        <v>-</v>
      </c>
      <c r="AN413" s="258" t="str">
        <f ca="1">IF(BS_CONTROLE[[#This Row],[SB]]=0, "-", BS_CONTROLE[[#This Row],[SB]])</f>
        <v>-</v>
      </c>
      <c r="AO413" s="259" t="str">
        <f ca="1">IF(BS_CONTROLE[[#This Row],[SUB]]=0, "-", BS_CONTROLE[[#This Row],[SUB]])</f>
        <v>-</v>
      </c>
      <c r="AP413" s="260" t="str">
        <f ca="1">IF(BS_CONTROLE[[#This Row],[KM - Inicio]]=0, "-", BS_CONTROLE[[#This Row],[KM - Inicio]])</f>
        <v>-</v>
      </c>
      <c r="AQ413" s="260" t="str">
        <f ca="1"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 ca="1">IFERROR(_xlfn.XLOOKUP(AI413, BS_ATIVIDADE[ATIVIDADE],BS_ATIVIDADE[UNIDADE] ), "*")</f>
        <v>*</v>
      </c>
      <c r="BC413" s="71" t="str" cm="1">
        <f t="array" aca="1" ref="BC4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aca="1" ref="BD4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 ca="1">IFERROR(_xlfn.XLOOKUP(AO413, BASE_MAPA!$D$2:$D$260, BASE_MAPA!$I$2:$I$260), "ERRO")</f>
        <v>ERRO</v>
      </c>
      <c r="BF413" s="261" t="str">
        <f ca="1"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 ca="1"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aca="1" ref="M41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aca="1" ref="N41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 ca="1">IF(BS_CONTROLE[[#This Row],[Atividade]]=0, "-", BS_CONTROLE[[#This Row],[Atividade]])</f>
        <v>-</v>
      </c>
      <c r="AJ414" s="9" t="str">
        <f ca="1">IF(D414="","*",VLOOKUP(AI414,BS_ATIVIDADE[#Data],3,FALSE))</f>
        <v>*</v>
      </c>
      <c r="AK414" s="258" t="str">
        <f ca="1">IF(BS_CONTROLE[[#This Row],[Local - Partida]]=0, "-", BS_CONTROLE[[#This Row],[Local - Partida]])</f>
        <v>-</v>
      </c>
      <c r="AL414" s="258" t="str">
        <f ca="1">IF(BS_CONTROLE[[#This Row],[Local - Encerramento]]=0, "-", BS_CONTROLE[[#This Row],[Local - Encerramento]])</f>
        <v>-</v>
      </c>
      <c r="AM414" s="258" t="str">
        <f ca="1">IF(BS_CONTROLE[[#This Row],[Entre - Estações]]=0, "-", BS_CONTROLE[[#This Row],[Entre - Estações]])</f>
        <v>-</v>
      </c>
      <c r="AN414" s="258" t="str">
        <f ca="1">IF(BS_CONTROLE[[#This Row],[SB]]=0, "-", BS_CONTROLE[[#This Row],[SB]])</f>
        <v>-</v>
      </c>
      <c r="AO414" s="259" t="str">
        <f ca="1">IF(BS_CONTROLE[[#This Row],[SUB]]=0, "-", BS_CONTROLE[[#This Row],[SUB]])</f>
        <v>-</v>
      </c>
      <c r="AP414" s="260" t="str">
        <f ca="1">IF(BS_CONTROLE[[#This Row],[KM - Inicio]]=0, "-", BS_CONTROLE[[#This Row],[KM - Inicio]])</f>
        <v>-</v>
      </c>
      <c r="AQ414" s="260" t="str">
        <f ca="1"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 ca="1">IFERROR(_xlfn.XLOOKUP(AI414, BS_ATIVIDADE[ATIVIDADE],BS_ATIVIDADE[UNIDADE] ), "*")</f>
        <v>*</v>
      </c>
      <c r="BC414" s="71" t="str" cm="1">
        <f t="array" aca="1" ref="BC4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aca="1" ref="BD4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 ca="1">IFERROR(_xlfn.XLOOKUP(AO414, BASE_MAPA!$D$2:$D$260, BASE_MAPA!$I$2:$I$260), "ERRO")</f>
        <v>ERRO</v>
      </c>
      <c r="BF414" s="261" t="str">
        <f ca="1"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 ca="1"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aca="1" ref="M41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aca="1" ref="N41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 ca="1">IF(BS_CONTROLE[[#This Row],[Atividade]]=0, "-", BS_CONTROLE[[#This Row],[Atividade]])</f>
        <v>-</v>
      </c>
      <c r="AJ415" s="9" t="str">
        <f ca="1">IF(D415="","*",VLOOKUP(AI415,BS_ATIVIDADE[#Data],3,FALSE))</f>
        <v>*</v>
      </c>
      <c r="AK415" s="258" t="str">
        <f ca="1">IF(BS_CONTROLE[[#This Row],[Local - Partida]]=0, "-", BS_CONTROLE[[#This Row],[Local - Partida]])</f>
        <v>-</v>
      </c>
      <c r="AL415" s="258" t="str">
        <f ca="1">IF(BS_CONTROLE[[#This Row],[Local - Encerramento]]=0, "-", BS_CONTROLE[[#This Row],[Local - Encerramento]])</f>
        <v>-</v>
      </c>
      <c r="AM415" s="258" t="str">
        <f ca="1">IF(BS_CONTROLE[[#This Row],[Entre - Estações]]=0, "-", BS_CONTROLE[[#This Row],[Entre - Estações]])</f>
        <v>-</v>
      </c>
      <c r="AN415" s="258" t="str">
        <f ca="1">IF(BS_CONTROLE[[#This Row],[SB]]=0, "-", BS_CONTROLE[[#This Row],[SB]])</f>
        <v>-</v>
      </c>
      <c r="AO415" s="259" t="str">
        <f ca="1">IF(BS_CONTROLE[[#This Row],[SUB]]=0, "-", BS_CONTROLE[[#This Row],[SUB]])</f>
        <v>-</v>
      </c>
      <c r="AP415" s="260" t="str">
        <f ca="1">IF(BS_CONTROLE[[#This Row],[KM - Inicio]]=0, "-", BS_CONTROLE[[#This Row],[KM - Inicio]])</f>
        <v>-</v>
      </c>
      <c r="AQ415" s="260" t="str">
        <f ca="1"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 ca="1">IFERROR(_xlfn.XLOOKUP(AI415, BS_ATIVIDADE[ATIVIDADE],BS_ATIVIDADE[UNIDADE] ), "*")</f>
        <v>*</v>
      </c>
      <c r="BC415" s="71" t="str" cm="1">
        <f t="array" aca="1" ref="BC4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aca="1" ref="BD4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 ca="1">IFERROR(_xlfn.XLOOKUP(AO415, BASE_MAPA!$D$2:$D$260, BASE_MAPA!$I$2:$I$260), "ERRO")</f>
        <v>ERRO</v>
      </c>
      <c r="BF415" s="261" t="str">
        <f ca="1"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 ca="1"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aca="1" ref="M41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aca="1" ref="N41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 ca="1">IF(BS_CONTROLE[[#This Row],[Atividade]]=0, "-", BS_CONTROLE[[#This Row],[Atividade]])</f>
        <v>-</v>
      </c>
      <c r="AJ416" s="9" t="str">
        <f ca="1">IF(D416="","*",VLOOKUP(AI416,BS_ATIVIDADE[#Data],3,FALSE))</f>
        <v>*</v>
      </c>
      <c r="AK416" s="258" t="str">
        <f ca="1">IF(BS_CONTROLE[[#This Row],[Local - Partida]]=0, "-", BS_CONTROLE[[#This Row],[Local - Partida]])</f>
        <v>-</v>
      </c>
      <c r="AL416" s="258" t="str">
        <f ca="1">IF(BS_CONTROLE[[#This Row],[Local - Encerramento]]=0, "-", BS_CONTROLE[[#This Row],[Local - Encerramento]])</f>
        <v>-</v>
      </c>
      <c r="AM416" s="258" t="str">
        <f ca="1">IF(BS_CONTROLE[[#This Row],[Entre - Estações]]=0, "-", BS_CONTROLE[[#This Row],[Entre - Estações]])</f>
        <v>-</v>
      </c>
      <c r="AN416" s="258" t="str">
        <f ca="1">IF(BS_CONTROLE[[#This Row],[SB]]=0, "-", BS_CONTROLE[[#This Row],[SB]])</f>
        <v>-</v>
      </c>
      <c r="AO416" s="259" t="str">
        <f ca="1">IF(BS_CONTROLE[[#This Row],[SUB]]=0, "-", BS_CONTROLE[[#This Row],[SUB]])</f>
        <v>-</v>
      </c>
      <c r="AP416" s="260" t="str">
        <f ca="1">IF(BS_CONTROLE[[#This Row],[KM - Inicio]]=0, "-", BS_CONTROLE[[#This Row],[KM - Inicio]])</f>
        <v>-</v>
      </c>
      <c r="AQ416" s="260" t="str">
        <f ca="1"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 ca="1">IFERROR(_xlfn.XLOOKUP(AI416, BS_ATIVIDADE[ATIVIDADE],BS_ATIVIDADE[UNIDADE] ), "*")</f>
        <v>*</v>
      </c>
      <c r="BC416" s="71" t="str" cm="1">
        <f t="array" aca="1" ref="BC4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aca="1" ref="BD4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 ca="1">IFERROR(_xlfn.XLOOKUP(AO416, BASE_MAPA!$D$2:$D$260, BASE_MAPA!$I$2:$I$260), "ERRO")</f>
        <v>ERRO</v>
      </c>
      <c r="BF416" s="261" t="str">
        <f ca="1"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 ca="1"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aca="1" ref="M41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aca="1" ref="N41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 ca="1">IF(BS_CONTROLE[[#This Row],[Atividade]]=0, "-", BS_CONTROLE[[#This Row],[Atividade]])</f>
        <v>-</v>
      </c>
      <c r="AJ417" s="9" t="str">
        <f ca="1">IF(D417="","*",VLOOKUP(AI417,BS_ATIVIDADE[#Data],3,FALSE))</f>
        <v>*</v>
      </c>
      <c r="AK417" s="258" t="str">
        <f ca="1">IF(BS_CONTROLE[[#This Row],[Local - Partida]]=0, "-", BS_CONTROLE[[#This Row],[Local - Partida]])</f>
        <v>-</v>
      </c>
      <c r="AL417" s="258" t="str">
        <f ca="1">IF(BS_CONTROLE[[#This Row],[Local - Encerramento]]=0, "-", BS_CONTROLE[[#This Row],[Local - Encerramento]])</f>
        <v>-</v>
      </c>
      <c r="AM417" s="258" t="str">
        <f ca="1">IF(BS_CONTROLE[[#This Row],[Entre - Estações]]=0, "-", BS_CONTROLE[[#This Row],[Entre - Estações]])</f>
        <v>-</v>
      </c>
      <c r="AN417" s="258" t="str">
        <f ca="1">IF(BS_CONTROLE[[#This Row],[SB]]=0, "-", BS_CONTROLE[[#This Row],[SB]])</f>
        <v>-</v>
      </c>
      <c r="AO417" s="259" t="str">
        <f ca="1">IF(BS_CONTROLE[[#This Row],[SUB]]=0, "-", BS_CONTROLE[[#This Row],[SUB]])</f>
        <v>-</v>
      </c>
      <c r="AP417" s="260" t="str">
        <f ca="1">IF(BS_CONTROLE[[#This Row],[KM - Inicio]]=0, "-", BS_CONTROLE[[#This Row],[KM - Inicio]])</f>
        <v>-</v>
      </c>
      <c r="AQ417" s="260" t="str">
        <f ca="1"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 ca="1">IFERROR(_xlfn.XLOOKUP(AI417, BS_ATIVIDADE[ATIVIDADE],BS_ATIVIDADE[UNIDADE] ), "*")</f>
        <v>*</v>
      </c>
      <c r="BC417" s="71" t="str" cm="1">
        <f t="array" aca="1" ref="BC4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aca="1" ref="BD4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 ca="1">IFERROR(_xlfn.XLOOKUP(AO417, BASE_MAPA!$D$2:$D$260, BASE_MAPA!$I$2:$I$260), "ERRO")</f>
        <v>ERRO</v>
      </c>
      <c r="BF417" s="261" t="str">
        <f ca="1"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 ca="1"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aca="1" ref="M41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aca="1" ref="N41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 ca="1">IF(BS_CONTROLE[[#This Row],[Atividade]]=0, "-", BS_CONTROLE[[#This Row],[Atividade]])</f>
        <v>-</v>
      </c>
      <c r="AJ418" s="9" t="str">
        <f ca="1">IF(D418="","*",VLOOKUP(AI418,BS_ATIVIDADE[#Data],3,FALSE))</f>
        <v>*</v>
      </c>
      <c r="AK418" s="258" t="str">
        <f ca="1">IF(BS_CONTROLE[[#This Row],[Local - Partida]]=0, "-", BS_CONTROLE[[#This Row],[Local - Partida]])</f>
        <v>-</v>
      </c>
      <c r="AL418" s="258" t="str">
        <f ca="1">IF(BS_CONTROLE[[#This Row],[Local - Encerramento]]=0, "-", BS_CONTROLE[[#This Row],[Local - Encerramento]])</f>
        <v>-</v>
      </c>
      <c r="AM418" s="258" t="str">
        <f ca="1">IF(BS_CONTROLE[[#This Row],[Entre - Estações]]=0, "-", BS_CONTROLE[[#This Row],[Entre - Estações]])</f>
        <v>-</v>
      </c>
      <c r="AN418" s="258" t="str">
        <f ca="1">IF(BS_CONTROLE[[#This Row],[SB]]=0, "-", BS_CONTROLE[[#This Row],[SB]])</f>
        <v>-</v>
      </c>
      <c r="AO418" s="259" t="str">
        <f ca="1">IF(BS_CONTROLE[[#This Row],[SUB]]=0, "-", BS_CONTROLE[[#This Row],[SUB]])</f>
        <v>-</v>
      </c>
      <c r="AP418" s="260" t="str">
        <f ca="1">IF(BS_CONTROLE[[#This Row],[KM - Inicio]]=0, "-", BS_CONTROLE[[#This Row],[KM - Inicio]])</f>
        <v>-</v>
      </c>
      <c r="AQ418" s="260" t="str">
        <f ca="1"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 ca="1">IFERROR(_xlfn.XLOOKUP(AI418, BS_ATIVIDADE[ATIVIDADE],BS_ATIVIDADE[UNIDADE] ), "*")</f>
        <v>*</v>
      </c>
      <c r="BC418" s="71" t="str" cm="1">
        <f t="array" aca="1" ref="BC4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aca="1" ref="BD4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 ca="1">IFERROR(_xlfn.XLOOKUP(AO418, BASE_MAPA!$D$2:$D$260, BASE_MAPA!$I$2:$I$260), "ERRO")</f>
        <v>ERRO</v>
      </c>
      <c r="BF418" s="261" t="str">
        <f ca="1"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 ca="1"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aca="1" ref="M41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aca="1" ref="N41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 ca="1">IF(BS_CONTROLE[[#This Row],[Atividade]]=0, "-", BS_CONTROLE[[#This Row],[Atividade]])</f>
        <v>-</v>
      </c>
      <c r="AJ419" s="9" t="str">
        <f ca="1">IF(D419="","*",VLOOKUP(AI419,BS_ATIVIDADE[#Data],3,FALSE))</f>
        <v>*</v>
      </c>
      <c r="AK419" s="258" t="str">
        <f ca="1">IF(BS_CONTROLE[[#This Row],[Local - Partida]]=0, "-", BS_CONTROLE[[#This Row],[Local - Partida]])</f>
        <v>-</v>
      </c>
      <c r="AL419" s="258" t="str">
        <f ca="1">IF(BS_CONTROLE[[#This Row],[Local - Encerramento]]=0, "-", BS_CONTROLE[[#This Row],[Local - Encerramento]])</f>
        <v>-</v>
      </c>
      <c r="AM419" s="258" t="str">
        <f ca="1">IF(BS_CONTROLE[[#This Row],[Entre - Estações]]=0, "-", BS_CONTROLE[[#This Row],[Entre - Estações]])</f>
        <v>-</v>
      </c>
      <c r="AN419" s="258" t="str">
        <f ca="1">IF(BS_CONTROLE[[#This Row],[SB]]=0, "-", BS_CONTROLE[[#This Row],[SB]])</f>
        <v>-</v>
      </c>
      <c r="AO419" s="259" t="str">
        <f ca="1">IF(BS_CONTROLE[[#This Row],[SUB]]=0, "-", BS_CONTROLE[[#This Row],[SUB]])</f>
        <v>-</v>
      </c>
      <c r="AP419" s="260" t="str">
        <f ca="1">IF(BS_CONTROLE[[#This Row],[KM - Inicio]]=0, "-", BS_CONTROLE[[#This Row],[KM - Inicio]])</f>
        <v>-</v>
      </c>
      <c r="AQ419" s="260" t="str">
        <f ca="1"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 ca="1">IFERROR(_xlfn.XLOOKUP(AI419, BS_ATIVIDADE[ATIVIDADE],BS_ATIVIDADE[UNIDADE] ), "*")</f>
        <v>*</v>
      </c>
      <c r="BC419" s="71" t="str" cm="1">
        <f t="array" aca="1" ref="BC4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aca="1" ref="BD4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 ca="1">IFERROR(_xlfn.XLOOKUP(AO419, BASE_MAPA!$D$2:$D$260, BASE_MAPA!$I$2:$I$260), "ERRO")</f>
        <v>ERRO</v>
      </c>
      <c r="BF419" s="261" t="str">
        <f ca="1"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 ca="1"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aca="1" ref="M42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aca="1" ref="N42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 ca="1">IF(BS_CONTROLE[[#This Row],[Atividade]]=0, "-", BS_CONTROLE[[#This Row],[Atividade]])</f>
        <v>-</v>
      </c>
      <c r="AJ420" s="9" t="str">
        <f ca="1">IF(D420="","*",VLOOKUP(AI420,BS_ATIVIDADE[#Data],3,FALSE))</f>
        <v>*</v>
      </c>
      <c r="AK420" s="258" t="str">
        <f ca="1">IF(BS_CONTROLE[[#This Row],[Local - Partida]]=0, "-", BS_CONTROLE[[#This Row],[Local - Partida]])</f>
        <v>-</v>
      </c>
      <c r="AL420" s="258" t="str">
        <f ca="1">IF(BS_CONTROLE[[#This Row],[Local - Encerramento]]=0, "-", BS_CONTROLE[[#This Row],[Local - Encerramento]])</f>
        <v>-</v>
      </c>
      <c r="AM420" s="258" t="str">
        <f ca="1">IF(BS_CONTROLE[[#This Row],[Entre - Estações]]=0, "-", BS_CONTROLE[[#This Row],[Entre - Estações]])</f>
        <v>-</v>
      </c>
      <c r="AN420" s="258" t="str">
        <f ca="1">IF(BS_CONTROLE[[#This Row],[SB]]=0, "-", BS_CONTROLE[[#This Row],[SB]])</f>
        <v>-</v>
      </c>
      <c r="AO420" s="259" t="str">
        <f ca="1">IF(BS_CONTROLE[[#This Row],[SUB]]=0, "-", BS_CONTROLE[[#This Row],[SUB]])</f>
        <v>-</v>
      </c>
      <c r="AP420" s="260" t="str">
        <f ca="1">IF(BS_CONTROLE[[#This Row],[KM - Inicio]]=0, "-", BS_CONTROLE[[#This Row],[KM - Inicio]])</f>
        <v>-</v>
      </c>
      <c r="AQ420" s="260" t="str">
        <f ca="1"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 ca="1">IFERROR(_xlfn.XLOOKUP(AI420, BS_ATIVIDADE[ATIVIDADE],BS_ATIVIDADE[UNIDADE] ), "*")</f>
        <v>*</v>
      </c>
      <c r="BC420" s="71" t="str" cm="1">
        <f t="array" aca="1" ref="BC4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aca="1" ref="BD4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 ca="1">IFERROR(_xlfn.XLOOKUP(AO420, BASE_MAPA!$D$2:$D$260, BASE_MAPA!$I$2:$I$260), "ERRO")</f>
        <v>ERRO</v>
      </c>
      <c r="BF420" s="261" t="str">
        <f ca="1"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 ca="1"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aca="1" ref="M42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aca="1" ref="N42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 ca="1">IF(BS_CONTROLE[[#This Row],[Atividade]]=0, "-", BS_CONTROLE[[#This Row],[Atividade]])</f>
        <v>-</v>
      </c>
      <c r="AJ421" s="9" t="str">
        <f ca="1">IF(D421="","*",VLOOKUP(AI421,BS_ATIVIDADE[#Data],3,FALSE))</f>
        <v>*</v>
      </c>
      <c r="AK421" s="258" t="str">
        <f ca="1">IF(BS_CONTROLE[[#This Row],[Local - Partida]]=0, "-", BS_CONTROLE[[#This Row],[Local - Partida]])</f>
        <v>-</v>
      </c>
      <c r="AL421" s="258" t="str">
        <f ca="1">IF(BS_CONTROLE[[#This Row],[Local - Encerramento]]=0, "-", BS_CONTROLE[[#This Row],[Local - Encerramento]])</f>
        <v>-</v>
      </c>
      <c r="AM421" s="258" t="str">
        <f ca="1">IF(BS_CONTROLE[[#This Row],[Entre - Estações]]=0, "-", BS_CONTROLE[[#This Row],[Entre - Estações]])</f>
        <v>-</v>
      </c>
      <c r="AN421" s="258" t="str">
        <f ca="1">IF(BS_CONTROLE[[#This Row],[SB]]=0, "-", BS_CONTROLE[[#This Row],[SB]])</f>
        <v>-</v>
      </c>
      <c r="AO421" s="259" t="str">
        <f ca="1">IF(BS_CONTROLE[[#This Row],[SUB]]=0, "-", BS_CONTROLE[[#This Row],[SUB]])</f>
        <v>-</v>
      </c>
      <c r="AP421" s="260" t="str">
        <f ca="1">IF(BS_CONTROLE[[#This Row],[KM - Inicio]]=0, "-", BS_CONTROLE[[#This Row],[KM - Inicio]])</f>
        <v>-</v>
      </c>
      <c r="AQ421" s="260" t="str">
        <f ca="1"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 ca="1">IFERROR(_xlfn.XLOOKUP(AI421, BS_ATIVIDADE[ATIVIDADE],BS_ATIVIDADE[UNIDADE] ), "*")</f>
        <v>*</v>
      </c>
      <c r="BC421" s="71" t="str" cm="1">
        <f t="array" aca="1" ref="BC4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aca="1" ref="BD4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 ca="1">IFERROR(_xlfn.XLOOKUP(AO421, BASE_MAPA!$D$2:$D$260, BASE_MAPA!$I$2:$I$260), "ERRO")</f>
        <v>ERRO</v>
      </c>
      <c r="BF421" s="261" t="str">
        <f ca="1"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 ca="1"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aca="1" ref="M42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aca="1" ref="N42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 ca="1">IF(BS_CONTROLE[[#This Row],[Atividade]]=0, "-", BS_CONTROLE[[#This Row],[Atividade]])</f>
        <v>-</v>
      </c>
      <c r="AJ422" s="9" t="str">
        <f ca="1">IF(D422="","*",VLOOKUP(AI422,BS_ATIVIDADE[#Data],3,FALSE))</f>
        <v>*</v>
      </c>
      <c r="AK422" s="258" t="str">
        <f ca="1">IF(BS_CONTROLE[[#This Row],[Local - Partida]]=0, "-", BS_CONTROLE[[#This Row],[Local - Partida]])</f>
        <v>-</v>
      </c>
      <c r="AL422" s="258" t="str">
        <f ca="1">IF(BS_CONTROLE[[#This Row],[Local - Encerramento]]=0, "-", BS_CONTROLE[[#This Row],[Local - Encerramento]])</f>
        <v>-</v>
      </c>
      <c r="AM422" s="258" t="str">
        <f ca="1">IF(BS_CONTROLE[[#This Row],[Entre - Estações]]=0, "-", BS_CONTROLE[[#This Row],[Entre - Estações]])</f>
        <v>-</v>
      </c>
      <c r="AN422" s="258" t="str">
        <f ca="1">IF(BS_CONTROLE[[#This Row],[SB]]=0, "-", BS_CONTROLE[[#This Row],[SB]])</f>
        <v>-</v>
      </c>
      <c r="AO422" s="259" t="str">
        <f ca="1">IF(BS_CONTROLE[[#This Row],[SUB]]=0, "-", BS_CONTROLE[[#This Row],[SUB]])</f>
        <v>-</v>
      </c>
      <c r="AP422" s="260" t="str">
        <f ca="1">IF(BS_CONTROLE[[#This Row],[KM - Inicio]]=0, "-", BS_CONTROLE[[#This Row],[KM - Inicio]])</f>
        <v>-</v>
      </c>
      <c r="AQ422" s="260" t="str">
        <f ca="1"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 ca="1">IFERROR(_xlfn.XLOOKUP(AI422, BS_ATIVIDADE[ATIVIDADE],BS_ATIVIDADE[UNIDADE] ), "*")</f>
        <v>*</v>
      </c>
      <c r="BC422" s="71" t="str" cm="1">
        <f t="array" aca="1" ref="BC4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aca="1" ref="BD4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 ca="1">IFERROR(_xlfn.XLOOKUP(AO422, BASE_MAPA!$D$2:$D$260, BASE_MAPA!$I$2:$I$260), "ERRO")</f>
        <v>ERRO</v>
      </c>
      <c r="BF422" s="261" t="str">
        <f ca="1"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 ca="1"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aca="1" ref="M42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aca="1" ref="N42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 ca="1">IF(BS_CONTROLE[[#This Row],[Atividade]]=0, "-", BS_CONTROLE[[#This Row],[Atividade]])</f>
        <v>-</v>
      </c>
      <c r="AJ423" s="9" t="str">
        <f ca="1">IF(D423="","*",VLOOKUP(AI423,BS_ATIVIDADE[#Data],3,FALSE))</f>
        <v>*</v>
      </c>
      <c r="AK423" s="258" t="str">
        <f ca="1">IF(BS_CONTROLE[[#This Row],[Local - Partida]]=0, "-", BS_CONTROLE[[#This Row],[Local - Partida]])</f>
        <v>-</v>
      </c>
      <c r="AL423" s="258" t="str">
        <f ca="1">IF(BS_CONTROLE[[#This Row],[Local - Encerramento]]=0, "-", BS_CONTROLE[[#This Row],[Local - Encerramento]])</f>
        <v>-</v>
      </c>
      <c r="AM423" s="258" t="str">
        <f ca="1">IF(BS_CONTROLE[[#This Row],[Entre - Estações]]=0, "-", BS_CONTROLE[[#This Row],[Entre - Estações]])</f>
        <v>-</v>
      </c>
      <c r="AN423" s="258" t="str">
        <f ca="1">IF(BS_CONTROLE[[#This Row],[SB]]=0, "-", BS_CONTROLE[[#This Row],[SB]])</f>
        <v>-</v>
      </c>
      <c r="AO423" s="259" t="str">
        <f ca="1">IF(BS_CONTROLE[[#This Row],[SUB]]=0, "-", BS_CONTROLE[[#This Row],[SUB]])</f>
        <v>-</v>
      </c>
      <c r="AP423" s="260" t="str">
        <f ca="1">IF(BS_CONTROLE[[#This Row],[KM - Inicio]]=0, "-", BS_CONTROLE[[#This Row],[KM - Inicio]])</f>
        <v>-</v>
      </c>
      <c r="AQ423" s="260" t="str">
        <f ca="1"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 ca="1">IFERROR(_xlfn.XLOOKUP(AI423, BS_ATIVIDADE[ATIVIDADE],BS_ATIVIDADE[UNIDADE] ), "*")</f>
        <v>*</v>
      </c>
      <c r="BC423" s="71" t="str" cm="1">
        <f t="array" aca="1" ref="BC4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aca="1" ref="BD4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 ca="1">IFERROR(_xlfn.XLOOKUP(AO423, BASE_MAPA!$D$2:$D$260, BASE_MAPA!$I$2:$I$260), "ERRO")</f>
        <v>ERRO</v>
      </c>
      <c r="BF423" s="261" t="str">
        <f ca="1"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 ca="1"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aca="1" ref="M42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aca="1" ref="N42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 ca="1">IF(BS_CONTROLE[[#This Row],[Atividade]]=0, "-", BS_CONTROLE[[#This Row],[Atividade]])</f>
        <v>-</v>
      </c>
      <c r="AJ424" s="9" t="str">
        <f ca="1">IF(D424="","*",VLOOKUP(AI424,BS_ATIVIDADE[#Data],3,FALSE))</f>
        <v>*</v>
      </c>
      <c r="AK424" s="258" t="str">
        <f ca="1">IF(BS_CONTROLE[[#This Row],[Local - Partida]]=0, "-", BS_CONTROLE[[#This Row],[Local - Partida]])</f>
        <v>-</v>
      </c>
      <c r="AL424" s="258" t="str">
        <f ca="1">IF(BS_CONTROLE[[#This Row],[Local - Encerramento]]=0, "-", BS_CONTROLE[[#This Row],[Local - Encerramento]])</f>
        <v>-</v>
      </c>
      <c r="AM424" s="258" t="str">
        <f ca="1">IF(BS_CONTROLE[[#This Row],[Entre - Estações]]=0, "-", BS_CONTROLE[[#This Row],[Entre - Estações]])</f>
        <v>-</v>
      </c>
      <c r="AN424" s="258" t="str">
        <f ca="1">IF(BS_CONTROLE[[#This Row],[SB]]=0, "-", BS_CONTROLE[[#This Row],[SB]])</f>
        <v>-</v>
      </c>
      <c r="AO424" s="259" t="str">
        <f ca="1">IF(BS_CONTROLE[[#This Row],[SUB]]=0, "-", BS_CONTROLE[[#This Row],[SUB]])</f>
        <v>-</v>
      </c>
      <c r="AP424" s="260" t="str">
        <f ca="1">IF(BS_CONTROLE[[#This Row],[KM - Inicio]]=0, "-", BS_CONTROLE[[#This Row],[KM - Inicio]])</f>
        <v>-</v>
      </c>
      <c r="AQ424" s="260" t="str">
        <f ca="1"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 ca="1">IFERROR(_xlfn.XLOOKUP(AI424, BS_ATIVIDADE[ATIVIDADE],BS_ATIVIDADE[UNIDADE] ), "*")</f>
        <v>*</v>
      </c>
      <c r="BC424" s="71" t="str" cm="1">
        <f t="array" aca="1" ref="BC4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aca="1" ref="BD4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 ca="1">IFERROR(_xlfn.XLOOKUP(AO424, BASE_MAPA!$D$2:$D$260, BASE_MAPA!$I$2:$I$260), "ERRO")</f>
        <v>ERRO</v>
      </c>
      <c r="BF424" s="261" t="str">
        <f ca="1"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 ca="1"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aca="1" ref="M42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aca="1" ref="N42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 ca="1">IF(BS_CONTROLE[[#This Row],[Atividade]]=0, "-", BS_CONTROLE[[#This Row],[Atividade]])</f>
        <v>-</v>
      </c>
      <c r="AJ425" s="9" t="str">
        <f ca="1">IF(D425="","*",VLOOKUP(AI425,BS_ATIVIDADE[#Data],3,FALSE))</f>
        <v>*</v>
      </c>
      <c r="AK425" s="258" t="str">
        <f ca="1">IF(BS_CONTROLE[[#This Row],[Local - Partida]]=0, "-", BS_CONTROLE[[#This Row],[Local - Partida]])</f>
        <v>-</v>
      </c>
      <c r="AL425" s="258" t="str">
        <f ca="1">IF(BS_CONTROLE[[#This Row],[Local - Encerramento]]=0, "-", BS_CONTROLE[[#This Row],[Local - Encerramento]])</f>
        <v>-</v>
      </c>
      <c r="AM425" s="258" t="str">
        <f ca="1">IF(BS_CONTROLE[[#This Row],[Entre - Estações]]=0, "-", BS_CONTROLE[[#This Row],[Entre - Estações]])</f>
        <v>-</v>
      </c>
      <c r="AN425" s="258" t="str">
        <f ca="1">IF(BS_CONTROLE[[#This Row],[SB]]=0, "-", BS_CONTROLE[[#This Row],[SB]])</f>
        <v>-</v>
      </c>
      <c r="AO425" s="259" t="str">
        <f ca="1">IF(BS_CONTROLE[[#This Row],[SUB]]=0, "-", BS_CONTROLE[[#This Row],[SUB]])</f>
        <v>-</v>
      </c>
      <c r="AP425" s="260" t="str">
        <f ca="1">IF(BS_CONTROLE[[#This Row],[KM - Inicio]]=0, "-", BS_CONTROLE[[#This Row],[KM - Inicio]])</f>
        <v>-</v>
      </c>
      <c r="AQ425" s="260" t="str">
        <f ca="1"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 ca="1">IFERROR(_xlfn.XLOOKUP(AI425, BS_ATIVIDADE[ATIVIDADE],BS_ATIVIDADE[UNIDADE] ), "*")</f>
        <v>*</v>
      </c>
      <c r="BC425" s="71" t="str" cm="1">
        <f t="array" aca="1" ref="BC4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aca="1" ref="BD4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 ca="1">IFERROR(_xlfn.XLOOKUP(AO425, BASE_MAPA!$D$2:$D$260, BASE_MAPA!$I$2:$I$260), "ERRO")</f>
        <v>ERRO</v>
      </c>
      <c r="BF425" s="261" t="str">
        <f ca="1"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 ca="1"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aca="1" ref="M42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aca="1" ref="N42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 ca="1">IF(BS_CONTROLE[[#This Row],[Atividade]]=0, "-", BS_CONTROLE[[#This Row],[Atividade]])</f>
        <v>-</v>
      </c>
      <c r="AJ426" s="9" t="str">
        <f ca="1">IF(D426="","*",VLOOKUP(AI426,BS_ATIVIDADE[#Data],3,FALSE))</f>
        <v>*</v>
      </c>
      <c r="AK426" s="258" t="str">
        <f ca="1">IF(BS_CONTROLE[[#This Row],[Local - Partida]]=0, "-", BS_CONTROLE[[#This Row],[Local - Partida]])</f>
        <v>-</v>
      </c>
      <c r="AL426" s="258" t="str">
        <f ca="1">IF(BS_CONTROLE[[#This Row],[Local - Encerramento]]=0, "-", BS_CONTROLE[[#This Row],[Local - Encerramento]])</f>
        <v>-</v>
      </c>
      <c r="AM426" s="258" t="str">
        <f ca="1">IF(BS_CONTROLE[[#This Row],[Entre - Estações]]=0, "-", BS_CONTROLE[[#This Row],[Entre - Estações]])</f>
        <v>-</v>
      </c>
      <c r="AN426" s="258" t="str">
        <f ca="1">IF(BS_CONTROLE[[#This Row],[SB]]=0, "-", BS_CONTROLE[[#This Row],[SB]])</f>
        <v>-</v>
      </c>
      <c r="AO426" s="259" t="str">
        <f ca="1">IF(BS_CONTROLE[[#This Row],[SUB]]=0, "-", BS_CONTROLE[[#This Row],[SUB]])</f>
        <v>-</v>
      </c>
      <c r="AP426" s="260" t="str">
        <f ca="1">IF(BS_CONTROLE[[#This Row],[KM - Inicio]]=0, "-", BS_CONTROLE[[#This Row],[KM - Inicio]])</f>
        <v>-</v>
      </c>
      <c r="AQ426" s="260" t="str">
        <f ca="1"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 ca="1">IFERROR(_xlfn.XLOOKUP(AI426, BS_ATIVIDADE[ATIVIDADE],BS_ATIVIDADE[UNIDADE] ), "*")</f>
        <v>*</v>
      </c>
      <c r="BC426" s="71" t="str" cm="1">
        <f t="array" aca="1" ref="BC4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aca="1" ref="BD4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 ca="1">IFERROR(_xlfn.XLOOKUP(AO426, BASE_MAPA!$D$2:$D$260, BASE_MAPA!$I$2:$I$260), "ERRO")</f>
        <v>ERRO</v>
      </c>
      <c r="BF426" s="261" t="str">
        <f ca="1"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 ca="1"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aca="1" ref="M42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aca="1" ref="N42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 ca="1">IF(BS_CONTROLE[[#This Row],[Atividade]]=0, "-", BS_CONTROLE[[#This Row],[Atividade]])</f>
        <v>-</v>
      </c>
      <c r="AJ427" s="9" t="str">
        <f ca="1">IF(D427="","*",VLOOKUP(AI427,BS_ATIVIDADE[#Data],3,FALSE))</f>
        <v>*</v>
      </c>
      <c r="AK427" s="258" t="str">
        <f ca="1">IF(BS_CONTROLE[[#This Row],[Local - Partida]]=0, "-", BS_CONTROLE[[#This Row],[Local - Partida]])</f>
        <v>-</v>
      </c>
      <c r="AL427" s="258" t="str">
        <f ca="1">IF(BS_CONTROLE[[#This Row],[Local - Encerramento]]=0, "-", BS_CONTROLE[[#This Row],[Local - Encerramento]])</f>
        <v>-</v>
      </c>
      <c r="AM427" s="258" t="str">
        <f ca="1">IF(BS_CONTROLE[[#This Row],[Entre - Estações]]=0, "-", BS_CONTROLE[[#This Row],[Entre - Estações]])</f>
        <v>-</v>
      </c>
      <c r="AN427" s="258" t="str">
        <f ca="1">IF(BS_CONTROLE[[#This Row],[SB]]=0, "-", BS_CONTROLE[[#This Row],[SB]])</f>
        <v>-</v>
      </c>
      <c r="AO427" s="259" t="str">
        <f ca="1">IF(BS_CONTROLE[[#This Row],[SUB]]=0, "-", BS_CONTROLE[[#This Row],[SUB]])</f>
        <v>-</v>
      </c>
      <c r="AP427" s="260" t="str">
        <f ca="1">IF(BS_CONTROLE[[#This Row],[KM - Inicio]]=0, "-", BS_CONTROLE[[#This Row],[KM - Inicio]])</f>
        <v>-</v>
      </c>
      <c r="AQ427" s="260" t="str">
        <f ca="1"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 ca="1">IFERROR(_xlfn.XLOOKUP(AI427, BS_ATIVIDADE[ATIVIDADE],BS_ATIVIDADE[UNIDADE] ), "*")</f>
        <v>*</v>
      </c>
      <c r="BC427" s="71" t="str" cm="1">
        <f t="array" aca="1" ref="BC4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aca="1" ref="BD4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 ca="1">IFERROR(_xlfn.XLOOKUP(AO427, BASE_MAPA!$D$2:$D$260, BASE_MAPA!$I$2:$I$260), "ERRO")</f>
        <v>ERRO</v>
      </c>
      <c r="BF427" s="261" t="str">
        <f ca="1"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 ca="1"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aca="1" ref="M42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aca="1" ref="N42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 ca="1">IF(BS_CONTROLE[[#This Row],[Atividade]]=0, "-", BS_CONTROLE[[#This Row],[Atividade]])</f>
        <v>-</v>
      </c>
      <c r="AJ428" s="9" t="str">
        <f ca="1">IF(D428="","*",VLOOKUP(AI428,BS_ATIVIDADE[#Data],3,FALSE))</f>
        <v>*</v>
      </c>
      <c r="AK428" s="258" t="str">
        <f ca="1">IF(BS_CONTROLE[[#This Row],[Local - Partida]]=0, "-", BS_CONTROLE[[#This Row],[Local - Partida]])</f>
        <v>-</v>
      </c>
      <c r="AL428" s="258" t="str">
        <f ca="1">IF(BS_CONTROLE[[#This Row],[Local - Encerramento]]=0, "-", BS_CONTROLE[[#This Row],[Local - Encerramento]])</f>
        <v>-</v>
      </c>
      <c r="AM428" s="258" t="str">
        <f ca="1">IF(BS_CONTROLE[[#This Row],[Entre - Estações]]=0, "-", BS_CONTROLE[[#This Row],[Entre - Estações]])</f>
        <v>-</v>
      </c>
      <c r="AN428" s="258" t="str">
        <f ca="1">IF(BS_CONTROLE[[#This Row],[SB]]=0, "-", BS_CONTROLE[[#This Row],[SB]])</f>
        <v>-</v>
      </c>
      <c r="AO428" s="259" t="str">
        <f ca="1">IF(BS_CONTROLE[[#This Row],[SUB]]=0, "-", BS_CONTROLE[[#This Row],[SUB]])</f>
        <v>-</v>
      </c>
      <c r="AP428" s="260" t="str">
        <f ca="1">IF(BS_CONTROLE[[#This Row],[KM - Inicio]]=0, "-", BS_CONTROLE[[#This Row],[KM - Inicio]])</f>
        <v>-</v>
      </c>
      <c r="AQ428" s="260" t="str">
        <f ca="1"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 ca="1">IFERROR(_xlfn.XLOOKUP(AI428, BS_ATIVIDADE[ATIVIDADE],BS_ATIVIDADE[UNIDADE] ), "*")</f>
        <v>*</v>
      </c>
      <c r="BC428" s="71" t="str" cm="1">
        <f t="array" aca="1" ref="BC4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aca="1" ref="BD4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 ca="1">IFERROR(_xlfn.XLOOKUP(AO428, BASE_MAPA!$D$2:$D$260, BASE_MAPA!$I$2:$I$260), "ERRO")</f>
        <v>ERRO</v>
      </c>
      <c r="BF428" s="261" t="str">
        <f ca="1"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 ca="1"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aca="1" ref="M42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aca="1" ref="N42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 ca="1">IF(BS_CONTROLE[[#This Row],[Atividade]]=0, "-", BS_CONTROLE[[#This Row],[Atividade]])</f>
        <v>-</v>
      </c>
      <c r="AJ429" s="9" t="str">
        <f ca="1">IF(D429="","*",VLOOKUP(AI429,BS_ATIVIDADE[#Data],3,FALSE))</f>
        <v>*</v>
      </c>
      <c r="AK429" s="258" t="str">
        <f ca="1">IF(BS_CONTROLE[[#This Row],[Local - Partida]]=0, "-", BS_CONTROLE[[#This Row],[Local - Partida]])</f>
        <v>-</v>
      </c>
      <c r="AL429" s="258" t="str">
        <f ca="1">IF(BS_CONTROLE[[#This Row],[Local - Encerramento]]=0, "-", BS_CONTROLE[[#This Row],[Local - Encerramento]])</f>
        <v>-</v>
      </c>
      <c r="AM429" s="258" t="str">
        <f ca="1">IF(BS_CONTROLE[[#This Row],[Entre - Estações]]=0, "-", BS_CONTROLE[[#This Row],[Entre - Estações]])</f>
        <v>-</v>
      </c>
      <c r="AN429" s="258" t="str">
        <f ca="1">IF(BS_CONTROLE[[#This Row],[SB]]=0, "-", BS_CONTROLE[[#This Row],[SB]])</f>
        <v>-</v>
      </c>
      <c r="AO429" s="259" t="str">
        <f ca="1">IF(BS_CONTROLE[[#This Row],[SUB]]=0, "-", BS_CONTROLE[[#This Row],[SUB]])</f>
        <v>-</v>
      </c>
      <c r="AP429" s="260" t="str">
        <f ca="1">IF(BS_CONTROLE[[#This Row],[KM - Inicio]]=0, "-", BS_CONTROLE[[#This Row],[KM - Inicio]])</f>
        <v>-</v>
      </c>
      <c r="AQ429" s="260" t="str">
        <f ca="1"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 ca="1">IFERROR(_xlfn.XLOOKUP(AI429, BS_ATIVIDADE[ATIVIDADE],BS_ATIVIDADE[UNIDADE] ), "*")</f>
        <v>*</v>
      </c>
      <c r="BC429" s="71" t="str" cm="1">
        <f t="array" aca="1" ref="BC4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aca="1" ref="BD4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 ca="1">IFERROR(_xlfn.XLOOKUP(AO429, BASE_MAPA!$D$2:$D$260, BASE_MAPA!$I$2:$I$260), "ERRO")</f>
        <v>ERRO</v>
      </c>
      <c r="BF429" s="261" t="str">
        <f ca="1"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 ca="1"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aca="1" ref="M43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aca="1" ref="N43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 ca="1">IF(BS_CONTROLE[[#This Row],[Atividade]]=0, "-", BS_CONTROLE[[#This Row],[Atividade]])</f>
        <v>-</v>
      </c>
      <c r="AJ430" s="9" t="str">
        <f ca="1">IF(D430="","*",VLOOKUP(AI430,BS_ATIVIDADE[#Data],3,FALSE))</f>
        <v>*</v>
      </c>
      <c r="AK430" s="258" t="str">
        <f ca="1">IF(BS_CONTROLE[[#This Row],[Local - Partida]]=0, "-", BS_CONTROLE[[#This Row],[Local - Partida]])</f>
        <v>-</v>
      </c>
      <c r="AL430" s="258" t="str">
        <f ca="1">IF(BS_CONTROLE[[#This Row],[Local - Encerramento]]=0, "-", BS_CONTROLE[[#This Row],[Local - Encerramento]])</f>
        <v>-</v>
      </c>
      <c r="AM430" s="258" t="str">
        <f ca="1">IF(BS_CONTROLE[[#This Row],[Entre - Estações]]=0, "-", BS_CONTROLE[[#This Row],[Entre - Estações]])</f>
        <v>-</v>
      </c>
      <c r="AN430" s="258" t="str">
        <f ca="1">IF(BS_CONTROLE[[#This Row],[SB]]=0, "-", BS_CONTROLE[[#This Row],[SB]])</f>
        <v>-</v>
      </c>
      <c r="AO430" s="259" t="str">
        <f ca="1">IF(BS_CONTROLE[[#This Row],[SUB]]=0, "-", BS_CONTROLE[[#This Row],[SUB]])</f>
        <v>-</v>
      </c>
      <c r="AP430" s="260" t="str">
        <f ca="1">IF(BS_CONTROLE[[#This Row],[KM - Inicio]]=0, "-", BS_CONTROLE[[#This Row],[KM - Inicio]])</f>
        <v>-</v>
      </c>
      <c r="AQ430" s="260" t="str">
        <f ca="1"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 ca="1">IFERROR(_xlfn.XLOOKUP(AI430, BS_ATIVIDADE[ATIVIDADE],BS_ATIVIDADE[UNIDADE] ), "*")</f>
        <v>*</v>
      </c>
      <c r="BC430" s="71" t="str" cm="1">
        <f t="array" aca="1" ref="BC4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aca="1" ref="BD4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 ca="1">IFERROR(_xlfn.XLOOKUP(AO430, BASE_MAPA!$D$2:$D$260, BASE_MAPA!$I$2:$I$260), "ERRO")</f>
        <v>ERRO</v>
      </c>
      <c r="BF430" s="261" t="str">
        <f ca="1"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 ca="1"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aca="1" ref="M43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aca="1" ref="N43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 ca="1">IF(BS_CONTROLE[[#This Row],[Atividade]]=0, "-", BS_CONTROLE[[#This Row],[Atividade]])</f>
        <v>-</v>
      </c>
      <c r="AJ431" s="9" t="str">
        <f ca="1">IF(D431="","*",VLOOKUP(AI431,BS_ATIVIDADE[#Data],3,FALSE))</f>
        <v>*</v>
      </c>
      <c r="AK431" s="258" t="str">
        <f ca="1">IF(BS_CONTROLE[[#This Row],[Local - Partida]]=0, "-", BS_CONTROLE[[#This Row],[Local - Partida]])</f>
        <v>-</v>
      </c>
      <c r="AL431" s="258" t="str">
        <f ca="1">IF(BS_CONTROLE[[#This Row],[Local - Encerramento]]=0, "-", BS_CONTROLE[[#This Row],[Local - Encerramento]])</f>
        <v>-</v>
      </c>
      <c r="AM431" s="258" t="str">
        <f ca="1">IF(BS_CONTROLE[[#This Row],[Entre - Estações]]=0, "-", BS_CONTROLE[[#This Row],[Entre - Estações]])</f>
        <v>-</v>
      </c>
      <c r="AN431" s="258" t="str">
        <f ca="1">IF(BS_CONTROLE[[#This Row],[SB]]=0, "-", BS_CONTROLE[[#This Row],[SB]])</f>
        <v>-</v>
      </c>
      <c r="AO431" s="259" t="str">
        <f ca="1">IF(BS_CONTROLE[[#This Row],[SUB]]=0, "-", BS_CONTROLE[[#This Row],[SUB]])</f>
        <v>-</v>
      </c>
      <c r="AP431" s="260" t="str">
        <f ca="1">IF(BS_CONTROLE[[#This Row],[KM - Inicio]]=0, "-", BS_CONTROLE[[#This Row],[KM - Inicio]])</f>
        <v>-</v>
      </c>
      <c r="AQ431" s="260" t="str">
        <f ca="1"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 ca="1">IFERROR(_xlfn.XLOOKUP(AI431, BS_ATIVIDADE[ATIVIDADE],BS_ATIVIDADE[UNIDADE] ), "*")</f>
        <v>*</v>
      </c>
      <c r="BC431" s="71" t="str" cm="1">
        <f t="array" aca="1" ref="BC4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aca="1" ref="BD4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 ca="1">IFERROR(_xlfn.XLOOKUP(AO431, BASE_MAPA!$D$2:$D$260, BASE_MAPA!$I$2:$I$260), "ERRO")</f>
        <v>ERRO</v>
      </c>
      <c r="BF431" s="261" t="str">
        <f ca="1"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 ca="1"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aca="1" ref="M43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aca="1" ref="N43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 ca="1">IF(BS_CONTROLE[[#This Row],[Atividade]]=0, "-", BS_CONTROLE[[#This Row],[Atividade]])</f>
        <v>-</v>
      </c>
      <c r="AJ432" s="9" t="str">
        <f ca="1">IF(D432="","*",VLOOKUP(AI432,BS_ATIVIDADE[#Data],3,FALSE))</f>
        <v>*</v>
      </c>
      <c r="AK432" s="258" t="str">
        <f ca="1">IF(BS_CONTROLE[[#This Row],[Local - Partida]]=0, "-", BS_CONTROLE[[#This Row],[Local - Partida]])</f>
        <v>-</v>
      </c>
      <c r="AL432" s="258" t="str">
        <f ca="1">IF(BS_CONTROLE[[#This Row],[Local - Encerramento]]=0, "-", BS_CONTROLE[[#This Row],[Local - Encerramento]])</f>
        <v>-</v>
      </c>
      <c r="AM432" s="258" t="str">
        <f ca="1">IF(BS_CONTROLE[[#This Row],[Entre - Estações]]=0, "-", BS_CONTROLE[[#This Row],[Entre - Estações]])</f>
        <v>-</v>
      </c>
      <c r="AN432" s="258" t="str">
        <f ca="1">IF(BS_CONTROLE[[#This Row],[SB]]=0, "-", BS_CONTROLE[[#This Row],[SB]])</f>
        <v>-</v>
      </c>
      <c r="AO432" s="259" t="str">
        <f ca="1">IF(BS_CONTROLE[[#This Row],[SUB]]=0, "-", BS_CONTROLE[[#This Row],[SUB]])</f>
        <v>-</v>
      </c>
      <c r="AP432" s="260" t="str">
        <f ca="1">IF(BS_CONTROLE[[#This Row],[KM - Inicio]]=0, "-", BS_CONTROLE[[#This Row],[KM - Inicio]])</f>
        <v>-</v>
      </c>
      <c r="AQ432" s="260" t="str">
        <f ca="1"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 ca="1">IFERROR(_xlfn.XLOOKUP(AI432, BS_ATIVIDADE[ATIVIDADE],BS_ATIVIDADE[UNIDADE] ), "*")</f>
        <v>*</v>
      </c>
      <c r="BC432" s="71" t="str" cm="1">
        <f t="array" aca="1" ref="BC4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aca="1" ref="BD4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 ca="1">IFERROR(_xlfn.XLOOKUP(AO432, BASE_MAPA!$D$2:$D$260, BASE_MAPA!$I$2:$I$260), "ERRO")</f>
        <v>ERRO</v>
      </c>
      <c r="BF432" s="261" t="str">
        <f ca="1"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 ca="1"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aca="1" ref="M43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aca="1" ref="N43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 ca="1">IF(BS_CONTROLE[[#This Row],[Atividade]]=0, "-", BS_CONTROLE[[#This Row],[Atividade]])</f>
        <v>-</v>
      </c>
      <c r="AJ433" s="9" t="str">
        <f ca="1">IF(D433="","*",VLOOKUP(AI433,BS_ATIVIDADE[#Data],3,FALSE))</f>
        <v>*</v>
      </c>
      <c r="AK433" s="258" t="str">
        <f ca="1">IF(BS_CONTROLE[[#This Row],[Local - Partida]]=0, "-", BS_CONTROLE[[#This Row],[Local - Partida]])</f>
        <v>-</v>
      </c>
      <c r="AL433" s="258" t="str">
        <f ca="1">IF(BS_CONTROLE[[#This Row],[Local - Encerramento]]=0, "-", BS_CONTROLE[[#This Row],[Local - Encerramento]])</f>
        <v>-</v>
      </c>
      <c r="AM433" s="258" t="str">
        <f ca="1">IF(BS_CONTROLE[[#This Row],[Entre - Estações]]=0, "-", BS_CONTROLE[[#This Row],[Entre - Estações]])</f>
        <v>-</v>
      </c>
      <c r="AN433" s="258" t="str">
        <f ca="1">IF(BS_CONTROLE[[#This Row],[SB]]=0, "-", BS_CONTROLE[[#This Row],[SB]])</f>
        <v>-</v>
      </c>
      <c r="AO433" s="259" t="str">
        <f ca="1">IF(BS_CONTROLE[[#This Row],[SUB]]=0, "-", BS_CONTROLE[[#This Row],[SUB]])</f>
        <v>-</v>
      </c>
      <c r="AP433" s="260" t="str">
        <f ca="1">IF(BS_CONTROLE[[#This Row],[KM - Inicio]]=0, "-", BS_CONTROLE[[#This Row],[KM - Inicio]])</f>
        <v>-</v>
      </c>
      <c r="AQ433" s="260" t="str">
        <f ca="1"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 ca="1">IFERROR(_xlfn.XLOOKUP(AI433, BS_ATIVIDADE[ATIVIDADE],BS_ATIVIDADE[UNIDADE] ), "*")</f>
        <v>*</v>
      </c>
      <c r="BC433" s="71" t="str" cm="1">
        <f t="array" aca="1" ref="BC4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aca="1" ref="BD4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 ca="1">IFERROR(_xlfn.XLOOKUP(AO433, BASE_MAPA!$D$2:$D$260, BASE_MAPA!$I$2:$I$260), "ERRO")</f>
        <v>ERRO</v>
      </c>
      <c r="BF433" s="261" t="str">
        <f ca="1"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 ca="1"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aca="1" ref="M43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aca="1" ref="N43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 ca="1">IF(BS_CONTROLE[[#This Row],[Atividade]]=0, "-", BS_CONTROLE[[#This Row],[Atividade]])</f>
        <v>-</v>
      </c>
      <c r="AJ434" s="9" t="str">
        <f ca="1">IF(D434="","*",VLOOKUP(AI434,BS_ATIVIDADE[#Data],3,FALSE))</f>
        <v>*</v>
      </c>
      <c r="AK434" s="258" t="str">
        <f ca="1">IF(BS_CONTROLE[[#This Row],[Local - Partida]]=0, "-", BS_CONTROLE[[#This Row],[Local - Partida]])</f>
        <v>-</v>
      </c>
      <c r="AL434" s="258" t="str">
        <f ca="1">IF(BS_CONTROLE[[#This Row],[Local - Encerramento]]=0, "-", BS_CONTROLE[[#This Row],[Local - Encerramento]])</f>
        <v>-</v>
      </c>
      <c r="AM434" s="258" t="str">
        <f ca="1">IF(BS_CONTROLE[[#This Row],[Entre - Estações]]=0, "-", BS_CONTROLE[[#This Row],[Entre - Estações]])</f>
        <v>-</v>
      </c>
      <c r="AN434" s="258" t="str">
        <f ca="1">IF(BS_CONTROLE[[#This Row],[SB]]=0, "-", BS_CONTROLE[[#This Row],[SB]])</f>
        <v>-</v>
      </c>
      <c r="AO434" s="259" t="str">
        <f ca="1">IF(BS_CONTROLE[[#This Row],[SUB]]=0, "-", BS_CONTROLE[[#This Row],[SUB]])</f>
        <v>-</v>
      </c>
      <c r="AP434" s="260" t="str">
        <f ca="1">IF(BS_CONTROLE[[#This Row],[KM - Inicio]]=0, "-", BS_CONTROLE[[#This Row],[KM - Inicio]])</f>
        <v>-</v>
      </c>
      <c r="AQ434" s="260" t="str">
        <f ca="1"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 ca="1">IFERROR(_xlfn.XLOOKUP(AI434, BS_ATIVIDADE[ATIVIDADE],BS_ATIVIDADE[UNIDADE] ), "*")</f>
        <v>*</v>
      </c>
      <c r="BC434" s="71" t="str" cm="1">
        <f t="array" aca="1" ref="BC4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aca="1" ref="BD4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 ca="1">IFERROR(_xlfn.XLOOKUP(AO434, BASE_MAPA!$D$2:$D$260, BASE_MAPA!$I$2:$I$260), "ERRO")</f>
        <v>ERRO</v>
      </c>
      <c r="BF434" s="261" t="str">
        <f ca="1"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 ca="1"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aca="1" ref="M43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aca="1" ref="N43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 ca="1">IF(BS_CONTROLE[[#This Row],[Atividade]]=0, "-", BS_CONTROLE[[#This Row],[Atividade]])</f>
        <v>-</v>
      </c>
      <c r="AJ435" s="9" t="str">
        <f ca="1">IF(D435="","*",VLOOKUP(AI435,BS_ATIVIDADE[#Data],3,FALSE))</f>
        <v>*</v>
      </c>
      <c r="AK435" s="258" t="str">
        <f ca="1">IF(BS_CONTROLE[[#This Row],[Local - Partida]]=0, "-", BS_CONTROLE[[#This Row],[Local - Partida]])</f>
        <v>-</v>
      </c>
      <c r="AL435" s="258" t="str">
        <f ca="1">IF(BS_CONTROLE[[#This Row],[Local - Encerramento]]=0, "-", BS_CONTROLE[[#This Row],[Local - Encerramento]])</f>
        <v>-</v>
      </c>
      <c r="AM435" s="258" t="str">
        <f ca="1">IF(BS_CONTROLE[[#This Row],[Entre - Estações]]=0, "-", BS_CONTROLE[[#This Row],[Entre - Estações]])</f>
        <v>-</v>
      </c>
      <c r="AN435" s="258" t="str">
        <f ca="1">IF(BS_CONTROLE[[#This Row],[SB]]=0, "-", BS_CONTROLE[[#This Row],[SB]])</f>
        <v>-</v>
      </c>
      <c r="AO435" s="259" t="str">
        <f ca="1">IF(BS_CONTROLE[[#This Row],[SUB]]=0, "-", BS_CONTROLE[[#This Row],[SUB]])</f>
        <v>-</v>
      </c>
      <c r="AP435" s="260" t="str">
        <f ca="1">IF(BS_CONTROLE[[#This Row],[KM - Inicio]]=0, "-", BS_CONTROLE[[#This Row],[KM - Inicio]])</f>
        <v>-</v>
      </c>
      <c r="AQ435" s="260" t="str">
        <f ca="1"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 ca="1">IFERROR(_xlfn.XLOOKUP(AI435, BS_ATIVIDADE[ATIVIDADE],BS_ATIVIDADE[UNIDADE] ), "*")</f>
        <v>*</v>
      </c>
      <c r="BC435" s="71" t="str" cm="1">
        <f t="array" aca="1" ref="BC4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aca="1" ref="BD4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 ca="1">IFERROR(_xlfn.XLOOKUP(AO435, BASE_MAPA!$D$2:$D$260, BASE_MAPA!$I$2:$I$260), "ERRO")</f>
        <v>ERRO</v>
      </c>
      <c r="BF435" s="261" t="str">
        <f ca="1"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 ca="1"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aca="1" ref="M43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aca="1" ref="N43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 ca="1">IF(BS_CONTROLE[[#This Row],[Atividade]]=0, "-", BS_CONTROLE[[#This Row],[Atividade]])</f>
        <v>-</v>
      </c>
      <c r="AJ436" s="9" t="str">
        <f ca="1">IF(D436="","*",VLOOKUP(AI436,BS_ATIVIDADE[#Data],3,FALSE))</f>
        <v>*</v>
      </c>
      <c r="AK436" s="258" t="str">
        <f ca="1">IF(BS_CONTROLE[[#This Row],[Local - Partida]]=0, "-", BS_CONTROLE[[#This Row],[Local - Partida]])</f>
        <v>-</v>
      </c>
      <c r="AL436" s="258" t="str">
        <f ca="1">IF(BS_CONTROLE[[#This Row],[Local - Encerramento]]=0, "-", BS_CONTROLE[[#This Row],[Local - Encerramento]])</f>
        <v>-</v>
      </c>
      <c r="AM436" s="258" t="str">
        <f ca="1">IF(BS_CONTROLE[[#This Row],[Entre - Estações]]=0, "-", BS_CONTROLE[[#This Row],[Entre - Estações]])</f>
        <v>-</v>
      </c>
      <c r="AN436" s="258" t="str">
        <f ca="1">IF(BS_CONTROLE[[#This Row],[SB]]=0, "-", BS_CONTROLE[[#This Row],[SB]])</f>
        <v>-</v>
      </c>
      <c r="AO436" s="259" t="str">
        <f ca="1">IF(BS_CONTROLE[[#This Row],[SUB]]=0, "-", BS_CONTROLE[[#This Row],[SUB]])</f>
        <v>-</v>
      </c>
      <c r="AP436" s="260" t="str">
        <f ca="1">IF(BS_CONTROLE[[#This Row],[KM - Inicio]]=0, "-", BS_CONTROLE[[#This Row],[KM - Inicio]])</f>
        <v>-</v>
      </c>
      <c r="AQ436" s="260" t="str">
        <f ca="1"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 ca="1">IFERROR(_xlfn.XLOOKUP(AI436, BS_ATIVIDADE[ATIVIDADE],BS_ATIVIDADE[UNIDADE] ), "*")</f>
        <v>*</v>
      </c>
      <c r="BC436" s="71" t="str" cm="1">
        <f t="array" aca="1" ref="BC4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aca="1" ref="BD4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 ca="1">IFERROR(_xlfn.XLOOKUP(AO436, BASE_MAPA!$D$2:$D$260, BASE_MAPA!$I$2:$I$260), "ERRO")</f>
        <v>ERRO</v>
      </c>
      <c r="BF436" s="261" t="str">
        <f ca="1"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 ca="1"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aca="1" ref="M43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aca="1" ref="N43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 ca="1">IF(BS_CONTROLE[[#This Row],[Atividade]]=0, "-", BS_CONTROLE[[#This Row],[Atividade]])</f>
        <v>-</v>
      </c>
      <c r="AJ437" s="9" t="str">
        <f ca="1">IF(D437="","*",VLOOKUP(AI437,BS_ATIVIDADE[#Data],3,FALSE))</f>
        <v>*</v>
      </c>
      <c r="AK437" s="258" t="str">
        <f ca="1">IF(BS_CONTROLE[[#This Row],[Local - Partida]]=0, "-", BS_CONTROLE[[#This Row],[Local - Partida]])</f>
        <v>-</v>
      </c>
      <c r="AL437" s="258" t="str">
        <f ca="1">IF(BS_CONTROLE[[#This Row],[Local - Encerramento]]=0, "-", BS_CONTROLE[[#This Row],[Local - Encerramento]])</f>
        <v>-</v>
      </c>
      <c r="AM437" s="258" t="str">
        <f ca="1">IF(BS_CONTROLE[[#This Row],[Entre - Estações]]=0, "-", BS_CONTROLE[[#This Row],[Entre - Estações]])</f>
        <v>-</v>
      </c>
      <c r="AN437" s="258" t="str">
        <f ca="1">IF(BS_CONTROLE[[#This Row],[SB]]=0, "-", BS_CONTROLE[[#This Row],[SB]])</f>
        <v>-</v>
      </c>
      <c r="AO437" s="259" t="str">
        <f ca="1">IF(BS_CONTROLE[[#This Row],[SUB]]=0, "-", BS_CONTROLE[[#This Row],[SUB]])</f>
        <v>-</v>
      </c>
      <c r="AP437" s="260" t="str">
        <f ca="1">IF(BS_CONTROLE[[#This Row],[KM - Inicio]]=0, "-", BS_CONTROLE[[#This Row],[KM - Inicio]])</f>
        <v>-</v>
      </c>
      <c r="AQ437" s="260" t="str">
        <f ca="1"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 ca="1">IFERROR(_xlfn.XLOOKUP(AI437, BS_ATIVIDADE[ATIVIDADE],BS_ATIVIDADE[UNIDADE] ), "*")</f>
        <v>*</v>
      </c>
      <c r="BC437" s="71" t="str" cm="1">
        <f t="array" aca="1" ref="BC4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aca="1" ref="BD4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 ca="1">IFERROR(_xlfn.XLOOKUP(AO437, BASE_MAPA!$D$2:$D$260, BASE_MAPA!$I$2:$I$260), "ERRO")</f>
        <v>ERRO</v>
      </c>
      <c r="BF437" s="261" t="str">
        <f ca="1"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 ca="1"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aca="1" ref="M43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aca="1" ref="N43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 ca="1">IF(BS_CONTROLE[[#This Row],[Atividade]]=0, "-", BS_CONTROLE[[#This Row],[Atividade]])</f>
        <v>-</v>
      </c>
      <c r="AJ438" s="9" t="str">
        <f ca="1">IF(D438="","*",VLOOKUP(AI438,BS_ATIVIDADE[#Data],3,FALSE))</f>
        <v>*</v>
      </c>
      <c r="AK438" s="258" t="str">
        <f ca="1">IF(BS_CONTROLE[[#This Row],[Local - Partida]]=0, "-", BS_CONTROLE[[#This Row],[Local - Partida]])</f>
        <v>-</v>
      </c>
      <c r="AL438" s="258" t="str">
        <f ca="1">IF(BS_CONTROLE[[#This Row],[Local - Encerramento]]=0, "-", BS_CONTROLE[[#This Row],[Local - Encerramento]])</f>
        <v>-</v>
      </c>
      <c r="AM438" s="258" t="str">
        <f ca="1">IF(BS_CONTROLE[[#This Row],[Entre - Estações]]=0, "-", BS_CONTROLE[[#This Row],[Entre - Estações]])</f>
        <v>-</v>
      </c>
      <c r="AN438" s="258" t="str">
        <f ca="1">IF(BS_CONTROLE[[#This Row],[SB]]=0, "-", BS_CONTROLE[[#This Row],[SB]])</f>
        <v>-</v>
      </c>
      <c r="AO438" s="259" t="str">
        <f ca="1">IF(BS_CONTROLE[[#This Row],[SUB]]=0, "-", BS_CONTROLE[[#This Row],[SUB]])</f>
        <v>-</v>
      </c>
      <c r="AP438" s="260" t="str">
        <f ca="1">IF(BS_CONTROLE[[#This Row],[KM - Inicio]]=0, "-", BS_CONTROLE[[#This Row],[KM - Inicio]])</f>
        <v>-</v>
      </c>
      <c r="AQ438" s="260" t="str">
        <f ca="1"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 ca="1">IFERROR(_xlfn.XLOOKUP(AI438, BS_ATIVIDADE[ATIVIDADE],BS_ATIVIDADE[UNIDADE] ), "*")</f>
        <v>*</v>
      </c>
      <c r="BC438" s="71" t="str" cm="1">
        <f t="array" aca="1" ref="BC4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aca="1" ref="BD4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 ca="1">IFERROR(_xlfn.XLOOKUP(AO438, BASE_MAPA!$D$2:$D$260, BASE_MAPA!$I$2:$I$260), "ERRO")</f>
        <v>ERRO</v>
      </c>
      <c r="BF438" s="261" t="str">
        <f ca="1"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 ca="1"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aca="1" ref="M43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aca="1" ref="N43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 ca="1">IF(BS_CONTROLE[[#This Row],[Atividade]]=0, "-", BS_CONTROLE[[#This Row],[Atividade]])</f>
        <v>-</v>
      </c>
      <c r="AJ439" s="9" t="str">
        <f ca="1">IF(D439="","*",VLOOKUP(AI439,BS_ATIVIDADE[#Data],3,FALSE))</f>
        <v>*</v>
      </c>
      <c r="AK439" s="258" t="str">
        <f ca="1">IF(BS_CONTROLE[[#This Row],[Local - Partida]]=0, "-", BS_CONTROLE[[#This Row],[Local - Partida]])</f>
        <v>-</v>
      </c>
      <c r="AL439" s="258" t="str">
        <f ca="1">IF(BS_CONTROLE[[#This Row],[Local - Encerramento]]=0, "-", BS_CONTROLE[[#This Row],[Local - Encerramento]])</f>
        <v>-</v>
      </c>
      <c r="AM439" s="258" t="str">
        <f ca="1">IF(BS_CONTROLE[[#This Row],[Entre - Estações]]=0, "-", BS_CONTROLE[[#This Row],[Entre - Estações]])</f>
        <v>-</v>
      </c>
      <c r="AN439" s="258" t="str">
        <f ca="1">IF(BS_CONTROLE[[#This Row],[SB]]=0, "-", BS_CONTROLE[[#This Row],[SB]])</f>
        <v>-</v>
      </c>
      <c r="AO439" s="259" t="str">
        <f ca="1">IF(BS_CONTROLE[[#This Row],[SUB]]=0, "-", BS_CONTROLE[[#This Row],[SUB]])</f>
        <v>-</v>
      </c>
      <c r="AP439" s="260" t="str">
        <f ca="1">IF(BS_CONTROLE[[#This Row],[KM - Inicio]]=0, "-", BS_CONTROLE[[#This Row],[KM - Inicio]])</f>
        <v>-</v>
      </c>
      <c r="AQ439" s="260" t="str">
        <f ca="1"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 ca="1">IFERROR(_xlfn.XLOOKUP(AI439, BS_ATIVIDADE[ATIVIDADE],BS_ATIVIDADE[UNIDADE] ), "*")</f>
        <v>*</v>
      </c>
      <c r="BC439" s="71" t="str" cm="1">
        <f t="array" aca="1" ref="BC4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aca="1" ref="BD4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 ca="1">IFERROR(_xlfn.XLOOKUP(AO439, BASE_MAPA!$D$2:$D$260, BASE_MAPA!$I$2:$I$260), "ERRO")</f>
        <v>ERRO</v>
      </c>
      <c r="BF439" s="261" t="str">
        <f ca="1"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 ca="1"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aca="1" ref="M44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aca="1" ref="N44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 ca="1">IF(BS_CONTROLE[[#This Row],[Atividade]]=0, "-", BS_CONTROLE[[#This Row],[Atividade]])</f>
        <v>-</v>
      </c>
      <c r="AJ440" s="9" t="str">
        <f ca="1">IF(D440="","*",VLOOKUP(AI440,BS_ATIVIDADE[#Data],3,FALSE))</f>
        <v>*</v>
      </c>
      <c r="AK440" s="258" t="str">
        <f ca="1">IF(BS_CONTROLE[[#This Row],[Local - Partida]]=0, "-", BS_CONTROLE[[#This Row],[Local - Partida]])</f>
        <v>-</v>
      </c>
      <c r="AL440" s="258" t="str">
        <f ca="1">IF(BS_CONTROLE[[#This Row],[Local - Encerramento]]=0, "-", BS_CONTROLE[[#This Row],[Local - Encerramento]])</f>
        <v>-</v>
      </c>
      <c r="AM440" s="258" t="str">
        <f ca="1">IF(BS_CONTROLE[[#This Row],[Entre - Estações]]=0, "-", BS_CONTROLE[[#This Row],[Entre - Estações]])</f>
        <v>-</v>
      </c>
      <c r="AN440" s="258" t="str">
        <f ca="1">IF(BS_CONTROLE[[#This Row],[SB]]=0, "-", BS_CONTROLE[[#This Row],[SB]])</f>
        <v>-</v>
      </c>
      <c r="AO440" s="259" t="str">
        <f ca="1">IF(BS_CONTROLE[[#This Row],[SUB]]=0, "-", BS_CONTROLE[[#This Row],[SUB]])</f>
        <v>-</v>
      </c>
      <c r="AP440" s="260" t="str">
        <f ca="1">IF(BS_CONTROLE[[#This Row],[KM - Inicio]]=0, "-", BS_CONTROLE[[#This Row],[KM - Inicio]])</f>
        <v>-</v>
      </c>
      <c r="AQ440" s="260" t="str">
        <f ca="1"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 ca="1">IFERROR(_xlfn.XLOOKUP(AI440, BS_ATIVIDADE[ATIVIDADE],BS_ATIVIDADE[UNIDADE] ), "*")</f>
        <v>*</v>
      </c>
      <c r="BC440" s="71" t="str" cm="1">
        <f t="array" aca="1" ref="BC4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aca="1" ref="BD4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 ca="1">IFERROR(_xlfn.XLOOKUP(AO440, BASE_MAPA!$D$2:$D$260, BASE_MAPA!$I$2:$I$260), "ERRO")</f>
        <v>ERRO</v>
      </c>
      <c r="BF440" s="261" t="str">
        <f ca="1"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 ca="1"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aca="1" ref="M44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aca="1" ref="N44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 ca="1">IF(BS_CONTROLE[[#This Row],[Atividade]]=0, "-", BS_CONTROLE[[#This Row],[Atividade]])</f>
        <v>-</v>
      </c>
      <c r="AJ441" s="9" t="str">
        <f ca="1">IF(D441="","*",VLOOKUP(AI441,BS_ATIVIDADE[#Data],3,FALSE))</f>
        <v>*</v>
      </c>
      <c r="AK441" s="258" t="str">
        <f ca="1">IF(BS_CONTROLE[[#This Row],[Local - Partida]]=0, "-", BS_CONTROLE[[#This Row],[Local - Partida]])</f>
        <v>-</v>
      </c>
      <c r="AL441" s="258" t="str">
        <f ca="1">IF(BS_CONTROLE[[#This Row],[Local - Encerramento]]=0, "-", BS_CONTROLE[[#This Row],[Local - Encerramento]])</f>
        <v>-</v>
      </c>
      <c r="AM441" s="258" t="str">
        <f ca="1">IF(BS_CONTROLE[[#This Row],[Entre - Estações]]=0, "-", BS_CONTROLE[[#This Row],[Entre - Estações]])</f>
        <v>-</v>
      </c>
      <c r="AN441" s="258" t="str">
        <f ca="1">IF(BS_CONTROLE[[#This Row],[SB]]=0, "-", BS_CONTROLE[[#This Row],[SB]])</f>
        <v>-</v>
      </c>
      <c r="AO441" s="259" t="str">
        <f ca="1">IF(BS_CONTROLE[[#This Row],[SUB]]=0, "-", BS_CONTROLE[[#This Row],[SUB]])</f>
        <v>-</v>
      </c>
      <c r="AP441" s="260" t="str">
        <f ca="1">IF(BS_CONTROLE[[#This Row],[KM - Inicio]]=0, "-", BS_CONTROLE[[#This Row],[KM - Inicio]])</f>
        <v>-</v>
      </c>
      <c r="AQ441" s="260" t="str">
        <f ca="1"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 ca="1">IFERROR(_xlfn.XLOOKUP(AI441, BS_ATIVIDADE[ATIVIDADE],BS_ATIVIDADE[UNIDADE] ), "*")</f>
        <v>*</v>
      </c>
      <c r="BC441" s="71" t="str" cm="1">
        <f t="array" aca="1" ref="BC4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aca="1" ref="BD4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 ca="1">IFERROR(_xlfn.XLOOKUP(AO441, BASE_MAPA!$D$2:$D$260, BASE_MAPA!$I$2:$I$260), "ERRO")</f>
        <v>ERRO</v>
      </c>
      <c r="BF441" s="261" t="str">
        <f ca="1"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 ca="1"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aca="1" ref="M44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aca="1" ref="N44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 ca="1">IF(BS_CONTROLE[[#This Row],[Atividade]]=0, "-", BS_CONTROLE[[#This Row],[Atividade]])</f>
        <v>-</v>
      </c>
      <c r="AJ442" s="9" t="str">
        <f ca="1">IF(D442="","*",VLOOKUP(AI442,BS_ATIVIDADE[#Data],3,FALSE))</f>
        <v>*</v>
      </c>
      <c r="AK442" s="258" t="str">
        <f ca="1">IF(BS_CONTROLE[[#This Row],[Local - Partida]]=0, "-", BS_CONTROLE[[#This Row],[Local - Partida]])</f>
        <v>-</v>
      </c>
      <c r="AL442" s="258" t="str">
        <f ca="1">IF(BS_CONTROLE[[#This Row],[Local - Encerramento]]=0, "-", BS_CONTROLE[[#This Row],[Local - Encerramento]])</f>
        <v>-</v>
      </c>
      <c r="AM442" s="258" t="str">
        <f ca="1">IF(BS_CONTROLE[[#This Row],[Entre - Estações]]=0, "-", BS_CONTROLE[[#This Row],[Entre - Estações]])</f>
        <v>-</v>
      </c>
      <c r="AN442" s="258" t="str">
        <f ca="1">IF(BS_CONTROLE[[#This Row],[SB]]=0, "-", BS_CONTROLE[[#This Row],[SB]])</f>
        <v>-</v>
      </c>
      <c r="AO442" s="259" t="str">
        <f ca="1">IF(BS_CONTROLE[[#This Row],[SUB]]=0, "-", BS_CONTROLE[[#This Row],[SUB]])</f>
        <v>-</v>
      </c>
      <c r="AP442" s="260" t="str">
        <f ca="1">IF(BS_CONTROLE[[#This Row],[KM - Inicio]]=0, "-", BS_CONTROLE[[#This Row],[KM - Inicio]])</f>
        <v>-</v>
      </c>
      <c r="AQ442" s="260" t="str">
        <f ca="1"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 ca="1">IFERROR(_xlfn.XLOOKUP(AI442, BS_ATIVIDADE[ATIVIDADE],BS_ATIVIDADE[UNIDADE] ), "*")</f>
        <v>*</v>
      </c>
      <c r="BC442" s="71" t="str" cm="1">
        <f t="array" aca="1" ref="BC4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aca="1" ref="BD4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 ca="1">IFERROR(_xlfn.XLOOKUP(AO442, BASE_MAPA!$D$2:$D$260, BASE_MAPA!$I$2:$I$260), "ERRO")</f>
        <v>ERRO</v>
      </c>
      <c r="BF442" s="261" t="str">
        <f ca="1"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 ca="1"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aca="1" ref="M44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aca="1" ref="N44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 ca="1">IF(BS_CONTROLE[[#This Row],[Atividade]]=0, "-", BS_CONTROLE[[#This Row],[Atividade]])</f>
        <v>-</v>
      </c>
      <c r="AJ443" s="9" t="str">
        <f ca="1">IF(D443="","*",VLOOKUP(AI443,BS_ATIVIDADE[#Data],3,FALSE))</f>
        <v>*</v>
      </c>
      <c r="AK443" s="258" t="str">
        <f ca="1">IF(BS_CONTROLE[[#This Row],[Local - Partida]]=0, "-", BS_CONTROLE[[#This Row],[Local - Partida]])</f>
        <v>-</v>
      </c>
      <c r="AL443" s="258" t="str">
        <f ca="1">IF(BS_CONTROLE[[#This Row],[Local - Encerramento]]=0, "-", BS_CONTROLE[[#This Row],[Local - Encerramento]])</f>
        <v>-</v>
      </c>
      <c r="AM443" s="258" t="str">
        <f ca="1">IF(BS_CONTROLE[[#This Row],[Entre - Estações]]=0, "-", BS_CONTROLE[[#This Row],[Entre - Estações]])</f>
        <v>-</v>
      </c>
      <c r="AN443" s="258" t="str">
        <f ca="1">IF(BS_CONTROLE[[#This Row],[SB]]=0, "-", BS_CONTROLE[[#This Row],[SB]])</f>
        <v>-</v>
      </c>
      <c r="AO443" s="259" t="str">
        <f ca="1">IF(BS_CONTROLE[[#This Row],[SUB]]=0, "-", BS_CONTROLE[[#This Row],[SUB]])</f>
        <v>-</v>
      </c>
      <c r="AP443" s="260" t="str">
        <f ca="1">IF(BS_CONTROLE[[#This Row],[KM - Inicio]]=0, "-", BS_CONTROLE[[#This Row],[KM - Inicio]])</f>
        <v>-</v>
      </c>
      <c r="AQ443" s="260" t="str">
        <f ca="1"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 ca="1">IFERROR(_xlfn.XLOOKUP(AI443, BS_ATIVIDADE[ATIVIDADE],BS_ATIVIDADE[UNIDADE] ), "*")</f>
        <v>*</v>
      </c>
      <c r="BC443" s="71" t="str" cm="1">
        <f t="array" aca="1" ref="BC4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aca="1" ref="BD4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 ca="1">IFERROR(_xlfn.XLOOKUP(AO443, BASE_MAPA!$D$2:$D$260, BASE_MAPA!$I$2:$I$260), "ERRO")</f>
        <v>ERRO</v>
      </c>
      <c r="BF443" s="261" t="str">
        <f ca="1"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 ca="1"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aca="1" ref="M44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aca="1" ref="N44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 ca="1">IF(BS_CONTROLE[[#This Row],[Atividade]]=0, "-", BS_CONTROLE[[#This Row],[Atividade]])</f>
        <v>-</v>
      </c>
      <c r="AJ444" s="9" t="str">
        <f ca="1">IF(D444="","*",VLOOKUP(AI444,BS_ATIVIDADE[#Data],3,FALSE))</f>
        <v>*</v>
      </c>
      <c r="AK444" s="258" t="str">
        <f ca="1">IF(BS_CONTROLE[[#This Row],[Local - Partida]]=0, "-", BS_CONTROLE[[#This Row],[Local - Partida]])</f>
        <v>-</v>
      </c>
      <c r="AL444" s="258" t="str">
        <f ca="1">IF(BS_CONTROLE[[#This Row],[Local - Encerramento]]=0, "-", BS_CONTROLE[[#This Row],[Local - Encerramento]])</f>
        <v>-</v>
      </c>
      <c r="AM444" s="258" t="str">
        <f ca="1">IF(BS_CONTROLE[[#This Row],[Entre - Estações]]=0, "-", BS_CONTROLE[[#This Row],[Entre - Estações]])</f>
        <v>-</v>
      </c>
      <c r="AN444" s="258" t="str">
        <f ca="1">IF(BS_CONTROLE[[#This Row],[SB]]=0, "-", BS_CONTROLE[[#This Row],[SB]])</f>
        <v>-</v>
      </c>
      <c r="AO444" s="259" t="str">
        <f ca="1">IF(BS_CONTROLE[[#This Row],[SUB]]=0, "-", BS_CONTROLE[[#This Row],[SUB]])</f>
        <v>-</v>
      </c>
      <c r="AP444" s="260" t="str">
        <f ca="1">IF(BS_CONTROLE[[#This Row],[KM - Inicio]]=0, "-", BS_CONTROLE[[#This Row],[KM - Inicio]])</f>
        <v>-</v>
      </c>
      <c r="AQ444" s="260" t="str">
        <f ca="1"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 ca="1">IFERROR(_xlfn.XLOOKUP(AI444, BS_ATIVIDADE[ATIVIDADE],BS_ATIVIDADE[UNIDADE] ), "*")</f>
        <v>*</v>
      </c>
      <c r="BC444" s="71" t="str" cm="1">
        <f t="array" aca="1" ref="BC4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aca="1" ref="BD4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 ca="1">IFERROR(_xlfn.XLOOKUP(AO444, BASE_MAPA!$D$2:$D$260, BASE_MAPA!$I$2:$I$260), "ERRO")</f>
        <v>ERRO</v>
      </c>
      <c r="BF444" s="261" t="str">
        <f ca="1"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 ca="1"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aca="1" ref="M44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aca="1" ref="N44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 ca="1">IF(BS_CONTROLE[[#This Row],[Atividade]]=0, "-", BS_CONTROLE[[#This Row],[Atividade]])</f>
        <v>-</v>
      </c>
      <c r="AJ445" s="9" t="str">
        <f ca="1">IF(D445="","*",VLOOKUP(AI445,BS_ATIVIDADE[#Data],3,FALSE))</f>
        <v>*</v>
      </c>
      <c r="AK445" s="258" t="str">
        <f ca="1">IF(BS_CONTROLE[[#This Row],[Local - Partida]]=0, "-", BS_CONTROLE[[#This Row],[Local - Partida]])</f>
        <v>-</v>
      </c>
      <c r="AL445" s="258" t="str">
        <f ca="1">IF(BS_CONTROLE[[#This Row],[Local - Encerramento]]=0, "-", BS_CONTROLE[[#This Row],[Local - Encerramento]])</f>
        <v>-</v>
      </c>
      <c r="AM445" s="258" t="str">
        <f ca="1">IF(BS_CONTROLE[[#This Row],[Entre - Estações]]=0, "-", BS_CONTROLE[[#This Row],[Entre - Estações]])</f>
        <v>-</v>
      </c>
      <c r="AN445" s="258" t="str">
        <f ca="1">IF(BS_CONTROLE[[#This Row],[SB]]=0, "-", BS_CONTROLE[[#This Row],[SB]])</f>
        <v>-</v>
      </c>
      <c r="AO445" s="259" t="str">
        <f ca="1">IF(BS_CONTROLE[[#This Row],[SUB]]=0, "-", BS_CONTROLE[[#This Row],[SUB]])</f>
        <v>-</v>
      </c>
      <c r="AP445" s="260" t="str">
        <f ca="1">IF(BS_CONTROLE[[#This Row],[KM - Inicio]]=0, "-", BS_CONTROLE[[#This Row],[KM - Inicio]])</f>
        <v>-</v>
      </c>
      <c r="AQ445" s="260" t="str">
        <f ca="1"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 ca="1">IFERROR(_xlfn.XLOOKUP(AI445, BS_ATIVIDADE[ATIVIDADE],BS_ATIVIDADE[UNIDADE] ), "*")</f>
        <v>*</v>
      </c>
      <c r="BC445" s="71" t="str" cm="1">
        <f t="array" aca="1" ref="BC4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aca="1" ref="BD4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 ca="1">IFERROR(_xlfn.XLOOKUP(AO445, BASE_MAPA!$D$2:$D$260, BASE_MAPA!$I$2:$I$260), "ERRO")</f>
        <v>ERRO</v>
      </c>
      <c r="BF445" s="261" t="str">
        <f ca="1"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 ca="1"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aca="1" ref="M44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aca="1" ref="N44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 ca="1">IF(BS_CONTROLE[[#This Row],[Atividade]]=0, "-", BS_CONTROLE[[#This Row],[Atividade]])</f>
        <v>-</v>
      </c>
      <c r="AJ446" s="9" t="str">
        <f ca="1">IF(D446="","*",VLOOKUP(AI446,BS_ATIVIDADE[#Data],3,FALSE))</f>
        <v>*</v>
      </c>
      <c r="AK446" s="258" t="str">
        <f ca="1">IF(BS_CONTROLE[[#This Row],[Local - Partida]]=0, "-", BS_CONTROLE[[#This Row],[Local - Partida]])</f>
        <v>-</v>
      </c>
      <c r="AL446" s="258" t="str">
        <f ca="1">IF(BS_CONTROLE[[#This Row],[Local - Encerramento]]=0, "-", BS_CONTROLE[[#This Row],[Local - Encerramento]])</f>
        <v>-</v>
      </c>
      <c r="AM446" s="258" t="str">
        <f ca="1">IF(BS_CONTROLE[[#This Row],[Entre - Estações]]=0, "-", BS_CONTROLE[[#This Row],[Entre - Estações]])</f>
        <v>-</v>
      </c>
      <c r="AN446" s="258" t="str">
        <f ca="1">IF(BS_CONTROLE[[#This Row],[SB]]=0, "-", BS_CONTROLE[[#This Row],[SB]])</f>
        <v>-</v>
      </c>
      <c r="AO446" s="259" t="str">
        <f ca="1">IF(BS_CONTROLE[[#This Row],[SUB]]=0, "-", BS_CONTROLE[[#This Row],[SUB]])</f>
        <v>-</v>
      </c>
      <c r="AP446" s="260" t="str">
        <f ca="1">IF(BS_CONTROLE[[#This Row],[KM - Inicio]]=0, "-", BS_CONTROLE[[#This Row],[KM - Inicio]])</f>
        <v>-</v>
      </c>
      <c r="AQ446" s="260" t="str">
        <f ca="1"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 ca="1">IFERROR(_xlfn.XLOOKUP(AI446, BS_ATIVIDADE[ATIVIDADE],BS_ATIVIDADE[UNIDADE] ), "*")</f>
        <v>*</v>
      </c>
      <c r="BC446" s="71" t="str" cm="1">
        <f t="array" aca="1" ref="BC4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aca="1" ref="BD4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 ca="1">IFERROR(_xlfn.XLOOKUP(AO446, BASE_MAPA!$D$2:$D$260, BASE_MAPA!$I$2:$I$260), "ERRO")</f>
        <v>ERRO</v>
      </c>
      <c r="BF446" s="261" t="str">
        <f ca="1"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 ca="1"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aca="1" ref="M44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aca="1" ref="N44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 ca="1">IF(BS_CONTROLE[[#This Row],[Atividade]]=0, "-", BS_CONTROLE[[#This Row],[Atividade]])</f>
        <v>-</v>
      </c>
      <c r="AJ447" s="9" t="str">
        <f ca="1">IF(D447="","*",VLOOKUP(AI447,BS_ATIVIDADE[#Data],3,FALSE))</f>
        <v>*</v>
      </c>
      <c r="AK447" s="258" t="str">
        <f ca="1">IF(BS_CONTROLE[[#This Row],[Local - Partida]]=0, "-", BS_CONTROLE[[#This Row],[Local - Partida]])</f>
        <v>-</v>
      </c>
      <c r="AL447" s="258" t="str">
        <f ca="1">IF(BS_CONTROLE[[#This Row],[Local - Encerramento]]=0, "-", BS_CONTROLE[[#This Row],[Local - Encerramento]])</f>
        <v>-</v>
      </c>
      <c r="AM447" s="258" t="str">
        <f ca="1">IF(BS_CONTROLE[[#This Row],[Entre - Estações]]=0, "-", BS_CONTROLE[[#This Row],[Entre - Estações]])</f>
        <v>-</v>
      </c>
      <c r="AN447" s="258" t="str">
        <f ca="1">IF(BS_CONTROLE[[#This Row],[SB]]=0, "-", BS_CONTROLE[[#This Row],[SB]])</f>
        <v>-</v>
      </c>
      <c r="AO447" s="259" t="str">
        <f ca="1">IF(BS_CONTROLE[[#This Row],[SUB]]=0, "-", BS_CONTROLE[[#This Row],[SUB]])</f>
        <v>-</v>
      </c>
      <c r="AP447" s="260" t="str">
        <f ca="1">IF(BS_CONTROLE[[#This Row],[KM - Inicio]]=0, "-", BS_CONTROLE[[#This Row],[KM - Inicio]])</f>
        <v>-</v>
      </c>
      <c r="AQ447" s="260" t="str">
        <f ca="1"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 ca="1">IFERROR(_xlfn.XLOOKUP(AI447, BS_ATIVIDADE[ATIVIDADE],BS_ATIVIDADE[UNIDADE] ), "*")</f>
        <v>*</v>
      </c>
      <c r="BC447" s="71" t="str" cm="1">
        <f t="array" aca="1" ref="BC4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aca="1" ref="BD4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 ca="1">IFERROR(_xlfn.XLOOKUP(AO447, BASE_MAPA!$D$2:$D$260, BASE_MAPA!$I$2:$I$260), "ERRO")</f>
        <v>ERRO</v>
      </c>
      <c r="BF447" s="261" t="str">
        <f ca="1"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 ca="1"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aca="1" ref="M44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aca="1" ref="N44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 ca="1">IF(BS_CONTROLE[[#This Row],[Atividade]]=0, "-", BS_CONTROLE[[#This Row],[Atividade]])</f>
        <v>-</v>
      </c>
      <c r="AJ448" s="9" t="str">
        <f ca="1">IF(D448="","*",VLOOKUP(AI448,BS_ATIVIDADE[#Data],3,FALSE))</f>
        <v>*</v>
      </c>
      <c r="AK448" s="258" t="str">
        <f ca="1">IF(BS_CONTROLE[[#This Row],[Local - Partida]]=0, "-", BS_CONTROLE[[#This Row],[Local - Partida]])</f>
        <v>-</v>
      </c>
      <c r="AL448" s="258" t="str">
        <f ca="1">IF(BS_CONTROLE[[#This Row],[Local - Encerramento]]=0, "-", BS_CONTROLE[[#This Row],[Local - Encerramento]])</f>
        <v>-</v>
      </c>
      <c r="AM448" s="258" t="str">
        <f ca="1">IF(BS_CONTROLE[[#This Row],[Entre - Estações]]=0, "-", BS_CONTROLE[[#This Row],[Entre - Estações]])</f>
        <v>-</v>
      </c>
      <c r="AN448" s="258" t="str">
        <f ca="1">IF(BS_CONTROLE[[#This Row],[SB]]=0, "-", BS_CONTROLE[[#This Row],[SB]])</f>
        <v>-</v>
      </c>
      <c r="AO448" s="259" t="str">
        <f ca="1">IF(BS_CONTROLE[[#This Row],[SUB]]=0, "-", BS_CONTROLE[[#This Row],[SUB]])</f>
        <v>-</v>
      </c>
      <c r="AP448" s="260" t="str">
        <f ca="1">IF(BS_CONTROLE[[#This Row],[KM - Inicio]]=0, "-", BS_CONTROLE[[#This Row],[KM - Inicio]])</f>
        <v>-</v>
      </c>
      <c r="AQ448" s="260" t="str">
        <f ca="1"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 ca="1">IFERROR(_xlfn.XLOOKUP(AI448, BS_ATIVIDADE[ATIVIDADE],BS_ATIVIDADE[UNIDADE] ), "*")</f>
        <v>*</v>
      </c>
      <c r="BC448" s="71" t="str" cm="1">
        <f t="array" aca="1" ref="BC4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aca="1" ref="BD4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 ca="1">IFERROR(_xlfn.XLOOKUP(AO448, BASE_MAPA!$D$2:$D$260, BASE_MAPA!$I$2:$I$260), "ERRO")</f>
        <v>ERRO</v>
      </c>
      <c r="BF448" s="261" t="str">
        <f ca="1"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 ca="1"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aca="1" ref="M44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aca="1" ref="N44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 ca="1">IF(BS_CONTROLE[[#This Row],[Atividade]]=0, "-", BS_CONTROLE[[#This Row],[Atividade]])</f>
        <v>-</v>
      </c>
      <c r="AJ449" s="9" t="str">
        <f ca="1">IF(D449="","*",VLOOKUP(AI449,BS_ATIVIDADE[#Data],3,FALSE))</f>
        <v>*</v>
      </c>
      <c r="AK449" s="258" t="str">
        <f ca="1">IF(BS_CONTROLE[[#This Row],[Local - Partida]]=0, "-", BS_CONTROLE[[#This Row],[Local - Partida]])</f>
        <v>-</v>
      </c>
      <c r="AL449" s="258" t="str">
        <f ca="1">IF(BS_CONTROLE[[#This Row],[Local - Encerramento]]=0, "-", BS_CONTROLE[[#This Row],[Local - Encerramento]])</f>
        <v>-</v>
      </c>
      <c r="AM449" s="258" t="str">
        <f ca="1">IF(BS_CONTROLE[[#This Row],[Entre - Estações]]=0, "-", BS_CONTROLE[[#This Row],[Entre - Estações]])</f>
        <v>-</v>
      </c>
      <c r="AN449" s="258" t="str">
        <f ca="1">IF(BS_CONTROLE[[#This Row],[SB]]=0, "-", BS_CONTROLE[[#This Row],[SB]])</f>
        <v>-</v>
      </c>
      <c r="AO449" s="259" t="str">
        <f ca="1">IF(BS_CONTROLE[[#This Row],[SUB]]=0, "-", BS_CONTROLE[[#This Row],[SUB]])</f>
        <v>-</v>
      </c>
      <c r="AP449" s="260" t="str">
        <f ca="1">IF(BS_CONTROLE[[#This Row],[KM - Inicio]]=0, "-", BS_CONTROLE[[#This Row],[KM - Inicio]])</f>
        <v>-</v>
      </c>
      <c r="AQ449" s="260" t="str">
        <f ca="1"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 ca="1">IFERROR(_xlfn.XLOOKUP(AI449, BS_ATIVIDADE[ATIVIDADE],BS_ATIVIDADE[UNIDADE] ), "*")</f>
        <v>*</v>
      </c>
      <c r="BC449" s="71" t="str" cm="1">
        <f t="array" aca="1" ref="BC4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aca="1" ref="BD4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 ca="1">IFERROR(_xlfn.XLOOKUP(AO449, BASE_MAPA!$D$2:$D$260, BASE_MAPA!$I$2:$I$260), "ERRO")</f>
        <v>ERRO</v>
      </c>
      <c r="BF449" s="261" t="str">
        <f ca="1"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 ca="1"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aca="1" ref="M45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aca="1" ref="N45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 ca="1">IF(BS_CONTROLE[[#This Row],[Atividade]]=0, "-", BS_CONTROLE[[#This Row],[Atividade]])</f>
        <v>-</v>
      </c>
      <c r="AJ450" s="9" t="str">
        <f ca="1">IF(D450="","*",VLOOKUP(AI450,BS_ATIVIDADE[#Data],3,FALSE))</f>
        <v>*</v>
      </c>
      <c r="AK450" s="258" t="str">
        <f ca="1">IF(BS_CONTROLE[[#This Row],[Local - Partida]]=0, "-", BS_CONTROLE[[#This Row],[Local - Partida]])</f>
        <v>-</v>
      </c>
      <c r="AL450" s="258" t="str">
        <f ca="1">IF(BS_CONTROLE[[#This Row],[Local - Encerramento]]=0, "-", BS_CONTROLE[[#This Row],[Local - Encerramento]])</f>
        <v>-</v>
      </c>
      <c r="AM450" s="258" t="str">
        <f ca="1">IF(BS_CONTROLE[[#This Row],[Entre - Estações]]=0, "-", BS_CONTROLE[[#This Row],[Entre - Estações]])</f>
        <v>-</v>
      </c>
      <c r="AN450" s="258" t="str">
        <f ca="1">IF(BS_CONTROLE[[#This Row],[SB]]=0, "-", BS_CONTROLE[[#This Row],[SB]])</f>
        <v>-</v>
      </c>
      <c r="AO450" s="259" t="str">
        <f ca="1">IF(BS_CONTROLE[[#This Row],[SUB]]=0, "-", BS_CONTROLE[[#This Row],[SUB]])</f>
        <v>-</v>
      </c>
      <c r="AP450" s="260" t="str">
        <f ca="1">IF(BS_CONTROLE[[#This Row],[KM - Inicio]]=0, "-", BS_CONTROLE[[#This Row],[KM - Inicio]])</f>
        <v>-</v>
      </c>
      <c r="AQ450" s="260" t="str">
        <f ca="1"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 ca="1">IFERROR(_xlfn.XLOOKUP(AI450, BS_ATIVIDADE[ATIVIDADE],BS_ATIVIDADE[UNIDADE] ), "*")</f>
        <v>*</v>
      </c>
      <c r="BC450" s="71" t="str" cm="1">
        <f t="array" aca="1" ref="BC4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aca="1" ref="BD4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 ca="1">IFERROR(_xlfn.XLOOKUP(AO450, BASE_MAPA!$D$2:$D$260, BASE_MAPA!$I$2:$I$260), "ERRO")</f>
        <v>ERRO</v>
      </c>
      <c r="BF450" s="261" t="str">
        <f ca="1"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aca="1" ref="M45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aca="1" ref="N45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 ca="1">IF(BS_CONTROLE[[#This Row],[Atividade]]=0, "-", BS_CONTROLE[[#This Row],[Atividade]])</f>
        <v>-</v>
      </c>
      <c r="AJ451" s="9" t="str">
        <f ca="1">IF(D451="","*",VLOOKUP(AI451,BS_ATIVIDADE[#Data],3,FALSE))</f>
        <v>*</v>
      </c>
      <c r="AK451" s="280" t="str">
        <f ca="1">IF(BS_CONTROLE[[#This Row],[Local - Partida]]=0, "-", BS_CONTROLE[[#This Row],[Local - Partida]])</f>
        <v>-</v>
      </c>
      <c r="AL451" s="280" t="str">
        <f ca="1">IF(BS_CONTROLE[[#This Row],[Local - Encerramento]]=0, "-", BS_CONTROLE[[#This Row],[Local - Encerramento]])</f>
        <v>-</v>
      </c>
      <c r="AM451" s="280" t="str">
        <f ca="1">IF(BS_CONTROLE[[#This Row],[Entre - Estações]]=0, "-", BS_CONTROLE[[#This Row],[Entre - Estações]])</f>
        <v>-</v>
      </c>
      <c r="AN451" s="280" t="str">
        <f ca="1">IF(BS_CONTROLE[[#This Row],[SB]]=0, "-", BS_CONTROLE[[#This Row],[SB]])</f>
        <v>-</v>
      </c>
      <c r="AO451" s="259" t="str">
        <f ca="1">IF(BS_CONTROLE[[#This Row],[SUB]]=0, "-", BS_CONTROLE[[#This Row],[SUB]])</f>
        <v>-</v>
      </c>
      <c r="AP451" s="260" t="str">
        <f ca="1">IF(BS_CONTROLE[[#This Row],[KM - Inicio]]=0, "-", BS_CONTROLE[[#This Row],[KM - Inicio]])</f>
        <v>-</v>
      </c>
      <c r="AQ451" s="260" t="str">
        <f ca="1"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 ca="1">IFERROR(_xlfn.XLOOKUP(AI451, BS_ATIVIDADE[ATIVIDADE],BS_ATIVIDADE[UNIDADE] ), "*")</f>
        <v>*</v>
      </c>
      <c r="BC451" s="71" t="str" cm="1">
        <f t="array" aca="1" ref="BC4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aca="1" ref="BD4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 ca="1">IFERROR(_xlfn.XLOOKUP(AO451, BASE_MAPA!$D$2:$D$260, BASE_MAPA!$I$2:$I$260), "ERRO")</f>
        <v>ERRO</v>
      </c>
      <c r="BF451" s="261" t="str">
        <f ca="1"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aca="1" ref="M45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aca="1" ref="N45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 ca="1">IF(BS_CONTROLE[[#This Row],[Atividade]]=0, "-", BS_CONTROLE[[#This Row],[Atividade]])</f>
        <v>-</v>
      </c>
      <c r="AJ452" s="9" t="str">
        <f ca="1">IF(D452="","*",VLOOKUP(AI452,BS_ATIVIDADE[#Data],3,FALSE))</f>
        <v>*</v>
      </c>
      <c r="AK452" s="280" t="str">
        <f ca="1">IF(BS_CONTROLE[[#This Row],[Local - Partida]]=0, "-", BS_CONTROLE[[#This Row],[Local - Partida]])</f>
        <v>-</v>
      </c>
      <c r="AL452" s="280" t="str">
        <f ca="1">IF(BS_CONTROLE[[#This Row],[Local - Encerramento]]=0, "-", BS_CONTROLE[[#This Row],[Local - Encerramento]])</f>
        <v>-</v>
      </c>
      <c r="AM452" s="280" t="str">
        <f ca="1">IF(BS_CONTROLE[[#This Row],[Entre - Estações]]=0, "-", BS_CONTROLE[[#This Row],[Entre - Estações]])</f>
        <v>-</v>
      </c>
      <c r="AN452" s="280" t="str">
        <f ca="1">IF(BS_CONTROLE[[#This Row],[SB]]=0, "-", BS_CONTROLE[[#This Row],[SB]])</f>
        <v>-</v>
      </c>
      <c r="AO452" s="259" t="str">
        <f ca="1">IF(BS_CONTROLE[[#This Row],[SUB]]=0, "-", BS_CONTROLE[[#This Row],[SUB]])</f>
        <v>-</v>
      </c>
      <c r="AP452" s="260" t="str">
        <f ca="1">IF(BS_CONTROLE[[#This Row],[KM - Inicio]]=0, "-", BS_CONTROLE[[#This Row],[KM - Inicio]])</f>
        <v>-</v>
      </c>
      <c r="AQ452" s="260" t="str">
        <f ca="1"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 ca="1">IFERROR(_xlfn.XLOOKUP(AI452, BS_ATIVIDADE[ATIVIDADE],BS_ATIVIDADE[UNIDADE] ), "*")</f>
        <v>*</v>
      </c>
      <c r="BC452" s="71" t="str" cm="1">
        <f t="array" aca="1" ref="BC4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aca="1" ref="BD4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 ca="1">IFERROR(_xlfn.XLOOKUP(AO452, BASE_MAPA!$D$2:$D$260, BASE_MAPA!$I$2:$I$260), "ERRO")</f>
        <v>ERRO</v>
      </c>
      <c r="BF452" s="261" t="str">
        <f ca="1"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aca="1" ref="M45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aca="1" ref="N45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 ca="1">IF(BS_CONTROLE[[#This Row],[Atividade]]=0, "-", BS_CONTROLE[[#This Row],[Atividade]])</f>
        <v>-</v>
      </c>
      <c r="AJ453" s="9" t="str">
        <f ca="1">IF(D453="","*",VLOOKUP(AI453,BS_ATIVIDADE[#Data],3,FALSE))</f>
        <v>*</v>
      </c>
      <c r="AK453" s="280" t="str">
        <f ca="1">IF(BS_CONTROLE[[#This Row],[Local - Partida]]=0, "-", BS_CONTROLE[[#This Row],[Local - Partida]])</f>
        <v>-</v>
      </c>
      <c r="AL453" s="280" t="str">
        <f ca="1">IF(BS_CONTROLE[[#This Row],[Local - Encerramento]]=0, "-", BS_CONTROLE[[#This Row],[Local - Encerramento]])</f>
        <v>-</v>
      </c>
      <c r="AM453" s="280" t="str">
        <f ca="1">IF(BS_CONTROLE[[#This Row],[Entre - Estações]]=0, "-", BS_CONTROLE[[#This Row],[Entre - Estações]])</f>
        <v>-</v>
      </c>
      <c r="AN453" s="280" t="str">
        <f ca="1">IF(BS_CONTROLE[[#This Row],[SB]]=0, "-", BS_CONTROLE[[#This Row],[SB]])</f>
        <v>-</v>
      </c>
      <c r="AO453" s="259" t="str">
        <f ca="1">IF(BS_CONTROLE[[#This Row],[SUB]]=0, "-", BS_CONTROLE[[#This Row],[SUB]])</f>
        <v>-</v>
      </c>
      <c r="AP453" s="260" t="str">
        <f ca="1">IF(BS_CONTROLE[[#This Row],[KM - Inicio]]=0, "-", BS_CONTROLE[[#This Row],[KM - Inicio]])</f>
        <v>-</v>
      </c>
      <c r="AQ453" s="260" t="str">
        <f ca="1"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 ca="1">IFERROR(_xlfn.XLOOKUP(AI453, BS_ATIVIDADE[ATIVIDADE],BS_ATIVIDADE[UNIDADE] ), "*")</f>
        <v>*</v>
      </c>
      <c r="BC453" s="71" t="str" cm="1">
        <f t="array" aca="1" ref="BC4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aca="1" ref="BD4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 ca="1">IFERROR(_xlfn.XLOOKUP(AO453, BASE_MAPA!$D$2:$D$260, BASE_MAPA!$I$2:$I$260), "ERRO")</f>
        <v>ERRO</v>
      </c>
      <c r="BF453" s="261" t="str">
        <f ca="1"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aca="1" ref="M45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aca="1" ref="N45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 ca="1">IF(BS_CONTROLE[[#This Row],[Atividade]]=0, "-", BS_CONTROLE[[#This Row],[Atividade]])</f>
        <v>-</v>
      </c>
      <c r="AJ454" s="9" t="str">
        <f ca="1">IF(D454="","*",VLOOKUP(AI454,BS_ATIVIDADE[#Data],3,FALSE))</f>
        <v>*</v>
      </c>
      <c r="AK454" s="280" t="str">
        <f ca="1">IF(BS_CONTROLE[[#This Row],[Local - Partida]]=0, "-", BS_CONTROLE[[#This Row],[Local - Partida]])</f>
        <v>-</v>
      </c>
      <c r="AL454" s="280" t="str">
        <f ca="1">IF(BS_CONTROLE[[#This Row],[Local - Encerramento]]=0, "-", BS_CONTROLE[[#This Row],[Local - Encerramento]])</f>
        <v>-</v>
      </c>
      <c r="AM454" s="280" t="str">
        <f ca="1">IF(BS_CONTROLE[[#This Row],[Entre - Estações]]=0, "-", BS_CONTROLE[[#This Row],[Entre - Estações]])</f>
        <v>-</v>
      </c>
      <c r="AN454" s="280" t="str">
        <f ca="1">IF(BS_CONTROLE[[#This Row],[SB]]=0, "-", BS_CONTROLE[[#This Row],[SB]])</f>
        <v>-</v>
      </c>
      <c r="AO454" s="259" t="str">
        <f ca="1">IF(BS_CONTROLE[[#This Row],[SUB]]=0, "-", BS_CONTROLE[[#This Row],[SUB]])</f>
        <v>-</v>
      </c>
      <c r="AP454" s="260" t="str">
        <f ca="1">IF(BS_CONTROLE[[#This Row],[KM - Inicio]]=0, "-", BS_CONTROLE[[#This Row],[KM - Inicio]])</f>
        <v>-</v>
      </c>
      <c r="AQ454" s="260" t="str">
        <f ca="1"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 ca="1">IFERROR(_xlfn.XLOOKUP(AI454, BS_ATIVIDADE[ATIVIDADE],BS_ATIVIDADE[UNIDADE] ), "*")</f>
        <v>*</v>
      </c>
      <c r="BC454" s="71" t="str" cm="1">
        <f t="array" aca="1" ref="BC4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aca="1" ref="BD4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 ca="1">IFERROR(_xlfn.XLOOKUP(AO454, BASE_MAPA!$D$2:$D$260, BASE_MAPA!$I$2:$I$260), "ERRO")</f>
        <v>ERRO</v>
      </c>
      <c r="BF454" s="261" t="str">
        <f ca="1"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aca="1" ref="M45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aca="1" ref="N45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 ca="1">IF(BS_CONTROLE[[#This Row],[Atividade]]=0, "-", BS_CONTROLE[[#This Row],[Atividade]])</f>
        <v>-</v>
      </c>
      <c r="AJ455" s="9" t="str">
        <f ca="1">IF(D455="","*",VLOOKUP(AI455,BS_ATIVIDADE[#Data],3,FALSE))</f>
        <v>*</v>
      </c>
      <c r="AK455" s="280" t="str">
        <f ca="1">IF(BS_CONTROLE[[#This Row],[Local - Partida]]=0, "-", BS_CONTROLE[[#This Row],[Local - Partida]])</f>
        <v>-</v>
      </c>
      <c r="AL455" s="280" t="str">
        <f ca="1">IF(BS_CONTROLE[[#This Row],[Local - Encerramento]]=0, "-", BS_CONTROLE[[#This Row],[Local - Encerramento]])</f>
        <v>-</v>
      </c>
      <c r="AM455" s="280" t="str">
        <f ca="1">IF(BS_CONTROLE[[#This Row],[Entre - Estações]]=0, "-", BS_CONTROLE[[#This Row],[Entre - Estações]])</f>
        <v>-</v>
      </c>
      <c r="AN455" s="280" t="str">
        <f ca="1">IF(BS_CONTROLE[[#This Row],[SB]]=0, "-", BS_CONTROLE[[#This Row],[SB]])</f>
        <v>-</v>
      </c>
      <c r="AO455" s="259" t="str">
        <f ca="1">IF(BS_CONTROLE[[#This Row],[SUB]]=0, "-", BS_CONTROLE[[#This Row],[SUB]])</f>
        <v>-</v>
      </c>
      <c r="AP455" s="260" t="str">
        <f ca="1">IF(BS_CONTROLE[[#This Row],[KM - Inicio]]=0, "-", BS_CONTROLE[[#This Row],[KM - Inicio]])</f>
        <v>-</v>
      </c>
      <c r="AQ455" s="260" t="str">
        <f ca="1"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 ca="1">IFERROR(_xlfn.XLOOKUP(AI455, BS_ATIVIDADE[ATIVIDADE],BS_ATIVIDADE[UNIDADE] ), "*")</f>
        <v>*</v>
      </c>
      <c r="BC455" s="71" t="str" cm="1">
        <f t="array" aca="1" ref="BC4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aca="1" ref="BD4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 ca="1">IFERROR(_xlfn.XLOOKUP(AO455, BASE_MAPA!$D$2:$D$260, BASE_MAPA!$I$2:$I$260), "ERRO")</f>
        <v>ERRO</v>
      </c>
      <c r="BF455" s="261" t="str">
        <f ca="1"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aca="1" ref="M45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aca="1" ref="N45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 ca="1">IF(BS_CONTROLE[[#This Row],[Atividade]]=0, "-", BS_CONTROLE[[#This Row],[Atividade]])</f>
        <v>-</v>
      </c>
      <c r="AJ456" s="9" t="str">
        <f ca="1">IF(D456="","*",VLOOKUP(AI456,BS_ATIVIDADE[#Data],3,FALSE))</f>
        <v>*</v>
      </c>
      <c r="AK456" s="280" t="str">
        <f ca="1">IF(BS_CONTROLE[[#This Row],[Local - Partida]]=0, "-", BS_CONTROLE[[#This Row],[Local - Partida]])</f>
        <v>-</v>
      </c>
      <c r="AL456" s="280" t="str">
        <f ca="1">IF(BS_CONTROLE[[#This Row],[Local - Encerramento]]=0, "-", BS_CONTROLE[[#This Row],[Local - Encerramento]])</f>
        <v>-</v>
      </c>
      <c r="AM456" s="280" t="str">
        <f ca="1">IF(BS_CONTROLE[[#This Row],[Entre - Estações]]=0, "-", BS_CONTROLE[[#This Row],[Entre - Estações]])</f>
        <v>-</v>
      </c>
      <c r="AN456" s="280" t="str">
        <f ca="1">IF(BS_CONTROLE[[#This Row],[SB]]=0, "-", BS_CONTROLE[[#This Row],[SB]])</f>
        <v>-</v>
      </c>
      <c r="AO456" s="259" t="str">
        <f ca="1">IF(BS_CONTROLE[[#This Row],[SUB]]=0, "-", BS_CONTROLE[[#This Row],[SUB]])</f>
        <v>-</v>
      </c>
      <c r="AP456" s="260" t="str">
        <f ca="1">IF(BS_CONTROLE[[#This Row],[KM - Inicio]]=0, "-", BS_CONTROLE[[#This Row],[KM - Inicio]])</f>
        <v>-</v>
      </c>
      <c r="AQ456" s="260" t="str">
        <f ca="1"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 ca="1">IFERROR(_xlfn.XLOOKUP(AI456, BS_ATIVIDADE[ATIVIDADE],BS_ATIVIDADE[UNIDADE] ), "*")</f>
        <v>*</v>
      </c>
      <c r="BC456" s="71" t="str" cm="1">
        <f t="array" aca="1" ref="BC4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aca="1" ref="BD4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 ca="1">IFERROR(_xlfn.XLOOKUP(AO456, BASE_MAPA!$D$2:$D$260, BASE_MAPA!$I$2:$I$260), "ERRO")</f>
        <v>ERRO</v>
      </c>
      <c r="BF456" s="261" t="str">
        <f ca="1"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aca="1" ref="M45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aca="1" ref="N45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 ca="1">IF(BS_CONTROLE[[#This Row],[Atividade]]=0, "-", BS_CONTROLE[[#This Row],[Atividade]])</f>
        <v>-</v>
      </c>
      <c r="AJ457" s="9" t="str">
        <f ca="1">IF(D457="","*",VLOOKUP(AI457,BS_ATIVIDADE[#Data],3,FALSE))</f>
        <v>*</v>
      </c>
      <c r="AK457" s="280" t="str">
        <f ca="1">IF(BS_CONTROLE[[#This Row],[Local - Partida]]=0, "-", BS_CONTROLE[[#This Row],[Local - Partida]])</f>
        <v>-</v>
      </c>
      <c r="AL457" s="280" t="str">
        <f ca="1">IF(BS_CONTROLE[[#This Row],[Local - Encerramento]]=0, "-", BS_CONTROLE[[#This Row],[Local - Encerramento]])</f>
        <v>-</v>
      </c>
      <c r="AM457" s="280" t="str">
        <f ca="1">IF(BS_CONTROLE[[#This Row],[Entre - Estações]]=0, "-", BS_CONTROLE[[#This Row],[Entre - Estações]])</f>
        <v>-</v>
      </c>
      <c r="AN457" s="280" t="str">
        <f ca="1">IF(BS_CONTROLE[[#This Row],[SB]]=0, "-", BS_CONTROLE[[#This Row],[SB]])</f>
        <v>-</v>
      </c>
      <c r="AO457" s="259" t="str">
        <f ca="1">IF(BS_CONTROLE[[#This Row],[SUB]]=0, "-", BS_CONTROLE[[#This Row],[SUB]])</f>
        <v>-</v>
      </c>
      <c r="AP457" s="260" t="str">
        <f ca="1">IF(BS_CONTROLE[[#This Row],[KM - Inicio]]=0, "-", BS_CONTROLE[[#This Row],[KM - Inicio]])</f>
        <v>-</v>
      </c>
      <c r="AQ457" s="260" t="str">
        <f ca="1"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 ca="1">IFERROR(_xlfn.XLOOKUP(AI457, BS_ATIVIDADE[ATIVIDADE],BS_ATIVIDADE[UNIDADE] ), "*")</f>
        <v>*</v>
      </c>
      <c r="BC457" s="71" t="str" cm="1">
        <f t="array" aca="1" ref="BC4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aca="1" ref="BD4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 ca="1">IFERROR(_xlfn.XLOOKUP(AO457, BASE_MAPA!$D$2:$D$260, BASE_MAPA!$I$2:$I$260), "ERRO")</f>
        <v>ERRO</v>
      </c>
      <c r="BF457" s="261" t="str">
        <f ca="1"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aca="1" ref="M45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aca="1" ref="N45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 ca="1">IF(BS_CONTROLE[[#This Row],[Atividade]]=0, "-", BS_CONTROLE[[#This Row],[Atividade]])</f>
        <v>-</v>
      </c>
      <c r="AJ458" s="9" t="str">
        <f ca="1">IF(D458="","*",VLOOKUP(AI458,BS_ATIVIDADE[#Data],3,FALSE))</f>
        <v>*</v>
      </c>
      <c r="AK458" s="280" t="str">
        <f ca="1">IF(BS_CONTROLE[[#This Row],[Local - Partida]]=0, "-", BS_CONTROLE[[#This Row],[Local - Partida]])</f>
        <v>-</v>
      </c>
      <c r="AL458" s="280" t="str">
        <f ca="1">IF(BS_CONTROLE[[#This Row],[Local - Encerramento]]=0, "-", BS_CONTROLE[[#This Row],[Local - Encerramento]])</f>
        <v>-</v>
      </c>
      <c r="AM458" s="280" t="str">
        <f ca="1">IF(BS_CONTROLE[[#This Row],[Entre - Estações]]=0, "-", BS_CONTROLE[[#This Row],[Entre - Estações]])</f>
        <v>-</v>
      </c>
      <c r="AN458" s="280" t="str">
        <f ca="1">IF(BS_CONTROLE[[#This Row],[SB]]=0, "-", BS_CONTROLE[[#This Row],[SB]])</f>
        <v>-</v>
      </c>
      <c r="AO458" s="259" t="str">
        <f ca="1">IF(BS_CONTROLE[[#This Row],[SUB]]=0, "-", BS_CONTROLE[[#This Row],[SUB]])</f>
        <v>-</v>
      </c>
      <c r="AP458" s="260" t="str">
        <f ca="1">IF(BS_CONTROLE[[#This Row],[KM - Inicio]]=0, "-", BS_CONTROLE[[#This Row],[KM - Inicio]])</f>
        <v>-</v>
      </c>
      <c r="AQ458" s="260" t="str">
        <f ca="1"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 ca="1">IFERROR(_xlfn.XLOOKUP(AI458, BS_ATIVIDADE[ATIVIDADE],BS_ATIVIDADE[UNIDADE] ), "*")</f>
        <v>*</v>
      </c>
      <c r="BC458" s="71" t="str" cm="1">
        <f t="array" aca="1" ref="BC4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aca="1" ref="BD4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 ca="1">IFERROR(_xlfn.XLOOKUP(AO458, BASE_MAPA!$D$2:$D$260, BASE_MAPA!$I$2:$I$260), "ERRO")</f>
        <v>ERRO</v>
      </c>
      <c r="BF458" s="261" t="str">
        <f ca="1"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aca="1" ref="M45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aca="1" ref="N45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 ca="1">IF(BS_CONTROLE[[#This Row],[Atividade]]=0, "-", BS_CONTROLE[[#This Row],[Atividade]])</f>
        <v>-</v>
      </c>
      <c r="AJ459" s="9" t="str">
        <f ca="1">IF(D459="","*",VLOOKUP(AI459,BS_ATIVIDADE[#Data],3,FALSE))</f>
        <v>*</v>
      </c>
      <c r="AK459" s="280" t="str">
        <f ca="1">IF(BS_CONTROLE[[#This Row],[Local - Partida]]=0, "-", BS_CONTROLE[[#This Row],[Local - Partida]])</f>
        <v>-</v>
      </c>
      <c r="AL459" s="280" t="str">
        <f ca="1">IF(BS_CONTROLE[[#This Row],[Local - Encerramento]]=0, "-", BS_CONTROLE[[#This Row],[Local - Encerramento]])</f>
        <v>-</v>
      </c>
      <c r="AM459" s="280" t="str">
        <f ca="1">IF(BS_CONTROLE[[#This Row],[Entre - Estações]]=0, "-", BS_CONTROLE[[#This Row],[Entre - Estações]])</f>
        <v>-</v>
      </c>
      <c r="AN459" s="280" t="str">
        <f ca="1">IF(BS_CONTROLE[[#This Row],[SB]]=0, "-", BS_CONTROLE[[#This Row],[SB]])</f>
        <v>-</v>
      </c>
      <c r="AO459" s="259" t="str">
        <f ca="1">IF(BS_CONTROLE[[#This Row],[SUB]]=0, "-", BS_CONTROLE[[#This Row],[SUB]])</f>
        <v>-</v>
      </c>
      <c r="AP459" s="260" t="str">
        <f ca="1">IF(BS_CONTROLE[[#This Row],[KM - Inicio]]=0, "-", BS_CONTROLE[[#This Row],[KM - Inicio]])</f>
        <v>-</v>
      </c>
      <c r="AQ459" s="260" t="str">
        <f ca="1"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 ca="1">IFERROR(_xlfn.XLOOKUP(AI459, BS_ATIVIDADE[ATIVIDADE],BS_ATIVIDADE[UNIDADE] ), "*")</f>
        <v>*</v>
      </c>
      <c r="BC459" s="71" t="str" cm="1">
        <f t="array" aca="1" ref="BC4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aca="1" ref="BD4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 ca="1">IFERROR(_xlfn.XLOOKUP(AO459, BASE_MAPA!$D$2:$D$260, BASE_MAPA!$I$2:$I$260), "ERRO")</f>
        <v>ERRO</v>
      </c>
      <c r="BF459" s="261" t="str">
        <f ca="1"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aca="1" ref="M46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aca="1" ref="N46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 ca="1">IF(BS_CONTROLE[[#This Row],[Atividade]]=0, "-", BS_CONTROLE[[#This Row],[Atividade]])</f>
        <v>-</v>
      </c>
      <c r="AJ460" s="9" t="str">
        <f ca="1">IF(D460="","*",VLOOKUP(AI460,BS_ATIVIDADE[#Data],3,FALSE))</f>
        <v>*</v>
      </c>
      <c r="AK460" s="280" t="str">
        <f ca="1">IF(BS_CONTROLE[[#This Row],[Local - Partida]]=0, "-", BS_CONTROLE[[#This Row],[Local - Partida]])</f>
        <v>-</v>
      </c>
      <c r="AL460" s="280" t="str">
        <f ca="1">IF(BS_CONTROLE[[#This Row],[Local - Encerramento]]=0, "-", BS_CONTROLE[[#This Row],[Local - Encerramento]])</f>
        <v>-</v>
      </c>
      <c r="AM460" s="280" t="str">
        <f ca="1">IF(BS_CONTROLE[[#This Row],[Entre - Estações]]=0, "-", BS_CONTROLE[[#This Row],[Entre - Estações]])</f>
        <v>-</v>
      </c>
      <c r="AN460" s="280" t="str">
        <f ca="1">IF(BS_CONTROLE[[#This Row],[SB]]=0, "-", BS_CONTROLE[[#This Row],[SB]])</f>
        <v>-</v>
      </c>
      <c r="AO460" s="259" t="str">
        <f ca="1">IF(BS_CONTROLE[[#This Row],[SUB]]=0, "-", BS_CONTROLE[[#This Row],[SUB]])</f>
        <v>-</v>
      </c>
      <c r="AP460" s="260" t="str">
        <f ca="1">IF(BS_CONTROLE[[#This Row],[KM - Inicio]]=0, "-", BS_CONTROLE[[#This Row],[KM - Inicio]])</f>
        <v>-</v>
      </c>
      <c r="AQ460" s="260" t="str">
        <f ca="1"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 ca="1">IFERROR(_xlfn.XLOOKUP(AI460, BS_ATIVIDADE[ATIVIDADE],BS_ATIVIDADE[UNIDADE] ), "*")</f>
        <v>*</v>
      </c>
      <c r="BC460" s="71" t="str" cm="1">
        <f t="array" aca="1" ref="BC4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aca="1" ref="BD4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 ca="1">IFERROR(_xlfn.XLOOKUP(AO460, BASE_MAPA!$D$2:$D$260, BASE_MAPA!$I$2:$I$260), "ERRO")</f>
        <v>ERRO</v>
      </c>
      <c r="BF460" s="261" t="str">
        <f ca="1"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aca="1" ref="M46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aca="1" ref="N46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 ca="1">IF(BS_CONTROLE[[#This Row],[Atividade]]=0, "-", BS_CONTROLE[[#This Row],[Atividade]])</f>
        <v>-</v>
      </c>
      <c r="AJ461" s="9" t="str">
        <f ca="1">IF(D461="","*",VLOOKUP(AI461,BS_ATIVIDADE[#Data],3,FALSE))</f>
        <v>*</v>
      </c>
      <c r="AK461" s="280" t="str">
        <f ca="1">IF(BS_CONTROLE[[#This Row],[Local - Partida]]=0, "-", BS_CONTROLE[[#This Row],[Local - Partida]])</f>
        <v>-</v>
      </c>
      <c r="AL461" s="280" t="str">
        <f ca="1">IF(BS_CONTROLE[[#This Row],[Local - Encerramento]]=0, "-", BS_CONTROLE[[#This Row],[Local - Encerramento]])</f>
        <v>-</v>
      </c>
      <c r="AM461" s="280" t="str">
        <f ca="1">IF(BS_CONTROLE[[#This Row],[Entre - Estações]]=0, "-", BS_CONTROLE[[#This Row],[Entre - Estações]])</f>
        <v>-</v>
      </c>
      <c r="AN461" s="280" t="str">
        <f ca="1">IF(BS_CONTROLE[[#This Row],[SB]]=0, "-", BS_CONTROLE[[#This Row],[SB]])</f>
        <v>-</v>
      </c>
      <c r="AO461" s="259" t="str">
        <f ca="1">IF(BS_CONTROLE[[#This Row],[SUB]]=0, "-", BS_CONTROLE[[#This Row],[SUB]])</f>
        <v>-</v>
      </c>
      <c r="AP461" s="260" t="str">
        <f ca="1">IF(BS_CONTROLE[[#This Row],[KM - Inicio]]=0, "-", BS_CONTROLE[[#This Row],[KM - Inicio]])</f>
        <v>-</v>
      </c>
      <c r="AQ461" s="260" t="str">
        <f ca="1"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 ca="1">IFERROR(_xlfn.XLOOKUP(AI461, BS_ATIVIDADE[ATIVIDADE],BS_ATIVIDADE[UNIDADE] ), "*")</f>
        <v>*</v>
      </c>
      <c r="BC461" s="71" t="str" cm="1">
        <f t="array" aca="1" ref="BC4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aca="1" ref="BD4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 ca="1">IFERROR(_xlfn.XLOOKUP(AO461, BASE_MAPA!$D$2:$D$260, BASE_MAPA!$I$2:$I$260), "ERRO")</f>
        <v>ERRO</v>
      </c>
      <c r="BF461" s="261" t="str">
        <f ca="1"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aca="1" ref="M46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aca="1" ref="N46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 ca="1">IF(BS_CONTROLE[[#This Row],[Atividade]]=0, "-", BS_CONTROLE[[#This Row],[Atividade]])</f>
        <v>-</v>
      </c>
      <c r="AJ462" s="9" t="str">
        <f ca="1">IF(D462="","*",VLOOKUP(AI462,BS_ATIVIDADE[#Data],3,FALSE))</f>
        <v>*</v>
      </c>
      <c r="AK462" s="280" t="str">
        <f ca="1">IF(BS_CONTROLE[[#This Row],[Local - Partida]]=0, "-", BS_CONTROLE[[#This Row],[Local - Partida]])</f>
        <v>-</v>
      </c>
      <c r="AL462" s="280" t="str">
        <f ca="1">IF(BS_CONTROLE[[#This Row],[Local - Encerramento]]=0, "-", BS_CONTROLE[[#This Row],[Local - Encerramento]])</f>
        <v>-</v>
      </c>
      <c r="AM462" s="280" t="str">
        <f ca="1">IF(BS_CONTROLE[[#This Row],[Entre - Estações]]=0, "-", BS_CONTROLE[[#This Row],[Entre - Estações]])</f>
        <v>-</v>
      </c>
      <c r="AN462" s="280" t="str">
        <f ca="1">IF(BS_CONTROLE[[#This Row],[SB]]=0, "-", BS_CONTROLE[[#This Row],[SB]])</f>
        <v>-</v>
      </c>
      <c r="AO462" s="259" t="str">
        <f ca="1">IF(BS_CONTROLE[[#This Row],[SUB]]=0, "-", BS_CONTROLE[[#This Row],[SUB]])</f>
        <v>-</v>
      </c>
      <c r="AP462" s="260" t="str">
        <f ca="1">IF(BS_CONTROLE[[#This Row],[KM - Inicio]]=0, "-", BS_CONTROLE[[#This Row],[KM - Inicio]])</f>
        <v>-</v>
      </c>
      <c r="AQ462" s="260" t="str">
        <f ca="1"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 ca="1">IFERROR(_xlfn.XLOOKUP(AI462, BS_ATIVIDADE[ATIVIDADE],BS_ATIVIDADE[UNIDADE] ), "*")</f>
        <v>*</v>
      </c>
      <c r="BC462" s="71" t="str" cm="1">
        <f t="array" aca="1" ref="BC4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aca="1" ref="BD4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 ca="1">IFERROR(_xlfn.XLOOKUP(AO462, BASE_MAPA!$D$2:$D$260, BASE_MAPA!$I$2:$I$260), "ERRO")</f>
        <v>ERRO</v>
      </c>
      <c r="BF462" s="261" t="str">
        <f ca="1"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aca="1" ref="M46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aca="1" ref="N46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 ca="1">IF(BS_CONTROLE[[#This Row],[Atividade]]=0, "-", BS_CONTROLE[[#This Row],[Atividade]])</f>
        <v>-</v>
      </c>
      <c r="AJ463" s="9" t="str">
        <f ca="1">IF(D463="","*",VLOOKUP(AI463,BS_ATIVIDADE[#Data],3,FALSE))</f>
        <v>*</v>
      </c>
      <c r="AK463" s="280" t="str">
        <f ca="1">IF(BS_CONTROLE[[#This Row],[Local - Partida]]=0, "-", BS_CONTROLE[[#This Row],[Local - Partida]])</f>
        <v>-</v>
      </c>
      <c r="AL463" s="280" t="str">
        <f ca="1">IF(BS_CONTROLE[[#This Row],[Local - Encerramento]]=0, "-", BS_CONTROLE[[#This Row],[Local - Encerramento]])</f>
        <v>-</v>
      </c>
      <c r="AM463" s="280" t="str">
        <f ca="1">IF(BS_CONTROLE[[#This Row],[Entre - Estações]]=0, "-", BS_CONTROLE[[#This Row],[Entre - Estações]])</f>
        <v>-</v>
      </c>
      <c r="AN463" s="280" t="str">
        <f ca="1">IF(BS_CONTROLE[[#This Row],[SB]]=0, "-", BS_CONTROLE[[#This Row],[SB]])</f>
        <v>-</v>
      </c>
      <c r="AO463" s="259" t="str">
        <f ca="1">IF(BS_CONTROLE[[#This Row],[SUB]]=0, "-", BS_CONTROLE[[#This Row],[SUB]])</f>
        <v>-</v>
      </c>
      <c r="AP463" s="260" t="str">
        <f ca="1">IF(BS_CONTROLE[[#This Row],[KM - Inicio]]=0, "-", BS_CONTROLE[[#This Row],[KM - Inicio]])</f>
        <v>-</v>
      </c>
      <c r="AQ463" s="260" t="str">
        <f ca="1"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 ca="1">IFERROR(_xlfn.XLOOKUP(AI463, BS_ATIVIDADE[ATIVIDADE],BS_ATIVIDADE[UNIDADE] ), "*")</f>
        <v>*</v>
      </c>
      <c r="BC463" s="71" t="str" cm="1">
        <f t="array" aca="1" ref="BC4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aca="1" ref="BD4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 ca="1">IFERROR(_xlfn.XLOOKUP(AO463, BASE_MAPA!$D$2:$D$260, BASE_MAPA!$I$2:$I$260), "ERRO")</f>
        <v>ERRO</v>
      </c>
      <c r="BF463" s="261" t="str">
        <f ca="1"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aca="1" ref="M46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aca="1" ref="N46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 ca="1">IF(BS_CONTROLE[[#This Row],[Atividade]]=0, "-", BS_CONTROLE[[#This Row],[Atividade]])</f>
        <v>-</v>
      </c>
      <c r="AJ464" s="9" t="str">
        <f ca="1">IF(D464="","*",VLOOKUP(AI464,BS_ATIVIDADE[#Data],3,FALSE))</f>
        <v>*</v>
      </c>
      <c r="AK464" s="280" t="str">
        <f ca="1">IF(BS_CONTROLE[[#This Row],[Local - Partida]]=0, "-", BS_CONTROLE[[#This Row],[Local - Partida]])</f>
        <v>-</v>
      </c>
      <c r="AL464" s="280" t="str">
        <f ca="1">IF(BS_CONTROLE[[#This Row],[Local - Encerramento]]=0, "-", BS_CONTROLE[[#This Row],[Local - Encerramento]])</f>
        <v>-</v>
      </c>
      <c r="AM464" s="280" t="str">
        <f ca="1">IF(BS_CONTROLE[[#This Row],[Entre - Estações]]=0, "-", BS_CONTROLE[[#This Row],[Entre - Estações]])</f>
        <v>-</v>
      </c>
      <c r="AN464" s="280" t="str">
        <f ca="1">IF(BS_CONTROLE[[#This Row],[SB]]=0, "-", BS_CONTROLE[[#This Row],[SB]])</f>
        <v>-</v>
      </c>
      <c r="AO464" s="259" t="str">
        <f ca="1">IF(BS_CONTROLE[[#This Row],[SUB]]=0, "-", BS_CONTROLE[[#This Row],[SUB]])</f>
        <v>-</v>
      </c>
      <c r="AP464" s="260" t="str">
        <f ca="1">IF(BS_CONTROLE[[#This Row],[KM - Inicio]]=0, "-", BS_CONTROLE[[#This Row],[KM - Inicio]])</f>
        <v>-</v>
      </c>
      <c r="AQ464" s="260" t="str">
        <f ca="1"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 ca="1">IFERROR(_xlfn.XLOOKUP(AI464, BS_ATIVIDADE[ATIVIDADE],BS_ATIVIDADE[UNIDADE] ), "*")</f>
        <v>*</v>
      </c>
      <c r="BC464" s="71" t="str" cm="1">
        <f t="array" aca="1" ref="BC4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aca="1" ref="BD4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 ca="1">IFERROR(_xlfn.XLOOKUP(AO464, BASE_MAPA!$D$2:$D$260, BASE_MAPA!$I$2:$I$260), "ERRO")</f>
        <v>ERRO</v>
      </c>
      <c r="BF464" s="261" t="str">
        <f ca="1"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aca="1" ref="M46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aca="1" ref="N46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 ca="1">IF(BS_CONTROLE[[#This Row],[Atividade]]=0, "-", BS_CONTROLE[[#This Row],[Atividade]])</f>
        <v>-</v>
      </c>
      <c r="AJ465" s="9" t="str">
        <f ca="1">IF(D465="","*",VLOOKUP(AI465,BS_ATIVIDADE[#Data],3,FALSE))</f>
        <v>*</v>
      </c>
      <c r="AK465" s="280" t="str">
        <f ca="1">IF(BS_CONTROLE[[#This Row],[Local - Partida]]=0, "-", BS_CONTROLE[[#This Row],[Local - Partida]])</f>
        <v>-</v>
      </c>
      <c r="AL465" s="280" t="str">
        <f ca="1">IF(BS_CONTROLE[[#This Row],[Local - Encerramento]]=0, "-", BS_CONTROLE[[#This Row],[Local - Encerramento]])</f>
        <v>-</v>
      </c>
      <c r="AM465" s="280" t="str">
        <f ca="1">IF(BS_CONTROLE[[#This Row],[Entre - Estações]]=0, "-", BS_CONTROLE[[#This Row],[Entre - Estações]])</f>
        <v>-</v>
      </c>
      <c r="AN465" s="280" t="str">
        <f ca="1">IF(BS_CONTROLE[[#This Row],[SB]]=0, "-", BS_CONTROLE[[#This Row],[SB]])</f>
        <v>-</v>
      </c>
      <c r="AO465" s="259" t="str">
        <f ca="1">IF(BS_CONTROLE[[#This Row],[SUB]]=0, "-", BS_CONTROLE[[#This Row],[SUB]])</f>
        <v>-</v>
      </c>
      <c r="AP465" s="260" t="str">
        <f ca="1">IF(BS_CONTROLE[[#This Row],[KM - Inicio]]=0, "-", BS_CONTROLE[[#This Row],[KM - Inicio]])</f>
        <v>-</v>
      </c>
      <c r="AQ465" s="260" t="str">
        <f ca="1"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 ca="1">IFERROR(_xlfn.XLOOKUP(AI465, BS_ATIVIDADE[ATIVIDADE],BS_ATIVIDADE[UNIDADE] ), "*")</f>
        <v>*</v>
      </c>
      <c r="BC465" s="71" t="str" cm="1">
        <f t="array" aca="1" ref="BC4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aca="1" ref="BD4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 ca="1">IFERROR(_xlfn.XLOOKUP(AO465, BASE_MAPA!$D$2:$D$260, BASE_MAPA!$I$2:$I$260), "ERRO")</f>
        <v>ERRO</v>
      </c>
      <c r="BF465" s="261" t="str">
        <f ca="1"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aca="1" ref="M46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aca="1" ref="N46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 ca="1">IF(BS_CONTROLE[[#This Row],[Atividade]]=0, "-", BS_CONTROLE[[#This Row],[Atividade]])</f>
        <v>-</v>
      </c>
      <c r="AJ466" s="9" t="str">
        <f ca="1">IF(D466="","*",VLOOKUP(AI466,BS_ATIVIDADE[#Data],3,FALSE))</f>
        <v>*</v>
      </c>
      <c r="AK466" s="280" t="str">
        <f ca="1">IF(BS_CONTROLE[[#This Row],[Local - Partida]]=0, "-", BS_CONTROLE[[#This Row],[Local - Partida]])</f>
        <v>-</v>
      </c>
      <c r="AL466" s="280" t="str">
        <f ca="1">IF(BS_CONTROLE[[#This Row],[Local - Encerramento]]=0, "-", BS_CONTROLE[[#This Row],[Local - Encerramento]])</f>
        <v>-</v>
      </c>
      <c r="AM466" s="280" t="str">
        <f ca="1">IF(BS_CONTROLE[[#This Row],[Entre - Estações]]=0, "-", BS_CONTROLE[[#This Row],[Entre - Estações]])</f>
        <v>-</v>
      </c>
      <c r="AN466" s="280" t="str">
        <f ca="1">IF(BS_CONTROLE[[#This Row],[SB]]=0, "-", BS_CONTROLE[[#This Row],[SB]])</f>
        <v>-</v>
      </c>
      <c r="AO466" s="259" t="str">
        <f ca="1">IF(BS_CONTROLE[[#This Row],[SUB]]=0, "-", BS_CONTROLE[[#This Row],[SUB]])</f>
        <v>-</v>
      </c>
      <c r="AP466" s="260" t="str">
        <f ca="1">IF(BS_CONTROLE[[#This Row],[KM - Inicio]]=0, "-", BS_CONTROLE[[#This Row],[KM - Inicio]])</f>
        <v>-</v>
      </c>
      <c r="AQ466" s="260" t="str">
        <f ca="1"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 ca="1">IFERROR(_xlfn.XLOOKUP(AI466, BS_ATIVIDADE[ATIVIDADE],BS_ATIVIDADE[UNIDADE] ), "*")</f>
        <v>*</v>
      </c>
      <c r="BC466" s="71" t="str" cm="1">
        <f t="array" aca="1" ref="BC4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aca="1" ref="BD4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 ca="1">IFERROR(_xlfn.XLOOKUP(AO466, BASE_MAPA!$D$2:$D$260, BASE_MAPA!$I$2:$I$260), "ERRO")</f>
        <v>ERRO</v>
      </c>
      <c r="BF466" s="261" t="str">
        <f ca="1"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aca="1" ref="M46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aca="1" ref="N46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 ca="1">IF(BS_CONTROLE[[#This Row],[Atividade]]=0, "-", BS_CONTROLE[[#This Row],[Atividade]])</f>
        <v>-</v>
      </c>
      <c r="AJ467" s="9" t="str">
        <f ca="1">IF(D467="","*",VLOOKUP(AI467,BS_ATIVIDADE[#Data],3,FALSE))</f>
        <v>*</v>
      </c>
      <c r="AK467" s="280" t="str">
        <f ca="1">IF(BS_CONTROLE[[#This Row],[Local - Partida]]=0, "-", BS_CONTROLE[[#This Row],[Local - Partida]])</f>
        <v>-</v>
      </c>
      <c r="AL467" s="280" t="str">
        <f ca="1">IF(BS_CONTROLE[[#This Row],[Local - Encerramento]]=0, "-", BS_CONTROLE[[#This Row],[Local - Encerramento]])</f>
        <v>-</v>
      </c>
      <c r="AM467" s="280" t="str">
        <f ca="1">IF(BS_CONTROLE[[#This Row],[Entre - Estações]]=0, "-", BS_CONTROLE[[#This Row],[Entre - Estações]])</f>
        <v>-</v>
      </c>
      <c r="AN467" s="280" t="str">
        <f ca="1">IF(BS_CONTROLE[[#This Row],[SB]]=0, "-", BS_CONTROLE[[#This Row],[SB]])</f>
        <v>-</v>
      </c>
      <c r="AO467" s="259" t="str">
        <f ca="1">IF(BS_CONTROLE[[#This Row],[SUB]]=0, "-", BS_CONTROLE[[#This Row],[SUB]])</f>
        <v>-</v>
      </c>
      <c r="AP467" s="260" t="str">
        <f ca="1">IF(BS_CONTROLE[[#This Row],[KM - Inicio]]=0, "-", BS_CONTROLE[[#This Row],[KM - Inicio]])</f>
        <v>-</v>
      </c>
      <c r="AQ467" s="260" t="str">
        <f ca="1"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 ca="1">IFERROR(_xlfn.XLOOKUP(AI467, BS_ATIVIDADE[ATIVIDADE],BS_ATIVIDADE[UNIDADE] ), "*")</f>
        <v>*</v>
      </c>
      <c r="BC467" s="71" t="str" cm="1">
        <f t="array" aca="1" ref="BC4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aca="1" ref="BD4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 ca="1">IFERROR(_xlfn.XLOOKUP(AO467, BASE_MAPA!$D$2:$D$260, BASE_MAPA!$I$2:$I$260), "ERRO")</f>
        <v>ERRO</v>
      </c>
      <c r="BF467" s="261" t="str">
        <f ca="1"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aca="1" ref="M46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aca="1" ref="N46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 ca="1">IF(BS_CONTROLE[[#This Row],[Atividade]]=0, "-", BS_CONTROLE[[#This Row],[Atividade]])</f>
        <v>-</v>
      </c>
      <c r="AJ468" s="9" t="str">
        <f ca="1">IF(D468="","*",VLOOKUP(AI468,BS_ATIVIDADE[#Data],3,FALSE))</f>
        <v>*</v>
      </c>
      <c r="AK468" s="280" t="str">
        <f ca="1">IF(BS_CONTROLE[[#This Row],[Local - Partida]]=0, "-", BS_CONTROLE[[#This Row],[Local - Partida]])</f>
        <v>-</v>
      </c>
      <c r="AL468" s="280" t="str">
        <f ca="1">IF(BS_CONTROLE[[#This Row],[Local - Encerramento]]=0, "-", BS_CONTROLE[[#This Row],[Local - Encerramento]])</f>
        <v>-</v>
      </c>
      <c r="AM468" s="280" t="str">
        <f ca="1">IF(BS_CONTROLE[[#This Row],[Entre - Estações]]=0, "-", BS_CONTROLE[[#This Row],[Entre - Estações]])</f>
        <v>-</v>
      </c>
      <c r="AN468" s="280" t="str">
        <f ca="1">IF(BS_CONTROLE[[#This Row],[SB]]=0, "-", BS_CONTROLE[[#This Row],[SB]])</f>
        <v>-</v>
      </c>
      <c r="AO468" s="259" t="str">
        <f ca="1">IF(BS_CONTROLE[[#This Row],[SUB]]=0, "-", BS_CONTROLE[[#This Row],[SUB]])</f>
        <v>-</v>
      </c>
      <c r="AP468" s="260" t="str">
        <f ca="1">IF(BS_CONTROLE[[#This Row],[KM - Inicio]]=0, "-", BS_CONTROLE[[#This Row],[KM - Inicio]])</f>
        <v>-</v>
      </c>
      <c r="AQ468" s="260" t="str">
        <f ca="1"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 ca="1">IFERROR(_xlfn.XLOOKUP(AI468, BS_ATIVIDADE[ATIVIDADE],BS_ATIVIDADE[UNIDADE] ), "*")</f>
        <v>*</v>
      </c>
      <c r="BC468" s="71" t="str" cm="1">
        <f t="array" aca="1" ref="BC4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aca="1" ref="BD4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 ca="1">IFERROR(_xlfn.XLOOKUP(AO468, BASE_MAPA!$D$2:$D$260, BASE_MAPA!$I$2:$I$260), "ERRO")</f>
        <v>ERRO</v>
      </c>
      <c r="BF468" s="261" t="str">
        <f ca="1"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aca="1" ref="M46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aca="1" ref="N46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 ca="1">IF(BS_CONTROLE[[#This Row],[Atividade]]=0, "-", BS_CONTROLE[[#This Row],[Atividade]])</f>
        <v>-</v>
      </c>
      <c r="AJ469" s="9" t="str">
        <f ca="1">IF(D469="","*",VLOOKUP(AI469,BS_ATIVIDADE[#Data],3,FALSE))</f>
        <v>*</v>
      </c>
      <c r="AK469" s="280" t="str">
        <f ca="1">IF(BS_CONTROLE[[#This Row],[Local - Partida]]=0, "-", BS_CONTROLE[[#This Row],[Local - Partida]])</f>
        <v>-</v>
      </c>
      <c r="AL469" s="280" t="str">
        <f ca="1">IF(BS_CONTROLE[[#This Row],[Local - Encerramento]]=0, "-", BS_CONTROLE[[#This Row],[Local - Encerramento]])</f>
        <v>-</v>
      </c>
      <c r="AM469" s="280" t="str">
        <f ca="1">IF(BS_CONTROLE[[#This Row],[Entre - Estações]]=0, "-", BS_CONTROLE[[#This Row],[Entre - Estações]])</f>
        <v>-</v>
      </c>
      <c r="AN469" s="280" t="str">
        <f ca="1">IF(BS_CONTROLE[[#This Row],[SB]]=0, "-", BS_CONTROLE[[#This Row],[SB]])</f>
        <v>-</v>
      </c>
      <c r="AO469" s="259" t="str">
        <f ca="1">IF(BS_CONTROLE[[#This Row],[SUB]]=0, "-", BS_CONTROLE[[#This Row],[SUB]])</f>
        <v>-</v>
      </c>
      <c r="AP469" s="260" t="str">
        <f ca="1">IF(BS_CONTROLE[[#This Row],[KM - Inicio]]=0, "-", BS_CONTROLE[[#This Row],[KM - Inicio]])</f>
        <v>-</v>
      </c>
      <c r="AQ469" s="260" t="str">
        <f ca="1"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 ca="1">IFERROR(_xlfn.XLOOKUP(AI469, BS_ATIVIDADE[ATIVIDADE],BS_ATIVIDADE[UNIDADE] ), "*")</f>
        <v>*</v>
      </c>
      <c r="BC469" s="71" t="str" cm="1">
        <f t="array" aca="1" ref="BC4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aca="1" ref="BD4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 ca="1">IFERROR(_xlfn.XLOOKUP(AO469, BASE_MAPA!$D$2:$D$260, BASE_MAPA!$I$2:$I$260), "ERRO")</f>
        <v>ERRO</v>
      </c>
      <c r="BF469" s="261" t="str">
        <f ca="1"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aca="1" ref="M47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aca="1" ref="N47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 ca="1">IF(BS_CONTROLE[[#This Row],[Atividade]]=0, "-", BS_CONTROLE[[#This Row],[Atividade]])</f>
        <v>-</v>
      </c>
      <c r="AJ470" s="9" t="str">
        <f ca="1">IF(D470="","*",VLOOKUP(AI470,BS_ATIVIDADE[#Data],3,FALSE))</f>
        <v>*</v>
      </c>
      <c r="AK470" s="280" t="str">
        <f ca="1">IF(BS_CONTROLE[[#This Row],[Local - Partida]]=0, "-", BS_CONTROLE[[#This Row],[Local - Partida]])</f>
        <v>-</v>
      </c>
      <c r="AL470" s="280" t="str">
        <f ca="1">IF(BS_CONTROLE[[#This Row],[Local - Encerramento]]=0, "-", BS_CONTROLE[[#This Row],[Local - Encerramento]])</f>
        <v>-</v>
      </c>
      <c r="AM470" s="280" t="str">
        <f ca="1">IF(BS_CONTROLE[[#This Row],[Entre - Estações]]=0, "-", BS_CONTROLE[[#This Row],[Entre - Estações]])</f>
        <v>-</v>
      </c>
      <c r="AN470" s="280" t="str">
        <f ca="1">IF(BS_CONTROLE[[#This Row],[SB]]=0, "-", BS_CONTROLE[[#This Row],[SB]])</f>
        <v>-</v>
      </c>
      <c r="AO470" s="259" t="str">
        <f ca="1">IF(BS_CONTROLE[[#This Row],[SUB]]=0, "-", BS_CONTROLE[[#This Row],[SUB]])</f>
        <v>-</v>
      </c>
      <c r="AP470" s="260" t="str">
        <f ca="1">IF(BS_CONTROLE[[#This Row],[KM - Inicio]]=0, "-", BS_CONTROLE[[#This Row],[KM - Inicio]])</f>
        <v>-</v>
      </c>
      <c r="AQ470" s="260" t="str">
        <f ca="1"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 ca="1">IFERROR(_xlfn.XLOOKUP(AI470, BS_ATIVIDADE[ATIVIDADE],BS_ATIVIDADE[UNIDADE] ), "*")</f>
        <v>*</v>
      </c>
      <c r="BC470" s="71" t="str" cm="1">
        <f t="array" aca="1" ref="BC4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aca="1" ref="BD4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 ca="1">IFERROR(_xlfn.XLOOKUP(AO470, BASE_MAPA!$D$2:$D$260, BASE_MAPA!$I$2:$I$260), "ERRO")</f>
        <v>ERRO</v>
      </c>
      <c r="BF470" s="261" t="str">
        <f ca="1"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aca="1" ref="M47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aca="1" ref="N47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 ca="1">IF(BS_CONTROLE[[#This Row],[Atividade]]=0, "-", BS_CONTROLE[[#This Row],[Atividade]])</f>
        <v>-</v>
      </c>
      <c r="AJ471" s="9" t="str">
        <f ca="1">IF(D471="","*",VLOOKUP(AI471,BS_ATIVIDADE[#Data],3,FALSE))</f>
        <v>*</v>
      </c>
      <c r="AK471" s="280" t="str">
        <f ca="1">IF(BS_CONTROLE[[#This Row],[Local - Partida]]=0, "-", BS_CONTROLE[[#This Row],[Local - Partida]])</f>
        <v>-</v>
      </c>
      <c r="AL471" s="280" t="str">
        <f ca="1">IF(BS_CONTROLE[[#This Row],[Local - Encerramento]]=0, "-", BS_CONTROLE[[#This Row],[Local - Encerramento]])</f>
        <v>-</v>
      </c>
      <c r="AM471" s="280" t="str">
        <f ca="1">IF(BS_CONTROLE[[#This Row],[Entre - Estações]]=0, "-", BS_CONTROLE[[#This Row],[Entre - Estações]])</f>
        <v>-</v>
      </c>
      <c r="AN471" s="280" t="str">
        <f ca="1">IF(BS_CONTROLE[[#This Row],[SB]]=0, "-", BS_CONTROLE[[#This Row],[SB]])</f>
        <v>-</v>
      </c>
      <c r="AO471" s="259" t="str">
        <f ca="1">IF(BS_CONTROLE[[#This Row],[SUB]]=0, "-", BS_CONTROLE[[#This Row],[SUB]])</f>
        <v>-</v>
      </c>
      <c r="AP471" s="260" t="str">
        <f ca="1">IF(BS_CONTROLE[[#This Row],[KM - Inicio]]=0, "-", BS_CONTROLE[[#This Row],[KM - Inicio]])</f>
        <v>-</v>
      </c>
      <c r="AQ471" s="260" t="str">
        <f ca="1"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 ca="1">IFERROR(_xlfn.XLOOKUP(AI471, BS_ATIVIDADE[ATIVIDADE],BS_ATIVIDADE[UNIDADE] ), "*")</f>
        <v>*</v>
      </c>
      <c r="BC471" s="71" t="str" cm="1">
        <f t="array" aca="1" ref="BC4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aca="1" ref="BD4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 ca="1">IFERROR(_xlfn.XLOOKUP(AO471, BASE_MAPA!$D$2:$D$260, BASE_MAPA!$I$2:$I$260), "ERRO")</f>
        <v>ERRO</v>
      </c>
      <c r="BF471" s="261" t="str">
        <f ca="1"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aca="1" ref="M47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aca="1" ref="N47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 ca="1">IF(BS_CONTROLE[[#This Row],[Atividade]]=0, "-", BS_CONTROLE[[#This Row],[Atividade]])</f>
        <v>-</v>
      </c>
      <c r="AJ472" s="9" t="str">
        <f ca="1">IF(D472="","*",VLOOKUP(AI472,BS_ATIVIDADE[#Data],3,FALSE))</f>
        <v>*</v>
      </c>
      <c r="AK472" s="280" t="str">
        <f ca="1">IF(BS_CONTROLE[[#This Row],[Local - Partida]]=0, "-", BS_CONTROLE[[#This Row],[Local - Partida]])</f>
        <v>-</v>
      </c>
      <c r="AL472" s="280" t="str">
        <f ca="1">IF(BS_CONTROLE[[#This Row],[Local - Encerramento]]=0, "-", BS_CONTROLE[[#This Row],[Local - Encerramento]])</f>
        <v>-</v>
      </c>
      <c r="AM472" s="280" t="str">
        <f ca="1">IF(BS_CONTROLE[[#This Row],[Entre - Estações]]=0, "-", BS_CONTROLE[[#This Row],[Entre - Estações]])</f>
        <v>-</v>
      </c>
      <c r="AN472" s="280" t="str">
        <f ca="1">IF(BS_CONTROLE[[#This Row],[SB]]=0, "-", BS_CONTROLE[[#This Row],[SB]])</f>
        <v>-</v>
      </c>
      <c r="AO472" s="259" t="str">
        <f ca="1">IF(BS_CONTROLE[[#This Row],[SUB]]=0, "-", BS_CONTROLE[[#This Row],[SUB]])</f>
        <v>-</v>
      </c>
      <c r="AP472" s="260" t="str">
        <f ca="1">IF(BS_CONTROLE[[#This Row],[KM - Inicio]]=0, "-", BS_CONTROLE[[#This Row],[KM - Inicio]])</f>
        <v>-</v>
      </c>
      <c r="AQ472" s="260" t="str">
        <f ca="1"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 ca="1">IFERROR(_xlfn.XLOOKUP(AI472, BS_ATIVIDADE[ATIVIDADE],BS_ATIVIDADE[UNIDADE] ), "*")</f>
        <v>*</v>
      </c>
      <c r="BC472" s="71" t="str" cm="1">
        <f t="array" aca="1" ref="BC4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aca="1" ref="BD4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 ca="1">IFERROR(_xlfn.XLOOKUP(AO472, BASE_MAPA!$D$2:$D$260, BASE_MAPA!$I$2:$I$260), "ERRO")</f>
        <v>ERRO</v>
      </c>
      <c r="BF472" s="261" t="str">
        <f ca="1"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aca="1" ref="M47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aca="1" ref="N47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 ca="1">IF(BS_CONTROLE[[#This Row],[Atividade]]=0, "-", BS_CONTROLE[[#This Row],[Atividade]])</f>
        <v>-</v>
      </c>
      <c r="AJ473" s="9" t="str">
        <f ca="1">IF(D473="","*",VLOOKUP(AI473,BS_ATIVIDADE[#Data],3,FALSE))</f>
        <v>*</v>
      </c>
      <c r="AK473" s="280" t="str">
        <f ca="1">IF(BS_CONTROLE[[#This Row],[Local - Partida]]=0, "-", BS_CONTROLE[[#This Row],[Local - Partida]])</f>
        <v>-</v>
      </c>
      <c r="AL473" s="280" t="str">
        <f ca="1">IF(BS_CONTROLE[[#This Row],[Local - Encerramento]]=0, "-", BS_CONTROLE[[#This Row],[Local - Encerramento]])</f>
        <v>-</v>
      </c>
      <c r="AM473" s="280" t="str">
        <f ca="1">IF(BS_CONTROLE[[#This Row],[Entre - Estações]]=0, "-", BS_CONTROLE[[#This Row],[Entre - Estações]])</f>
        <v>-</v>
      </c>
      <c r="AN473" s="280" t="str">
        <f ca="1">IF(BS_CONTROLE[[#This Row],[SB]]=0, "-", BS_CONTROLE[[#This Row],[SB]])</f>
        <v>-</v>
      </c>
      <c r="AO473" s="259" t="str">
        <f ca="1">IF(BS_CONTROLE[[#This Row],[SUB]]=0, "-", BS_CONTROLE[[#This Row],[SUB]])</f>
        <v>-</v>
      </c>
      <c r="AP473" s="260" t="str">
        <f ca="1">IF(BS_CONTROLE[[#This Row],[KM - Inicio]]=0, "-", BS_CONTROLE[[#This Row],[KM - Inicio]])</f>
        <v>-</v>
      </c>
      <c r="AQ473" s="260" t="str">
        <f ca="1"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 ca="1">IFERROR(_xlfn.XLOOKUP(AI473, BS_ATIVIDADE[ATIVIDADE],BS_ATIVIDADE[UNIDADE] ), "*")</f>
        <v>*</v>
      </c>
      <c r="BC473" s="71" t="str" cm="1">
        <f t="array" aca="1" ref="BC4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aca="1" ref="BD4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 ca="1">IFERROR(_xlfn.XLOOKUP(AO473, BASE_MAPA!$D$2:$D$260, BASE_MAPA!$I$2:$I$260), "ERRO")</f>
        <v>ERRO</v>
      </c>
      <c r="BF473" s="261" t="str">
        <f ca="1"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aca="1" ref="M47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aca="1" ref="N47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 ca="1">IF(BS_CONTROLE[[#This Row],[Atividade]]=0, "-", BS_CONTROLE[[#This Row],[Atividade]])</f>
        <v>-</v>
      </c>
      <c r="AJ474" s="9" t="str">
        <f ca="1">IF(D474="","*",VLOOKUP(AI474,BS_ATIVIDADE[#Data],3,FALSE))</f>
        <v>*</v>
      </c>
      <c r="AK474" s="280" t="str">
        <f ca="1">IF(BS_CONTROLE[[#This Row],[Local - Partida]]=0, "-", BS_CONTROLE[[#This Row],[Local - Partida]])</f>
        <v>-</v>
      </c>
      <c r="AL474" s="280" t="str">
        <f ca="1">IF(BS_CONTROLE[[#This Row],[Local - Encerramento]]=0, "-", BS_CONTROLE[[#This Row],[Local - Encerramento]])</f>
        <v>-</v>
      </c>
      <c r="AM474" s="280" t="str">
        <f ca="1">IF(BS_CONTROLE[[#This Row],[Entre - Estações]]=0, "-", BS_CONTROLE[[#This Row],[Entre - Estações]])</f>
        <v>-</v>
      </c>
      <c r="AN474" s="280" t="str">
        <f ca="1">IF(BS_CONTROLE[[#This Row],[SB]]=0, "-", BS_CONTROLE[[#This Row],[SB]])</f>
        <v>-</v>
      </c>
      <c r="AO474" s="259" t="str">
        <f ca="1">IF(BS_CONTROLE[[#This Row],[SUB]]=0, "-", BS_CONTROLE[[#This Row],[SUB]])</f>
        <v>-</v>
      </c>
      <c r="AP474" s="260" t="str">
        <f ca="1">IF(BS_CONTROLE[[#This Row],[KM - Inicio]]=0, "-", BS_CONTROLE[[#This Row],[KM - Inicio]])</f>
        <v>-</v>
      </c>
      <c r="AQ474" s="260" t="str">
        <f ca="1"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 ca="1">IFERROR(_xlfn.XLOOKUP(AI474, BS_ATIVIDADE[ATIVIDADE],BS_ATIVIDADE[UNIDADE] ), "*")</f>
        <v>*</v>
      </c>
      <c r="BC474" s="71" t="str" cm="1">
        <f t="array" aca="1" ref="BC4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aca="1" ref="BD4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 ca="1">IFERROR(_xlfn.XLOOKUP(AO474, BASE_MAPA!$D$2:$D$260, BASE_MAPA!$I$2:$I$260), "ERRO")</f>
        <v>ERRO</v>
      </c>
      <c r="BF474" s="261" t="str">
        <f ca="1"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aca="1" ref="M47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aca="1" ref="N47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 ca="1">IF(BS_CONTROLE[[#This Row],[Atividade]]=0, "-", BS_CONTROLE[[#This Row],[Atividade]])</f>
        <v>-</v>
      </c>
      <c r="AJ475" s="9" t="str">
        <f ca="1">IF(D475="","*",VLOOKUP(AI475,BS_ATIVIDADE[#Data],3,FALSE))</f>
        <v>*</v>
      </c>
      <c r="AK475" s="280" t="str">
        <f ca="1">IF(BS_CONTROLE[[#This Row],[Local - Partida]]=0, "-", BS_CONTROLE[[#This Row],[Local - Partida]])</f>
        <v>-</v>
      </c>
      <c r="AL475" s="280" t="str">
        <f ca="1">IF(BS_CONTROLE[[#This Row],[Local - Encerramento]]=0, "-", BS_CONTROLE[[#This Row],[Local - Encerramento]])</f>
        <v>-</v>
      </c>
      <c r="AM475" s="280" t="str">
        <f ca="1">IF(BS_CONTROLE[[#This Row],[Entre - Estações]]=0, "-", BS_CONTROLE[[#This Row],[Entre - Estações]])</f>
        <v>-</v>
      </c>
      <c r="AN475" s="280" t="str">
        <f ca="1">IF(BS_CONTROLE[[#This Row],[SB]]=0, "-", BS_CONTROLE[[#This Row],[SB]])</f>
        <v>-</v>
      </c>
      <c r="AO475" s="259" t="str">
        <f ca="1">IF(BS_CONTROLE[[#This Row],[SUB]]=0, "-", BS_CONTROLE[[#This Row],[SUB]])</f>
        <v>-</v>
      </c>
      <c r="AP475" s="260" t="str">
        <f ca="1">IF(BS_CONTROLE[[#This Row],[KM - Inicio]]=0, "-", BS_CONTROLE[[#This Row],[KM - Inicio]])</f>
        <v>-</v>
      </c>
      <c r="AQ475" s="260" t="str">
        <f ca="1"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 ca="1">IFERROR(_xlfn.XLOOKUP(AI475, BS_ATIVIDADE[ATIVIDADE],BS_ATIVIDADE[UNIDADE] ), "*")</f>
        <v>*</v>
      </c>
      <c r="BC475" s="71" t="str" cm="1">
        <f t="array" aca="1" ref="BC4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aca="1" ref="BD4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 ca="1">IFERROR(_xlfn.XLOOKUP(AO475, BASE_MAPA!$D$2:$D$260, BASE_MAPA!$I$2:$I$260), "ERRO")</f>
        <v>ERRO</v>
      </c>
      <c r="BF475" s="261" t="str">
        <f ca="1"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aca="1" ref="M47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aca="1" ref="N47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 ca="1">IF(BS_CONTROLE[[#This Row],[Atividade]]=0, "-", BS_CONTROLE[[#This Row],[Atividade]])</f>
        <v>-</v>
      </c>
      <c r="AJ476" s="9" t="str">
        <f ca="1">IF(D476="","*",VLOOKUP(AI476,BS_ATIVIDADE[#Data],3,FALSE))</f>
        <v>*</v>
      </c>
      <c r="AK476" s="280" t="str">
        <f ca="1">IF(BS_CONTROLE[[#This Row],[Local - Partida]]=0, "-", BS_CONTROLE[[#This Row],[Local - Partida]])</f>
        <v>-</v>
      </c>
      <c r="AL476" s="280" t="str">
        <f ca="1">IF(BS_CONTROLE[[#This Row],[Local - Encerramento]]=0, "-", BS_CONTROLE[[#This Row],[Local - Encerramento]])</f>
        <v>-</v>
      </c>
      <c r="AM476" s="280" t="str">
        <f ca="1">IF(BS_CONTROLE[[#This Row],[Entre - Estações]]=0, "-", BS_CONTROLE[[#This Row],[Entre - Estações]])</f>
        <v>-</v>
      </c>
      <c r="AN476" s="280" t="str">
        <f ca="1">IF(BS_CONTROLE[[#This Row],[SB]]=0, "-", BS_CONTROLE[[#This Row],[SB]])</f>
        <v>-</v>
      </c>
      <c r="AO476" s="259" t="str">
        <f ca="1">IF(BS_CONTROLE[[#This Row],[SUB]]=0, "-", BS_CONTROLE[[#This Row],[SUB]])</f>
        <v>-</v>
      </c>
      <c r="AP476" s="260" t="str">
        <f ca="1">IF(BS_CONTROLE[[#This Row],[KM - Inicio]]=0, "-", BS_CONTROLE[[#This Row],[KM - Inicio]])</f>
        <v>-</v>
      </c>
      <c r="AQ476" s="260" t="str">
        <f ca="1"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 ca="1">IFERROR(_xlfn.XLOOKUP(AI476, BS_ATIVIDADE[ATIVIDADE],BS_ATIVIDADE[UNIDADE] ), "*")</f>
        <v>*</v>
      </c>
      <c r="BC476" s="71" t="str" cm="1">
        <f t="array" aca="1" ref="BC4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aca="1" ref="BD4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 ca="1">IFERROR(_xlfn.XLOOKUP(AO476, BASE_MAPA!$D$2:$D$260, BASE_MAPA!$I$2:$I$260), "ERRO")</f>
        <v>ERRO</v>
      </c>
      <c r="BF476" s="261" t="str">
        <f ca="1"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aca="1" ref="M47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aca="1" ref="N47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 ca="1">IF(BS_CONTROLE[[#This Row],[Atividade]]=0, "-", BS_CONTROLE[[#This Row],[Atividade]])</f>
        <v>-</v>
      </c>
      <c r="AJ477" s="9" t="str">
        <f ca="1">IF(D477="","*",VLOOKUP(AI477,BS_ATIVIDADE[#Data],3,FALSE))</f>
        <v>*</v>
      </c>
      <c r="AK477" s="280" t="str">
        <f ca="1">IF(BS_CONTROLE[[#This Row],[Local - Partida]]=0, "-", BS_CONTROLE[[#This Row],[Local - Partida]])</f>
        <v>-</v>
      </c>
      <c r="AL477" s="280" t="str">
        <f ca="1">IF(BS_CONTROLE[[#This Row],[Local - Encerramento]]=0, "-", BS_CONTROLE[[#This Row],[Local - Encerramento]])</f>
        <v>-</v>
      </c>
      <c r="AM477" s="280" t="str">
        <f ca="1">IF(BS_CONTROLE[[#This Row],[Entre - Estações]]=0, "-", BS_CONTROLE[[#This Row],[Entre - Estações]])</f>
        <v>-</v>
      </c>
      <c r="AN477" s="280" t="str">
        <f ca="1">IF(BS_CONTROLE[[#This Row],[SB]]=0, "-", BS_CONTROLE[[#This Row],[SB]])</f>
        <v>-</v>
      </c>
      <c r="AO477" s="259" t="str">
        <f ca="1">IF(BS_CONTROLE[[#This Row],[SUB]]=0, "-", BS_CONTROLE[[#This Row],[SUB]])</f>
        <v>-</v>
      </c>
      <c r="AP477" s="260" t="str">
        <f ca="1">IF(BS_CONTROLE[[#This Row],[KM - Inicio]]=0, "-", BS_CONTROLE[[#This Row],[KM - Inicio]])</f>
        <v>-</v>
      </c>
      <c r="AQ477" s="260" t="str">
        <f ca="1"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 ca="1">IFERROR(_xlfn.XLOOKUP(AI477, BS_ATIVIDADE[ATIVIDADE],BS_ATIVIDADE[UNIDADE] ), "*")</f>
        <v>*</v>
      </c>
      <c r="BC477" s="71" t="str" cm="1">
        <f t="array" aca="1" ref="BC4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aca="1" ref="BD4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 ca="1">IFERROR(_xlfn.XLOOKUP(AO477, BASE_MAPA!$D$2:$D$260, BASE_MAPA!$I$2:$I$260), "ERRO")</f>
        <v>ERRO</v>
      </c>
      <c r="BF477" s="261" t="str">
        <f ca="1"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aca="1" ref="M47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aca="1" ref="N47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 ca="1">IF(BS_CONTROLE[[#This Row],[Atividade]]=0, "-", BS_CONTROLE[[#This Row],[Atividade]])</f>
        <v>-</v>
      </c>
      <c r="AJ478" s="9" t="str">
        <f ca="1">IF(D478="","*",VLOOKUP(AI478,BS_ATIVIDADE[#Data],3,FALSE))</f>
        <v>*</v>
      </c>
      <c r="AK478" s="280" t="str">
        <f ca="1">IF(BS_CONTROLE[[#This Row],[Local - Partida]]=0, "-", BS_CONTROLE[[#This Row],[Local - Partida]])</f>
        <v>-</v>
      </c>
      <c r="AL478" s="280" t="str">
        <f ca="1">IF(BS_CONTROLE[[#This Row],[Local - Encerramento]]=0, "-", BS_CONTROLE[[#This Row],[Local - Encerramento]])</f>
        <v>-</v>
      </c>
      <c r="AM478" s="280" t="str">
        <f ca="1">IF(BS_CONTROLE[[#This Row],[Entre - Estações]]=0, "-", BS_CONTROLE[[#This Row],[Entre - Estações]])</f>
        <v>-</v>
      </c>
      <c r="AN478" s="280" t="str">
        <f ca="1">IF(BS_CONTROLE[[#This Row],[SB]]=0, "-", BS_CONTROLE[[#This Row],[SB]])</f>
        <v>-</v>
      </c>
      <c r="AO478" s="259" t="str">
        <f ca="1">IF(BS_CONTROLE[[#This Row],[SUB]]=0, "-", BS_CONTROLE[[#This Row],[SUB]])</f>
        <v>-</v>
      </c>
      <c r="AP478" s="260" t="str">
        <f ca="1">IF(BS_CONTROLE[[#This Row],[KM - Inicio]]=0, "-", BS_CONTROLE[[#This Row],[KM - Inicio]])</f>
        <v>-</v>
      </c>
      <c r="AQ478" s="260" t="str">
        <f ca="1"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 ca="1">IFERROR(_xlfn.XLOOKUP(AI478, BS_ATIVIDADE[ATIVIDADE],BS_ATIVIDADE[UNIDADE] ), "*")</f>
        <v>*</v>
      </c>
      <c r="BC478" s="71" t="str" cm="1">
        <f t="array" aca="1" ref="BC4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aca="1" ref="BD4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 ca="1">IFERROR(_xlfn.XLOOKUP(AO478, BASE_MAPA!$D$2:$D$260, BASE_MAPA!$I$2:$I$260), "ERRO")</f>
        <v>ERRO</v>
      </c>
      <c r="BF478" s="261" t="str">
        <f ca="1"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aca="1" ref="M47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aca="1" ref="N47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 ca="1">IF(BS_CONTROLE[[#This Row],[Atividade]]=0, "-", BS_CONTROLE[[#This Row],[Atividade]])</f>
        <v>-</v>
      </c>
      <c r="AJ479" s="9" t="str">
        <f ca="1">IF(D479="","*",VLOOKUP(AI479,BS_ATIVIDADE[#Data],3,FALSE))</f>
        <v>*</v>
      </c>
      <c r="AK479" s="280" t="str">
        <f ca="1">IF(BS_CONTROLE[[#This Row],[Local - Partida]]=0, "-", BS_CONTROLE[[#This Row],[Local - Partida]])</f>
        <v>-</v>
      </c>
      <c r="AL479" s="280" t="str">
        <f ca="1">IF(BS_CONTROLE[[#This Row],[Local - Encerramento]]=0, "-", BS_CONTROLE[[#This Row],[Local - Encerramento]])</f>
        <v>-</v>
      </c>
      <c r="AM479" s="280" t="str">
        <f ca="1">IF(BS_CONTROLE[[#This Row],[Entre - Estações]]=0, "-", BS_CONTROLE[[#This Row],[Entre - Estações]])</f>
        <v>-</v>
      </c>
      <c r="AN479" s="280" t="str">
        <f ca="1">IF(BS_CONTROLE[[#This Row],[SB]]=0, "-", BS_CONTROLE[[#This Row],[SB]])</f>
        <v>-</v>
      </c>
      <c r="AO479" s="259" t="str">
        <f ca="1">IF(BS_CONTROLE[[#This Row],[SUB]]=0, "-", BS_CONTROLE[[#This Row],[SUB]])</f>
        <v>-</v>
      </c>
      <c r="AP479" s="260" t="str">
        <f ca="1">IF(BS_CONTROLE[[#This Row],[KM - Inicio]]=0, "-", BS_CONTROLE[[#This Row],[KM - Inicio]])</f>
        <v>-</v>
      </c>
      <c r="AQ479" s="260" t="str">
        <f ca="1"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 ca="1">IFERROR(_xlfn.XLOOKUP(AI479, BS_ATIVIDADE[ATIVIDADE],BS_ATIVIDADE[UNIDADE] ), "*")</f>
        <v>*</v>
      </c>
      <c r="BC479" s="71" t="str" cm="1">
        <f t="array" aca="1" ref="BC4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aca="1" ref="BD4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 ca="1">IFERROR(_xlfn.XLOOKUP(AO479, BASE_MAPA!$D$2:$D$260, BASE_MAPA!$I$2:$I$260), "ERRO")</f>
        <v>ERRO</v>
      </c>
      <c r="BF479" s="261" t="str">
        <f ca="1"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aca="1" ref="M48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aca="1" ref="N48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 ca="1">IF(BS_CONTROLE[[#This Row],[Atividade]]=0, "-", BS_CONTROLE[[#This Row],[Atividade]])</f>
        <v>-</v>
      </c>
      <c r="AJ480" s="9" t="str">
        <f ca="1">IF(D480="","*",VLOOKUP(AI480,BS_ATIVIDADE[#Data],3,FALSE))</f>
        <v>*</v>
      </c>
      <c r="AK480" s="280" t="str">
        <f ca="1">IF(BS_CONTROLE[[#This Row],[Local - Partida]]=0, "-", BS_CONTROLE[[#This Row],[Local - Partida]])</f>
        <v>-</v>
      </c>
      <c r="AL480" s="280" t="str">
        <f ca="1">IF(BS_CONTROLE[[#This Row],[Local - Encerramento]]=0, "-", BS_CONTROLE[[#This Row],[Local - Encerramento]])</f>
        <v>-</v>
      </c>
      <c r="AM480" s="280" t="str">
        <f ca="1">IF(BS_CONTROLE[[#This Row],[Entre - Estações]]=0, "-", BS_CONTROLE[[#This Row],[Entre - Estações]])</f>
        <v>-</v>
      </c>
      <c r="AN480" s="280" t="str">
        <f ca="1">IF(BS_CONTROLE[[#This Row],[SB]]=0, "-", BS_CONTROLE[[#This Row],[SB]])</f>
        <v>-</v>
      </c>
      <c r="AO480" s="259" t="str">
        <f ca="1">IF(BS_CONTROLE[[#This Row],[SUB]]=0, "-", BS_CONTROLE[[#This Row],[SUB]])</f>
        <v>-</v>
      </c>
      <c r="AP480" s="260" t="str">
        <f ca="1">IF(BS_CONTROLE[[#This Row],[KM - Inicio]]=0, "-", BS_CONTROLE[[#This Row],[KM - Inicio]])</f>
        <v>-</v>
      </c>
      <c r="AQ480" s="260" t="str">
        <f ca="1"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 ca="1">IFERROR(_xlfn.XLOOKUP(AI480, BS_ATIVIDADE[ATIVIDADE],BS_ATIVIDADE[UNIDADE] ), "*")</f>
        <v>*</v>
      </c>
      <c r="BC480" s="71" t="str" cm="1">
        <f t="array" aca="1" ref="BC4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aca="1" ref="BD4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 ca="1">IFERROR(_xlfn.XLOOKUP(AO480, BASE_MAPA!$D$2:$D$260, BASE_MAPA!$I$2:$I$260), "ERRO")</f>
        <v>ERRO</v>
      </c>
      <c r="BF480" s="261" t="str">
        <f ca="1"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aca="1" ref="M48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aca="1" ref="N48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 ca="1">IF(BS_CONTROLE[[#This Row],[Atividade]]=0, "-", BS_CONTROLE[[#This Row],[Atividade]])</f>
        <v>-</v>
      </c>
      <c r="AJ481" s="9" t="str">
        <f ca="1">IF(D481="","*",VLOOKUP(AI481,BS_ATIVIDADE[#Data],3,FALSE))</f>
        <v>*</v>
      </c>
      <c r="AK481" s="280" t="str">
        <f ca="1">IF(BS_CONTROLE[[#This Row],[Local - Partida]]=0, "-", BS_CONTROLE[[#This Row],[Local - Partida]])</f>
        <v>-</v>
      </c>
      <c r="AL481" s="280" t="str">
        <f ca="1">IF(BS_CONTROLE[[#This Row],[Local - Encerramento]]=0, "-", BS_CONTROLE[[#This Row],[Local - Encerramento]])</f>
        <v>-</v>
      </c>
      <c r="AM481" s="280" t="str">
        <f ca="1">IF(BS_CONTROLE[[#This Row],[Entre - Estações]]=0, "-", BS_CONTROLE[[#This Row],[Entre - Estações]])</f>
        <v>-</v>
      </c>
      <c r="AN481" s="280" t="str">
        <f ca="1">IF(BS_CONTROLE[[#This Row],[SB]]=0, "-", BS_CONTROLE[[#This Row],[SB]])</f>
        <v>-</v>
      </c>
      <c r="AO481" s="259" t="str">
        <f ca="1">IF(BS_CONTROLE[[#This Row],[SUB]]=0, "-", BS_CONTROLE[[#This Row],[SUB]])</f>
        <v>-</v>
      </c>
      <c r="AP481" s="260" t="str">
        <f ca="1">IF(BS_CONTROLE[[#This Row],[KM - Inicio]]=0, "-", BS_CONTROLE[[#This Row],[KM - Inicio]])</f>
        <v>-</v>
      </c>
      <c r="AQ481" s="260" t="str">
        <f ca="1"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 ca="1">IFERROR(_xlfn.XLOOKUP(AI481, BS_ATIVIDADE[ATIVIDADE],BS_ATIVIDADE[UNIDADE] ), "*")</f>
        <v>*</v>
      </c>
      <c r="BC481" s="71" t="str" cm="1">
        <f t="array" aca="1" ref="BC4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aca="1" ref="BD4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 ca="1">IFERROR(_xlfn.XLOOKUP(AO481, BASE_MAPA!$D$2:$D$260, BASE_MAPA!$I$2:$I$260), "ERRO")</f>
        <v>ERRO</v>
      </c>
      <c r="BF481" s="261" t="str">
        <f ca="1"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aca="1" ref="M48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aca="1" ref="N48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 ca="1">IF(BS_CONTROLE[[#This Row],[Atividade]]=0, "-", BS_CONTROLE[[#This Row],[Atividade]])</f>
        <v>-</v>
      </c>
      <c r="AJ482" s="9" t="str">
        <f ca="1">IF(D482="","*",VLOOKUP(AI482,BS_ATIVIDADE[#Data],3,FALSE))</f>
        <v>*</v>
      </c>
      <c r="AK482" s="280" t="str">
        <f ca="1">IF(BS_CONTROLE[[#This Row],[Local - Partida]]=0, "-", BS_CONTROLE[[#This Row],[Local - Partida]])</f>
        <v>-</v>
      </c>
      <c r="AL482" s="280" t="str">
        <f ca="1">IF(BS_CONTROLE[[#This Row],[Local - Encerramento]]=0, "-", BS_CONTROLE[[#This Row],[Local - Encerramento]])</f>
        <v>-</v>
      </c>
      <c r="AM482" s="280" t="str">
        <f ca="1">IF(BS_CONTROLE[[#This Row],[Entre - Estações]]=0, "-", BS_CONTROLE[[#This Row],[Entre - Estações]])</f>
        <v>-</v>
      </c>
      <c r="AN482" s="280" t="str">
        <f ca="1">IF(BS_CONTROLE[[#This Row],[SB]]=0, "-", BS_CONTROLE[[#This Row],[SB]])</f>
        <v>-</v>
      </c>
      <c r="AO482" s="259" t="str">
        <f ca="1">IF(BS_CONTROLE[[#This Row],[SUB]]=0, "-", BS_CONTROLE[[#This Row],[SUB]])</f>
        <v>-</v>
      </c>
      <c r="AP482" s="260" t="str">
        <f ca="1">IF(BS_CONTROLE[[#This Row],[KM - Inicio]]=0, "-", BS_CONTROLE[[#This Row],[KM - Inicio]])</f>
        <v>-</v>
      </c>
      <c r="AQ482" s="260" t="str">
        <f ca="1"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 ca="1">IFERROR(_xlfn.XLOOKUP(AI482, BS_ATIVIDADE[ATIVIDADE],BS_ATIVIDADE[UNIDADE] ), "*")</f>
        <v>*</v>
      </c>
      <c r="BC482" s="71" t="str" cm="1">
        <f t="array" aca="1" ref="BC4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aca="1" ref="BD4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 ca="1">IFERROR(_xlfn.XLOOKUP(AO482, BASE_MAPA!$D$2:$D$260, BASE_MAPA!$I$2:$I$260), "ERRO")</f>
        <v>ERRO</v>
      </c>
      <c r="BF482" s="261" t="str">
        <f ca="1"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aca="1" ref="M48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aca="1" ref="N48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 ca="1">IF(BS_CONTROLE[[#This Row],[Atividade]]=0, "-", BS_CONTROLE[[#This Row],[Atividade]])</f>
        <v>-</v>
      </c>
      <c r="AJ483" s="9" t="str">
        <f ca="1">IF(D483="","*",VLOOKUP(AI483,BS_ATIVIDADE[#Data],3,FALSE))</f>
        <v>*</v>
      </c>
      <c r="AK483" s="280" t="str">
        <f ca="1">IF(BS_CONTROLE[[#This Row],[Local - Partida]]=0, "-", BS_CONTROLE[[#This Row],[Local - Partida]])</f>
        <v>-</v>
      </c>
      <c r="AL483" s="280" t="str">
        <f ca="1">IF(BS_CONTROLE[[#This Row],[Local - Encerramento]]=0, "-", BS_CONTROLE[[#This Row],[Local - Encerramento]])</f>
        <v>-</v>
      </c>
      <c r="AM483" s="280" t="str">
        <f ca="1">IF(BS_CONTROLE[[#This Row],[Entre - Estações]]=0, "-", BS_CONTROLE[[#This Row],[Entre - Estações]])</f>
        <v>-</v>
      </c>
      <c r="AN483" s="280" t="str">
        <f ca="1">IF(BS_CONTROLE[[#This Row],[SB]]=0, "-", BS_CONTROLE[[#This Row],[SB]])</f>
        <v>-</v>
      </c>
      <c r="AO483" s="259" t="str">
        <f ca="1">IF(BS_CONTROLE[[#This Row],[SUB]]=0, "-", BS_CONTROLE[[#This Row],[SUB]])</f>
        <v>-</v>
      </c>
      <c r="AP483" s="260" t="str">
        <f ca="1">IF(BS_CONTROLE[[#This Row],[KM - Inicio]]=0, "-", BS_CONTROLE[[#This Row],[KM - Inicio]])</f>
        <v>-</v>
      </c>
      <c r="AQ483" s="260" t="str">
        <f ca="1"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 ca="1">IFERROR(_xlfn.XLOOKUP(AI483, BS_ATIVIDADE[ATIVIDADE],BS_ATIVIDADE[UNIDADE] ), "*")</f>
        <v>*</v>
      </c>
      <c r="BC483" s="71" t="str" cm="1">
        <f t="array" aca="1" ref="BC4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aca="1" ref="BD4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 ca="1">IFERROR(_xlfn.XLOOKUP(AO483, BASE_MAPA!$D$2:$D$260, BASE_MAPA!$I$2:$I$260), "ERRO")</f>
        <v>ERRO</v>
      </c>
      <c r="BF483" s="261" t="str">
        <f ca="1"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aca="1" ref="M48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aca="1" ref="N48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 ca="1">IF(BS_CONTROLE[[#This Row],[Atividade]]=0, "-", BS_CONTROLE[[#This Row],[Atividade]])</f>
        <v>-</v>
      </c>
      <c r="AJ484" s="9" t="str">
        <f ca="1">IF(D484="","*",VLOOKUP(AI484,BS_ATIVIDADE[#Data],3,FALSE))</f>
        <v>*</v>
      </c>
      <c r="AK484" s="280" t="str">
        <f ca="1">IF(BS_CONTROLE[[#This Row],[Local - Partida]]=0, "-", BS_CONTROLE[[#This Row],[Local - Partida]])</f>
        <v>-</v>
      </c>
      <c r="AL484" s="280" t="str">
        <f ca="1">IF(BS_CONTROLE[[#This Row],[Local - Encerramento]]=0, "-", BS_CONTROLE[[#This Row],[Local - Encerramento]])</f>
        <v>-</v>
      </c>
      <c r="AM484" s="280" t="str">
        <f ca="1">IF(BS_CONTROLE[[#This Row],[Entre - Estações]]=0, "-", BS_CONTROLE[[#This Row],[Entre - Estações]])</f>
        <v>-</v>
      </c>
      <c r="AN484" s="280" t="str">
        <f ca="1">IF(BS_CONTROLE[[#This Row],[SB]]=0, "-", BS_CONTROLE[[#This Row],[SB]])</f>
        <v>-</v>
      </c>
      <c r="AO484" s="259" t="str">
        <f ca="1">IF(BS_CONTROLE[[#This Row],[SUB]]=0, "-", BS_CONTROLE[[#This Row],[SUB]])</f>
        <v>-</v>
      </c>
      <c r="AP484" s="260" t="str">
        <f ca="1">IF(BS_CONTROLE[[#This Row],[KM - Inicio]]=0, "-", BS_CONTROLE[[#This Row],[KM - Inicio]])</f>
        <v>-</v>
      </c>
      <c r="AQ484" s="260" t="str">
        <f ca="1"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 ca="1">IFERROR(_xlfn.XLOOKUP(AI484, BS_ATIVIDADE[ATIVIDADE],BS_ATIVIDADE[UNIDADE] ), "*")</f>
        <v>*</v>
      </c>
      <c r="BC484" s="71" t="str" cm="1">
        <f t="array" aca="1" ref="BC4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aca="1" ref="BD4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 ca="1">IFERROR(_xlfn.XLOOKUP(AO484, BASE_MAPA!$D$2:$D$260, BASE_MAPA!$I$2:$I$260), "ERRO")</f>
        <v>ERRO</v>
      </c>
      <c r="BF484" s="261" t="str">
        <f ca="1"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aca="1" ref="M48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aca="1" ref="N48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 ca="1">IF(BS_CONTROLE[[#This Row],[Atividade]]=0, "-", BS_CONTROLE[[#This Row],[Atividade]])</f>
        <v>-</v>
      </c>
      <c r="AJ485" s="9" t="str">
        <f ca="1">IF(D485="","*",VLOOKUP(AI485,BS_ATIVIDADE[#Data],3,FALSE))</f>
        <v>*</v>
      </c>
      <c r="AK485" s="280" t="str">
        <f ca="1">IF(BS_CONTROLE[[#This Row],[Local - Partida]]=0, "-", BS_CONTROLE[[#This Row],[Local - Partida]])</f>
        <v>-</v>
      </c>
      <c r="AL485" s="280" t="str">
        <f ca="1">IF(BS_CONTROLE[[#This Row],[Local - Encerramento]]=0, "-", BS_CONTROLE[[#This Row],[Local - Encerramento]])</f>
        <v>-</v>
      </c>
      <c r="AM485" s="280" t="str">
        <f ca="1">IF(BS_CONTROLE[[#This Row],[Entre - Estações]]=0, "-", BS_CONTROLE[[#This Row],[Entre - Estações]])</f>
        <v>-</v>
      </c>
      <c r="AN485" s="280" t="str">
        <f ca="1">IF(BS_CONTROLE[[#This Row],[SB]]=0, "-", BS_CONTROLE[[#This Row],[SB]])</f>
        <v>-</v>
      </c>
      <c r="AO485" s="259" t="str">
        <f ca="1">IF(BS_CONTROLE[[#This Row],[SUB]]=0, "-", BS_CONTROLE[[#This Row],[SUB]])</f>
        <v>-</v>
      </c>
      <c r="AP485" s="260" t="str">
        <f ca="1">IF(BS_CONTROLE[[#This Row],[KM - Inicio]]=0, "-", BS_CONTROLE[[#This Row],[KM - Inicio]])</f>
        <v>-</v>
      </c>
      <c r="AQ485" s="260" t="str">
        <f ca="1"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 ca="1">IFERROR(_xlfn.XLOOKUP(AI485, BS_ATIVIDADE[ATIVIDADE],BS_ATIVIDADE[UNIDADE] ), "*")</f>
        <v>*</v>
      </c>
      <c r="BC485" s="71" t="str" cm="1">
        <f t="array" aca="1" ref="BC4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aca="1" ref="BD4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 ca="1">IFERROR(_xlfn.XLOOKUP(AO485, BASE_MAPA!$D$2:$D$260, BASE_MAPA!$I$2:$I$260), "ERRO")</f>
        <v>ERRO</v>
      </c>
      <c r="BF485" s="261" t="str">
        <f ca="1"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aca="1" ref="M48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aca="1" ref="N48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 ca="1">IF(BS_CONTROLE[[#This Row],[Atividade]]=0, "-", BS_CONTROLE[[#This Row],[Atividade]])</f>
        <v>-</v>
      </c>
      <c r="AJ486" s="9" t="str">
        <f ca="1">IF(D486="","*",VLOOKUP(AI486,BS_ATIVIDADE[#Data],3,FALSE))</f>
        <v>*</v>
      </c>
      <c r="AK486" s="280" t="str">
        <f ca="1">IF(BS_CONTROLE[[#This Row],[Local - Partida]]=0, "-", BS_CONTROLE[[#This Row],[Local - Partida]])</f>
        <v>-</v>
      </c>
      <c r="AL486" s="280" t="str">
        <f ca="1">IF(BS_CONTROLE[[#This Row],[Local - Encerramento]]=0, "-", BS_CONTROLE[[#This Row],[Local - Encerramento]])</f>
        <v>-</v>
      </c>
      <c r="AM486" s="280" t="str">
        <f ca="1">IF(BS_CONTROLE[[#This Row],[Entre - Estações]]=0, "-", BS_CONTROLE[[#This Row],[Entre - Estações]])</f>
        <v>-</v>
      </c>
      <c r="AN486" s="280" t="str">
        <f ca="1">IF(BS_CONTROLE[[#This Row],[SB]]=0, "-", BS_CONTROLE[[#This Row],[SB]])</f>
        <v>-</v>
      </c>
      <c r="AO486" s="259" t="str">
        <f ca="1">IF(BS_CONTROLE[[#This Row],[SUB]]=0, "-", BS_CONTROLE[[#This Row],[SUB]])</f>
        <v>-</v>
      </c>
      <c r="AP486" s="260" t="str">
        <f ca="1">IF(BS_CONTROLE[[#This Row],[KM - Inicio]]=0, "-", BS_CONTROLE[[#This Row],[KM - Inicio]])</f>
        <v>-</v>
      </c>
      <c r="AQ486" s="260" t="str">
        <f ca="1"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 ca="1">IFERROR(_xlfn.XLOOKUP(AI486, BS_ATIVIDADE[ATIVIDADE],BS_ATIVIDADE[UNIDADE] ), "*")</f>
        <v>*</v>
      </c>
      <c r="BC486" s="71" t="str" cm="1">
        <f t="array" aca="1" ref="BC4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aca="1" ref="BD4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 ca="1">IFERROR(_xlfn.XLOOKUP(AO486, BASE_MAPA!$D$2:$D$260, BASE_MAPA!$I$2:$I$260), "ERRO")</f>
        <v>ERRO</v>
      </c>
      <c r="BF486" s="261" t="str">
        <f ca="1"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aca="1" ref="M48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aca="1" ref="N48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 ca="1">IF(BS_CONTROLE[[#This Row],[Atividade]]=0, "-", BS_CONTROLE[[#This Row],[Atividade]])</f>
        <v>-</v>
      </c>
      <c r="AJ487" s="9" t="str">
        <f ca="1">IF(D487="","*",VLOOKUP(AI487,BS_ATIVIDADE[#Data],3,FALSE))</f>
        <v>*</v>
      </c>
      <c r="AK487" s="280" t="str">
        <f ca="1">IF(BS_CONTROLE[[#This Row],[Local - Partida]]=0, "-", BS_CONTROLE[[#This Row],[Local - Partida]])</f>
        <v>-</v>
      </c>
      <c r="AL487" s="280" t="str">
        <f ca="1">IF(BS_CONTROLE[[#This Row],[Local - Encerramento]]=0, "-", BS_CONTROLE[[#This Row],[Local - Encerramento]])</f>
        <v>-</v>
      </c>
      <c r="AM487" s="280" t="str">
        <f ca="1">IF(BS_CONTROLE[[#This Row],[Entre - Estações]]=0, "-", BS_CONTROLE[[#This Row],[Entre - Estações]])</f>
        <v>-</v>
      </c>
      <c r="AN487" s="280" t="str">
        <f ca="1">IF(BS_CONTROLE[[#This Row],[SB]]=0, "-", BS_CONTROLE[[#This Row],[SB]])</f>
        <v>-</v>
      </c>
      <c r="AO487" s="259" t="str">
        <f ca="1">IF(BS_CONTROLE[[#This Row],[SUB]]=0, "-", BS_CONTROLE[[#This Row],[SUB]])</f>
        <v>-</v>
      </c>
      <c r="AP487" s="260" t="str">
        <f ca="1">IF(BS_CONTROLE[[#This Row],[KM - Inicio]]=0, "-", BS_CONTROLE[[#This Row],[KM - Inicio]])</f>
        <v>-</v>
      </c>
      <c r="AQ487" s="260" t="str">
        <f ca="1"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 ca="1">IFERROR(_xlfn.XLOOKUP(AI487, BS_ATIVIDADE[ATIVIDADE],BS_ATIVIDADE[UNIDADE] ), "*")</f>
        <v>*</v>
      </c>
      <c r="BC487" s="71" t="str" cm="1">
        <f t="array" aca="1" ref="BC4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aca="1" ref="BD4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 ca="1">IFERROR(_xlfn.XLOOKUP(AO487, BASE_MAPA!$D$2:$D$260, BASE_MAPA!$I$2:$I$260), "ERRO")</f>
        <v>ERRO</v>
      </c>
      <c r="BF487" s="261" t="str">
        <f ca="1"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aca="1" ref="M48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aca="1" ref="N48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 ca="1">IF(BS_CONTROLE[[#This Row],[Atividade]]=0, "-", BS_CONTROLE[[#This Row],[Atividade]])</f>
        <v>-</v>
      </c>
      <c r="AJ488" s="9" t="str">
        <f ca="1">IF(D488="","*",VLOOKUP(AI488,BS_ATIVIDADE[#Data],3,FALSE))</f>
        <v>*</v>
      </c>
      <c r="AK488" s="280" t="str">
        <f ca="1">IF(BS_CONTROLE[[#This Row],[Local - Partida]]=0, "-", BS_CONTROLE[[#This Row],[Local - Partida]])</f>
        <v>-</v>
      </c>
      <c r="AL488" s="280" t="str">
        <f ca="1">IF(BS_CONTROLE[[#This Row],[Local - Encerramento]]=0, "-", BS_CONTROLE[[#This Row],[Local - Encerramento]])</f>
        <v>-</v>
      </c>
      <c r="AM488" s="280" t="str">
        <f ca="1">IF(BS_CONTROLE[[#This Row],[Entre - Estações]]=0, "-", BS_CONTROLE[[#This Row],[Entre - Estações]])</f>
        <v>-</v>
      </c>
      <c r="AN488" s="280" t="str">
        <f ca="1">IF(BS_CONTROLE[[#This Row],[SB]]=0, "-", BS_CONTROLE[[#This Row],[SB]])</f>
        <v>-</v>
      </c>
      <c r="AO488" s="259" t="str">
        <f ca="1">IF(BS_CONTROLE[[#This Row],[SUB]]=0, "-", BS_CONTROLE[[#This Row],[SUB]])</f>
        <v>-</v>
      </c>
      <c r="AP488" s="260" t="str">
        <f ca="1">IF(BS_CONTROLE[[#This Row],[KM - Inicio]]=0, "-", BS_CONTROLE[[#This Row],[KM - Inicio]])</f>
        <v>-</v>
      </c>
      <c r="AQ488" s="260" t="str">
        <f ca="1"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 ca="1">IFERROR(_xlfn.XLOOKUP(AI488, BS_ATIVIDADE[ATIVIDADE],BS_ATIVIDADE[UNIDADE] ), "*")</f>
        <v>*</v>
      </c>
      <c r="BC488" s="71" t="str" cm="1">
        <f t="array" aca="1" ref="BC4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aca="1" ref="BD4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 ca="1">IFERROR(_xlfn.XLOOKUP(AO488, BASE_MAPA!$D$2:$D$260, BASE_MAPA!$I$2:$I$260), "ERRO")</f>
        <v>ERRO</v>
      </c>
      <c r="BF488" s="261" t="str">
        <f ca="1"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aca="1" ref="M48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aca="1" ref="N48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 ca="1">IF(BS_CONTROLE[[#This Row],[Atividade]]=0, "-", BS_CONTROLE[[#This Row],[Atividade]])</f>
        <v>-</v>
      </c>
      <c r="AJ489" s="9" t="str">
        <f ca="1">IF(D489="","*",VLOOKUP(AI489,BS_ATIVIDADE[#Data],3,FALSE))</f>
        <v>*</v>
      </c>
      <c r="AK489" s="280" t="str">
        <f ca="1">IF(BS_CONTROLE[[#This Row],[Local - Partida]]=0, "-", BS_CONTROLE[[#This Row],[Local - Partida]])</f>
        <v>-</v>
      </c>
      <c r="AL489" s="280" t="str">
        <f ca="1">IF(BS_CONTROLE[[#This Row],[Local - Encerramento]]=0, "-", BS_CONTROLE[[#This Row],[Local - Encerramento]])</f>
        <v>-</v>
      </c>
      <c r="AM489" s="280" t="str">
        <f ca="1">IF(BS_CONTROLE[[#This Row],[Entre - Estações]]=0, "-", BS_CONTROLE[[#This Row],[Entre - Estações]])</f>
        <v>-</v>
      </c>
      <c r="AN489" s="280" t="str">
        <f ca="1">IF(BS_CONTROLE[[#This Row],[SB]]=0, "-", BS_CONTROLE[[#This Row],[SB]])</f>
        <v>-</v>
      </c>
      <c r="AO489" s="259" t="str">
        <f ca="1">IF(BS_CONTROLE[[#This Row],[SUB]]=0, "-", BS_CONTROLE[[#This Row],[SUB]])</f>
        <v>-</v>
      </c>
      <c r="AP489" s="260" t="str">
        <f ca="1">IF(BS_CONTROLE[[#This Row],[KM - Inicio]]=0, "-", BS_CONTROLE[[#This Row],[KM - Inicio]])</f>
        <v>-</v>
      </c>
      <c r="AQ489" s="260" t="str">
        <f ca="1"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 ca="1">IFERROR(_xlfn.XLOOKUP(AI489, BS_ATIVIDADE[ATIVIDADE],BS_ATIVIDADE[UNIDADE] ), "*")</f>
        <v>*</v>
      </c>
      <c r="BC489" s="71" t="str" cm="1">
        <f t="array" aca="1" ref="BC4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aca="1" ref="BD4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 ca="1">IFERROR(_xlfn.XLOOKUP(AO489, BASE_MAPA!$D$2:$D$260, BASE_MAPA!$I$2:$I$260), "ERRO")</f>
        <v>ERRO</v>
      </c>
      <c r="BF489" s="261" t="str">
        <f ca="1"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aca="1" ref="M49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aca="1" ref="N49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 ca="1">IF(BS_CONTROLE[[#This Row],[Atividade]]=0, "-", BS_CONTROLE[[#This Row],[Atividade]])</f>
        <v>-</v>
      </c>
      <c r="AJ490" s="9" t="str">
        <f ca="1">IF(D490="","*",VLOOKUP(AI490,BS_ATIVIDADE[#Data],3,FALSE))</f>
        <v>*</v>
      </c>
      <c r="AK490" s="280" t="str">
        <f ca="1">IF(BS_CONTROLE[[#This Row],[Local - Partida]]=0, "-", BS_CONTROLE[[#This Row],[Local - Partida]])</f>
        <v>-</v>
      </c>
      <c r="AL490" s="280" t="str">
        <f ca="1">IF(BS_CONTROLE[[#This Row],[Local - Encerramento]]=0, "-", BS_CONTROLE[[#This Row],[Local - Encerramento]])</f>
        <v>-</v>
      </c>
      <c r="AM490" s="280" t="str">
        <f ca="1">IF(BS_CONTROLE[[#This Row],[Entre - Estações]]=0, "-", BS_CONTROLE[[#This Row],[Entre - Estações]])</f>
        <v>-</v>
      </c>
      <c r="AN490" s="280" t="str">
        <f ca="1">IF(BS_CONTROLE[[#This Row],[SB]]=0, "-", BS_CONTROLE[[#This Row],[SB]])</f>
        <v>-</v>
      </c>
      <c r="AO490" s="259" t="str">
        <f ca="1">IF(BS_CONTROLE[[#This Row],[SUB]]=0, "-", BS_CONTROLE[[#This Row],[SUB]])</f>
        <v>-</v>
      </c>
      <c r="AP490" s="260" t="str">
        <f ca="1">IF(BS_CONTROLE[[#This Row],[KM - Inicio]]=0, "-", BS_CONTROLE[[#This Row],[KM - Inicio]])</f>
        <v>-</v>
      </c>
      <c r="AQ490" s="260" t="str">
        <f ca="1"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 ca="1">IFERROR(_xlfn.XLOOKUP(AI490, BS_ATIVIDADE[ATIVIDADE],BS_ATIVIDADE[UNIDADE] ), "*")</f>
        <v>*</v>
      </c>
      <c r="BC490" s="71" t="str" cm="1">
        <f t="array" aca="1" ref="BC4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aca="1" ref="BD4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 ca="1">IFERROR(_xlfn.XLOOKUP(AO490, BASE_MAPA!$D$2:$D$260, BASE_MAPA!$I$2:$I$260), "ERRO")</f>
        <v>ERRO</v>
      </c>
      <c r="BF490" s="261" t="str">
        <f ca="1"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aca="1" ref="M49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aca="1" ref="N49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 ca="1">IF(BS_CONTROLE[[#This Row],[Atividade]]=0, "-", BS_CONTROLE[[#This Row],[Atividade]])</f>
        <v>-</v>
      </c>
      <c r="AJ491" s="9" t="str">
        <f ca="1">IF(D491="","*",VLOOKUP(AI491,BS_ATIVIDADE[#Data],3,FALSE))</f>
        <v>*</v>
      </c>
      <c r="AK491" s="280" t="str">
        <f ca="1">IF(BS_CONTROLE[[#This Row],[Local - Partida]]=0, "-", BS_CONTROLE[[#This Row],[Local - Partida]])</f>
        <v>-</v>
      </c>
      <c r="AL491" s="280" t="str">
        <f ca="1">IF(BS_CONTROLE[[#This Row],[Local - Encerramento]]=0, "-", BS_CONTROLE[[#This Row],[Local - Encerramento]])</f>
        <v>-</v>
      </c>
      <c r="AM491" s="280" t="str">
        <f ca="1">IF(BS_CONTROLE[[#This Row],[Entre - Estações]]=0, "-", BS_CONTROLE[[#This Row],[Entre - Estações]])</f>
        <v>-</v>
      </c>
      <c r="AN491" s="280" t="str">
        <f ca="1">IF(BS_CONTROLE[[#This Row],[SB]]=0, "-", BS_CONTROLE[[#This Row],[SB]])</f>
        <v>-</v>
      </c>
      <c r="AO491" s="259" t="str">
        <f ca="1">IF(BS_CONTROLE[[#This Row],[SUB]]=0, "-", BS_CONTROLE[[#This Row],[SUB]])</f>
        <v>-</v>
      </c>
      <c r="AP491" s="260" t="str">
        <f ca="1">IF(BS_CONTROLE[[#This Row],[KM - Inicio]]=0, "-", BS_CONTROLE[[#This Row],[KM - Inicio]])</f>
        <v>-</v>
      </c>
      <c r="AQ491" s="260" t="str">
        <f ca="1"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 ca="1">IFERROR(_xlfn.XLOOKUP(AI491, BS_ATIVIDADE[ATIVIDADE],BS_ATIVIDADE[UNIDADE] ), "*")</f>
        <v>*</v>
      </c>
      <c r="BC491" s="71" t="str" cm="1">
        <f t="array" aca="1" ref="BC4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aca="1" ref="BD4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 ca="1">IFERROR(_xlfn.XLOOKUP(AO491, BASE_MAPA!$D$2:$D$260, BASE_MAPA!$I$2:$I$260), "ERRO")</f>
        <v>ERRO</v>
      </c>
      <c r="BF491" s="261" t="str">
        <f ca="1"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aca="1" ref="M49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aca="1" ref="N49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 ca="1">IF(BS_CONTROLE[[#This Row],[Atividade]]=0, "-", BS_CONTROLE[[#This Row],[Atividade]])</f>
        <v>-</v>
      </c>
      <c r="AJ492" s="9" t="str">
        <f ca="1">IF(D492="","*",VLOOKUP(AI492,BS_ATIVIDADE[#Data],3,FALSE))</f>
        <v>*</v>
      </c>
      <c r="AK492" s="280" t="str">
        <f ca="1">IF(BS_CONTROLE[[#This Row],[Local - Partida]]=0, "-", BS_CONTROLE[[#This Row],[Local - Partida]])</f>
        <v>-</v>
      </c>
      <c r="AL492" s="280" t="str">
        <f ca="1">IF(BS_CONTROLE[[#This Row],[Local - Encerramento]]=0, "-", BS_CONTROLE[[#This Row],[Local - Encerramento]])</f>
        <v>-</v>
      </c>
      <c r="AM492" s="280" t="str">
        <f ca="1">IF(BS_CONTROLE[[#This Row],[Entre - Estações]]=0, "-", BS_CONTROLE[[#This Row],[Entre - Estações]])</f>
        <v>-</v>
      </c>
      <c r="AN492" s="280" t="str">
        <f ca="1">IF(BS_CONTROLE[[#This Row],[SB]]=0, "-", BS_CONTROLE[[#This Row],[SB]])</f>
        <v>-</v>
      </c>
      <c r="AO492" s="259" t="str">
        <f ca="1">IF(BS_CONTROLE[[#This Row],[SUB]]=0, "-", BS_CONTROLE[[#This Row],[SUB]])</f>
        <v>-</v>
      </c>
      <c r="AP492" s="260" t="str">
        <f ca="1">IF(BS_CONTROLE[[#This Row],[KM - Inicio]]=0, "-", BS_CONTROLE[[#This Row],[KM - Inicio]])</f>
        <v>-</v>
      </c>
      <c r="AQ492" s="260" t="str">
        <f ca="1"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 ca="1">IFERROR(_xlfn.XLOOKUP(AI492, BS_ATIVIDADE[ATIVIDADE],BS_ATIVIDADE[UNIDADE] ), "*")</f>
        <v>*</v>
      </c>
      <c r="BC492" s="71" t="str" cm="1">
        <f t="array" aca="1" ref="BC4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aca="1" ref="BD4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 ca="1">IFERROR(_xlfn.XLOOKUP(AO492, BASE_MAPA!$D$2:$D$260, BASE_MAPA!$I$2:$I$260), "ERRO")</f>
        <v>ERRO</v>
      </c>
      <c r="BF492" s="261" t="str">
        <f ca="1"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aca="1" ref="M49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aca="1" ref="N49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 ca="1">IF(BS_CONTROLE[[#This Row],[Atividade]]=0, "-", BS_CONTROLE[[#This Row],[Atividade]])</f>
        <v>-</v>
      </c>
      <c r="AJ493" s="9" t="str">
        <f ca="1">IF(D493="","*",VLOOKUP(AI493,BS_ATIVIDADE[#Data],3,FALSE))</f>
        <v>*</v>
      </c>
      <c r="AK493" s="280" t="str">
        <f ca="1">IF(BS_CONTROLE[[#This Row],[Local - Partida]]=0, "-", BS_CONTROLE[[#This Row],[Local - Partida]])</f>
        <v>-</v>
      </c>
      <c r="AL493" s="280" t="str">
        <f ca="1">IF(BS_CONTROLE[[#This Row],[Local - Encerramento]]=0, "-", BS_CONTROLE[[#This Row],[Local - Encerramento]])</f>
        <v>-</v>
      </c>
      <c r="AM493" s="280" t="str">
        <f ca="1">IF(BS_CONTROLE[[#This Row],[Entre - Estações]]=0, "-", BS_CONTROLE[[#This Row],[Entre - Estações]])</f>
        <v>-</v>
      </c>
      <c r="AN493" s="280" t="str">
        <f ca="1">IF(BS_CONTROLE[[#This Row],[SB]]=0, "-", BS_CONTROLE[[#This Row],[SB]])</f>
        <v>-</v>
      </c>
      <c r="AO493" s="259" t="str">
        <f ca="1">IF(BS_CONTROLE[[#This Row],[SUB]]=0, "-", BS_CONTROLE[[#This Row],[SUB]])</f>
        <v>-</v>
      </c>
      <c r="AP493" s="260" t="str">
        <f ca="1">IF(BS_CONTROLE[[#This Row],[KM - Inicio]]=0, "-", BS_CONTROLE[[#This Row],[KM - Inicio]])</f>
        <v>-</v>
      </c>
      <c r="AQ493" s="260" t="str">
        <f ca="1"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 ca="1">IFERROR(_xlfn.XLOOKUP(AI493, BS_ATIVIDADE[ATIVIDADE],BS_ATIVIDADE[UNIDADE] ), "*")</f>
        <v>*</v>
      </c>
      <c r="BC493" s="71" t="str" cm="1">
        <f t="array" aca="1" ref="BC4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aca="1" ref="BD4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 ca="1">IFERROR(_xlfn.XLOOKUP(AO493, BASE_MAPA!$D$2:$D$260, BASE_MAPA!$I$2:$I$260), "ERRO")</f>
        <v>ERRO</v>
      </c>
      <c r="BF493" s="261" t="str">
        <f ca="1"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aca="1" ref="M49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aca="1" ref="N49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 ca="1">IF(BS_CONTROLE[[#This Row],[Atividade]]=0, "-", BS_CONTROLE[[#This Row],[Atividade]])</f>
        <v>-</v>
      </c>
      <c r="AJ494" s="9" t="str">
        <f ca="1">IF(D494="","*",VLOOKUP(AI494,BS_ATIVIDADE[#Data],3,FALSE))</f>
        <v>*</v>
      </c>
      <c r="AK494" s="280" t="str">
        <f ca="1">IF(BS_CONTROLE[[#This Row],[Local - Partida]]=0, "-", BS_CONTROLE[[#This Row],[Local - Partida]])</f>
        <v>-</v>
      </c>
      <c r="AL494" s="280" t="str">
        <f ca="1">IF(BS_CONTROLE[[#This Row],[Local - Encerramento]]=0, "-", BS_CONTROLE[[#This Row],[Local - Encerramento]])</f>
        <v>-</v>
      </c>
      <c r="AM494" s="280" t="str">
        <f ca="1">IF(BS_CONTROLE[[#This Row],[Entre - Estações]]=0, "-", BS_CONTROLE[[#This Row],[Entre - Estações]])</f>
        <v>-</v>
      </c>
      <c r="AN494" s="280" t="str">
        <f ca="1">IF(BS_CONTROLE[[#This Row],[SB]]=0, "-", BS_CONTROLE[[#This Row],[SB]])</f>
        <v>-</v>
      </c>
      <c r="AO494" s="259" t="str">
        <f ca="1">IF(BS_CONTROLE[[#This Row],[SUB]]=0, "-", BS_CONTROLE[[#This Row],[SUB]])</f>
        <v>-</v>
      </c>
      <c r="AP494" s="260" t="str">
        <f ca="1">IF(BS_CONTROLE[[#This Row],[KM - Inicio]]=0, "-", BS_CONTROLE[[#This Row],[KM - Inicio]])</f>
        <v>-</v>
      </c>
      <c r="AQ494" s="260" t="str">
        <f ca="1"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 ca="1">IFERROR(_xlfn.XLOOKUP(AI494, BS_ATIVIDADE[ATIVIDADE],BS_ATIVIDADE[UNIDADE] ), "*")</f>
        <v>*</v>
      </c>
      <c r="BC494" s="71" t="str" cm="1">
        <f t="array" aca="1" ref="BC4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aca="1" ref="BD4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 ca="1">IFERROR(_xlfn.XLOOKUP(AO494, BASE_MAPA!$D$2:$D$260, BASE_MAPA!$I$2:$I$260), "ERRO")</f>
        <v>ERRO</v>
      </c>
      <c r="BF494" s="261" t="str">
        <f ca="1"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aca="1" ref="M49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aca="1" ref="N49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 ca="1">IF(BS_CONTROLE[[#This Row],[Atividade]]=0, "-", BS_CONTROLE[[#This Row],[Atividade]])</f>
        <v>-</v>
      </c>
      <c r="AJ495" s="9" t="str">
        <f ca="1">IF(D495="","*",VLOOKUP(AI495,BS_ATIVIDADE[#Data],3,FALSE))</f>
        <v>*</v>
      </c>
      <c r="AK495" s="280" t="str">
        <f ca="1">IF(BS_CONTROLE[[#This Row],[Local - Partida]]=0, "-", BS_CONTROLE[[#This Row],[Local - Partida]])</f>
        <v>-</v>
      </c>
      <c r="AL495" s="280" t="str">
        <f ca="1">IF(BS_CONTROLE[[#This Row],[Local - Encerramento]]=0, "-", BS_CONTROLE[[#This Row],[Local - Encerramento]])</f>
        <v>-</v>
      </c>
      <c r="AM495" s="280" t="str">
        <f ca="1">IF(BS_CONTROLE[[#This Row],[Entre - Estações]]=0, "-", BS_CONTROLE[[#This Row],[Entre - Estações]])</f>
        <v>-</v>
      </c>
      <c r="AN495" s="280" t="str">
        <f ca="1">IF(BS_CONTROLE[[#This Row],[SB]]=0, "-", BS_CONTROLE[[#This Row],[SB]])</f>
        <v>-</v>
      </c>
      <c r="AO495" s="259" t="str">
        <f ca="1">IF(BS_CONTROLE[[#This Row],[SUB]]=0, "-", BS_CONTROLE[[#This Row],[SUB]])</f>
        <v>-</v>
      </c>
      <c r="AP495" s="260" t="str">
        <f ca="1">IF(BS_CONTROLE[[#This Row],[KM - Inicio]]=0, "-", BS_CONTROLE[[#This Row],[KM - Inicio]])</f>
        <v>-</v>
      </c>
      <c r="AQ495" s="260" t="str">
        <f ca="1"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 ca="1">IFERROR(_xlfn.XLOOKUP(AI495, BS_ATIVIDADE[ATIVIDADE],BS_ATIVIDADE[UNIDADE] ), "*")</f>
        <v>*</v>
      </c>
      <c r="BC495" s="71" t="str" cm="1">
        <f t="array" aca="1" ref="BC4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aca="1" ref="BD4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 ca="1">IFERROR(_xlfn.XLOOKUP(AO495, BASE_MAPA!$D$2:$D$260, BASE_MAPA!$I$2:$I$260), "ERRO")</f>
        <v>ERRO</v>
      </c>
      <c r="BF495" s="261" t="str">
        <f ca="1"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aca="1" ref="M49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aca="1" ref="N49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 ca="1">IF(BS_CONTROLE[[#This Row],[Atividade]]=0, "-", BS_CONTROLE[[#This Row],[Atividade]])</f>
        <v>-</v>
      </c>
      <c r="AJ496" s="9" t="str">
        <f ca="1">IF(D496="","*",VLOOKUP(AI496,BS_ATIVIDADE[#Data],3,FALSE))</f>
        <v>*</v>
      </c>
      <c r="AK496" s="280" t="str">
        <f ca="1">IF(BS_CONTROLE[[#This Row],[Local - Partida]]=0, "-", BS_CONTROLE[[#This Row],[Local - Partida]])</f>
        <v>-</v>
      </c>
      <c r="AL496" s="280" t="str">
        <f ca="1">IF(BS_CONTROLE[[#This Row],[Local - Encerramento]]=0, "-", BS_CONTROLE[[#This Row],[Local - Encerramento]])</f>
        <v>-</v>
      </c>
      <c r="AM496" s="280" t="str">
        <f ca="1">IF(BS_CONTROLE[[#This Row],[Entre - Estações]]=0, "-", BS_CONTROLE[[#This Row],[Entre - Estações]])</f>
        <v>-</v>
      </c>
      <c r="AN496" s="280" t="str">
        <f ca="1">IF(BS_CONTROLE[[#This Row],[SB]]=0, "-", BS_CONTROLE[[#This Row],[SB]])</f>
        <v>-</v>
      </c>
      <c r="AO496" s="259" t="str">
        <f ca="1">IF(BS_CONTROLE[[#This Row],[SUB]]=0, "-", BS_CONTROLE[[#This Row],[SUB]])</f>
        <v>-</v>
      </c>
      <c r="AP496" s="260" t="str">
        <f ca="1">IF(BS_CONTROLE[[#This Row],[KM - Inicio]]=0, "-", BS_CONTROLE[[#This Row],[KM - Inicio]])</f>
        <v>-</v>
      </c>
      <c r="AQ496" s="260" t="str">
        <f ca="1"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 ca="1">IFERROR(_xlfn.XLOOKUP(AI496, BS_ATIVIDADE[ATIVIDADE],BS_ATIVIDADE[UNIDADE] ), "*")</f>
        <v>*</v>
      </c>
      <c r="BC496" s="71" t="str" cm="1">
        <f t="array" aca="1" ref="BC4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aca="1" ref="BD4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 ca="1">IFERROR(_xlfn.XLOOKUP(AO496, BASE_MAPA!$D$2:$D$260, BASE_MAPA!$I$2:$I$260), "ERRO")</f>
        <v>ERRO</v>
      </c>
      <c r="BF496" s="261" t="str">
        <f ca="1"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aca="1" ref="M49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aca="1" ref="N49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 ca="1">IF(BS_CONTROLE[[#This Row],[Atividade]]=0, "-", BS_CONTROLE[[#This Row],[Atividade]])</f>
        <v>-</v>
      </c>
      <c r="AJ497" s="9" t="str">
        <f ca="1">IF(D497="","*",VLOOKUP(AI497,BS_ATIVIDADE[#Data],3,FALSE))</f>
        <v>*</v>
      </c>
      <c r="AK497" s="280" t="str">
        <f ca="1">IF(BS_CONTROLE[[#This Row],[Local - Partida]]=0, "-", BS_CONTROLE[[#This Row],[Local - Partida]])</f>
        <v>-</v>
      </c>
      <c r="AL497" s="280" t="str">
        <f ca="1">IF(BS_CONTROLE[[#This Row],[Local - Encerramento]]=0, "-", BS_CONTROLE[[#This Row],[Local - Encerramento]])</f>
        <v>-</v>
      </c>
      <c r="AM497" s="280" t="str">
        <f ca="1">IF(BS_CONTROLE[[#This Row],[Entre - Estações]]=0, "-", BS_CONTROLE[[#This Row],[Entre - Estações]])</f>
        <v>-</v>
      </c>
      <c r="AN497" s="280" t="str">
        <f ca="1">IF(BS_CONTROLE[[#This Row],[SB]]=0, "-", BS_CONTROLE[[#This Row],[SB]])</f>
        <v>-</v>
      </c>
      <c r="AO497" s="259" t="str">
        <f ca="1">IF(BS_CONTROLE[[#This Row],[SUB]]=0, "-", BS_CONTROLE[[#This Row],[SUB]])</f>
        <v>-</v>
      </c>
      <c r="AP497" s="260" t="str">
        <f ca="1">IF(BS_CONTROLE[[#This Row],[KM - Inicio]]=0, "-", BS_CONTROLE[[#This Row],[KM - Inicio]])</f>
        <v>-</v>
      </c>
      <c r="AQ497" s="260" t="str">
        <f ca="1"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 ca="1">IFERROR(_xlfn.XLOOKUP(AI497, BS_ATIVIDADE[ATIVIDADE],BS_ATIVIDADE[UNIDADE] ), "*")</f>
        <v>*</v>
      </c>
      <c r="BC497" s="71" t="str" cm="1">
        <f t="array" aca="1" ref="BC4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aca="1" ref="BD4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 ca="1">IFERROR(_xlfn.XLOOKUP(AO497, BASE_MAPA!$D$2:$D$260, BASE_MAPA!$I$2:$I$260), "ERRO")</f>
        <v>ERRO</v>
      </c>
      <c r="BF497" s="261" t="str">
        <f ca="1"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aca="1" ref="M49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aca="1" ref="N49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 ca="1">IF(BS_CONTROLE[[#This Row],[Atividade]]=0, "-", BS_CONTROLE[[#This Row],[Atividade]])</f>
        <v>-</v>
      </c>
      <c r="AJ498" s="9" t="str">
        <f ca="1">IF(D498="","*",VLOOKUP(AI498,BS_ATIVIDADE[#Data],3,FALSE))</f>
        <v>*</v>
      </c>
      <c r="AK498" s="280" t="str">
        <f ca="1">IF(BS_CONTROLE[[#This Row],[Local - Partida]]=0, "-", BS_CONTROLE[[#This Row],[Local - Partida]])</f>
        <v>-</v>
      </c>
      <c r="AL498" s="280" t="str">
        <f ca="1">IF(BS_CONTROLE[[#This Row],[Local - Encerramento]]=0, "-", BS_CONTROLE[[#This Row],[Local - Encerramento]])</f>
        <v>-</v>
      </c>
      <c r="AM498" s="280" t="str">
        <f ca="1">IF(BS_CONTROLE[[#This Row],[Entre - Estações]]=0, "-", BS_CONTROLE[[#This Row],[Entre - Estações]])</f>
        <v>-</v>
      </c>
      <c r="AN498" s="280" t="str">
        <f ca="1">IF(BS_CONTROLE[[#This Row],[SB]]=0, "-", BS_CONTROLE[[#This Row],[SB]])</f>
        <v>-</v>
      </c>
      <c r="AO498" s="259" t="str">
        <f ca="1">IF(BS_CONTROLE[[#This Row],[SUB]]=0, "-", BS_CONTROLE[[#This Row],[SUB]])</f>
        <v>-</v>
      </c>
      <c r="AP498" s="260" t="str">
        <f ca="1">IF(BS_CONTROLE[[#This Row],[KM - Inicio]]=0, "-", BS_CONTROLE[[#This Row],[KM - Inicio]])</f>
        <v>-</v>
      </c>
      <c r="AQ498" s="260" t="str">
        <f ca="1"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 ca="1">IFERROR(_xlfn.XLOOKUP(AI498, BS_ATIVIDADE[ATIVIDADE],BS_ATIVIDADE[UNIDADE] ), "*")</f>
        <v>*</v>
      </c>
      <c r="BC498" s="71" t="str" cm="1">
        <f t="array" aca="1" ref="BC4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aca="1" ref="BD4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 ca="1">IFERROR(_xlfn.XLOOKUP(AO498, BASE_MAPA!$D$2:$D$260, BASE_MAPA!$I$2:$I$260), "ERRO")</f>
        <v>ERRO</v>
      </c>
      <c r="BF498" s="261" t="str">
        <f ca="1"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aca="1" ref="M49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aca="1" ref="N49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 ca="1">IF(BS_CONTROLE[[#This Row],[Atividade]]=0, "-", BS_CONTROLE[[#This Row],[Atividade]])</f>
        <v>-</v>
      </c>
      <c r="AJ499" s="9" t="str">
        <f ca="1">IF(D499="","*",VLOOKUP(AI499,BS_ATIVIDADE[#Data],3,FALSE))</f>
        <v>*</v>
      </c>
      <c r="AK499" s="280" t="str">
        <f ca="1">IF(BS_CONTROLE[[#This Row],[Local - Partida]]=0, "-", BS_CONTROLE[[#This Row],[Local - Partida]])</f>
        <v>-</v>
      </c>
      <c r="AL499" s="280" t="str">
        <f ca="1">IF(BS_CONTROLE[[#This Row],[Local - Encerramento]]=0, "-", BS_CONTROLE[[#This Row],[Local - Encerramento]])</f>
        <v>-</v>
      </c>
      <c r="AM499" s="280" t="str">
        <f ca="1">IF(BS_CONTROLE[[#This Row],[Entre - Estações]]=0, "-", BS_CONTROLE[[#This Row],[Entre - Estações]])</f>
        <v>-</v>
      </c>
      <c r="AN499" s="280" t="str">
        <f ca="1">IF(BS_CONTROLE[[#This Row],[SB]]=0, "-", BS_CONTROLE[[#This Row],[SB]])</f>
        <v>-</v>
      </c>
      <c r="AO499" s="259" t="str">
        <f ca="1">IF(BS_CONTROLE[[#This Row],[SUB]]=0, "-", BS_CONTROLE[[#This Row],[SUB]])</f>
        <v>-</v>
      </c>
      <c r="AP499" s="260" t="str">
        <f ca="1">IF(BS_CONTROLE[[#This Row],[KM - Inicio]]=0, "-", BS_CONTROLE[[#This Row],[KM - Inicio]])</f>
        <v>-</v>
      </c>
      <c r="AQ499" s="260" t="str">
        <f ca="1"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 ca="1">IFERROR(_xlfn.XLOOKUP(AI499, BS_ATIVIDADE[ATIVIDADE],BS_ATIVIDADE[UNIDADE] ), "*")</f>
        <v>*</v>
      </c>
      <c r="BC499" s="71" t="str" cm="1">
        <f t="array" aca="1" ref="BC4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aca="1" ref="BD4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 ca="1">IFERROR(_xlfn.XLOOKUP(AO499, BASE_MAPA!$D$2:$D$260, BASE_MAPA!$I$2:$I$260), "ERRO")</f>
        <v>ERRO</v>
      </c>
      <c r="BF499" s="261" t="str">
        <f ca="1"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aca="1" ref="M50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aca="1" ref="N50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 ca="1">IF(BS_CONTROLE[[#This Row],[Atividade]]=0, "-", BS_CONTROLE[[#This Row],[Atividade]])</f>
        <v>-</v>
      </c>
      <c r="AJ500" s="9" t="str">
        <f ca="1">IF(D500="","*",VLOOKUP(AI500,BS_ATIVIDADE[#Data],3,FALSE))</f>
        <v>*</v>
      </c>
      <c r="AK500" s="280" t="str">
        <f ca="1">IF(BS_CONTROLE[[#This Row],[Local - Partida]]=0, "-", BS_CONTROLE[[#This Row],[Local - Partida]])</f>
        <v>-</v>
      </c>
      <c r="AL500" s="280" t="str">
        <f ca="1">IF(BS_CONTROLE[[#This Row],[Local - Encerramento]]=0, "-", BS_CONTROLE[[#This Row],[Local - Encerramento]])</f>
        <v>-</v>
      </c>
      <c r="AM500" s="280" t="str">
        <f ca="1">IF(BS_CONTROLE[[#This Row],[Entre - Estações]]=0, "-", BS_CONTROLE[[#This Row],[Entre - Estações]])</f>
        <v>-</v>
      </c>
      <c r="AN500" s="280" t="str">
        <f ca="1">IF(BS_CONTROLE[[#This Row],[SB]]=0, "-", BS_CONTROLE[[#This Row],[SB]])</f>
        <v>-</v>
      </c>
      <c r="AO500" s="259" t="str">
        <f ca="1">IF(BS_CONTROLE[[#This Row],[SUB]]=0, "-", BS_CONTROLE[[#This Row],[SUB]])</f>
        <v>-</v>
      </c>
      <c r="AP500" s="260" t="str">
        <f ca="1">IF(BS_CONTROLE[[#This Row],[KM - Inicio]]=0, "-", BS_CONTROLE[[#This Row],[KM - Inicio]])</f>
        <v>-</v>
      </c>
      <c r="AQ500" s="260" t="str">
        <f ca="1"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 ca="1">IFERROR(_xlfn.XLOOKUP(AI500, BS_ATIVIDADE[ATIVIDADE],BS_ATIVIDADE[UNIDADE] ), "*")</f>
        <v>*</v>
      </c>
      <c r="BC500" s="71" t="str" cm="1">
        <f t="array" aca="1" ref="BC5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aca="1" ref="BD5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 ca="1">IFERROR(_xlfn.XLOOKUP(AO500, BASE_MAPA!$D$2:$D$260, BASE_MAPA!$I$2:$I$260), "ERRO")</f>
        <v>ERRO</v>
      </c>
      <c r="BF500" s="261" t="str">
        <f ca="1"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aca="1" ref="M50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aca="1" ref="N50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 ca="1">IF(BS_CONTROLE[[#This Row],[Atividade]]=0, "-", BS_CONTROLE[[#This Row],[Atividade]])</f>
        <v>-</v>
      </c>
      <c r="AJ501" s="9" t="str">
        <f ca="1">IF(D501="","*",VLOOKUP(AI501,BS_ATIVIDADE[#Data],3,FALSE))</f>
        <v>*</v>
      </c>
      <c r="AK501" s="280" t="str">
        <f ca="1">IF(BS_CONTROLE[[#This Row],[Local - Partida]]=0, "-", BS_CONTROLE[[#This Row],[Local - Partida]])</f>
        <v>-</v>
      </c>
      <c r="AL501" s="280" t="str">
        <f ca="1">IF(BS_CONTROLE[[#This Row],[Local - Encerramento]]=0, "-", BS_CONTROLE[[#This Row],[Local - Encerramento]])</f>
        <v>-</v>
      </c>
      <c r="AM501" s="280" t="str">
        <f ca="1">IF(BS_CONTROLE[[#This Row],[Entre - Estações]]=0, "-", BS_CONTROLE[[#This Row],[Entre - Estações]])</f>
        <v>-</v>
      </c>
      <c r="AN501" s="280" t="str">
        <f ca="1">IF(BS_CONTROLE[[#This Row],[SB]]=0, "-", BS_CONTROLE[[#This Row],[SB]])</f>
        <v>-</v>
      </c>
      <c r="AO501" s="259" t="str">
        <f ca="1">IF(BS_CONTROLE[[#This Row],[SUB]]=0, "-", BS_CONTROLE[[#This Row],[SUB]])</f>
        <v>-</v>
      </c>
      <c r="AP501" s="260" t="str">
        <f ca="1">IF(BS_CONTROLE[[#This Row],[KM - Inicio]]=0, "-", BS_CONTROLE[[#This Row],[KM - Inicio]])</f>
        <v>-</v>
      </c>
      <c r="AQ501" s="260" t="str">
        <f ca="1"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 ca="1">IFERROR(_xlfn.XLOOKUP(AI501, BS_ATIVIDADE[ATIVIDADE],BS_ATIVIDADE[UNIDADE] ), "*")</f>
        <v>*</v>
      </c>
      <c r="BC501" s="71" t="str" cm="1">
        <f t="array" aca="1" ref="BC5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aca="1" ref="BD5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 ca="1">IFERROR(_xlfn.XLOOKUP(AO501, BASE_MAPA!$D$2:$D$260, BASE_MAPA!$I$2:$I$260), "ERRO")</f>
        <v>ERRO</v>
      </c>
      <c r="BF501" s="261" t="str">
        <f ca="1"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aca="1" ref="M50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aca="1" ref="N50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 ca="1">IF(BS_CONTROLE[[#This Row],[Atividade]]=0, "-", BS_CONTROLE[[#This Row],[Atividade]])</f>
        <v>-</v>
      </c>
      <c r="AJ502" s="9" t="str">
        <f ca="1">IF(D502="","*",VLOOKUP(AI502,BS_ATIVIDADE[#Data],3,FALSE))</f>
        <v>*</v>
      </c>
      <c r="AK502" s="280" t="str">
        <f ca="1">IF(BS_CONTROLE[[#This Row],[Local - Partida]]=0, "-", BS_CONTROLE[[#This Row],[Local - Partida]])</f>
        <v>-</v>
      </c>
      <c r="AL502" s="280" t="str">
        <f ca="1">IF(BS_CONTROLE[[#This Row],[Local - Encerramento]]=0, "-", BS_CONTROLE[[#This Row],[Local - Encerramento]])</f>
        <v>-</v>
      </c>
      <c r="AM502" s="280" t="str">
        <f ca="1">IF(BS_CONTROLE[[#This Row],[Entre - Estações]]=0, "-", BS_CONTROLE[[#This Row],[Entre - Estações]])</f>
        <v>-</v>
      </c>
      <c r="AN502" s="280" t="str">
        <f ca="1">IF(BS_CONTROLE[[#This Row],[SB]]=0, "-", BS_CONTROLE[[#This Row],[SB]])</f>
        <v>-</v>
      </c>
      <c r="AO502" s="259" t="str">
        <f ca="1">IF(BS_CONTROLE[[#This Row],[SUB]]=0, "-", BS_CONTROLE[[#This Row],[SUB]])</f>
        <v>-</v>
      </c>
      <c r="AP502" s="260" t="str">
        <f ca="1">IF(BS_CONTROLE[[#This Row],[KM - Inicio]]=0, "-", BS_CONTROLE[[#This Row],[KM - Inicio]])</f>
        <v>-</v>
      </c>
      <c r="AQ502" s="260" t="str">
        <f ca="1"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 ca="1">IFERROR(_xlfn.XLOOKUP(AI502, BS_ATIVIDADE[ATIVIDADE],BS_ATIVIDADE[UNIDADE] ), "*")</f>
        <v>*</v>
      </c>
      <c r="BC502" s="71" t="str" cm="1">
        <f t="array" aca="1" ref="BC5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aca="1" ref="BD5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 ca="1">IFERROR(_xlfn.XLOOKUP(AO502, BASE_MAPA!$D$2:$D$260, BASE_MAPA!$I$2:$I$260), "ERRO")</f>
        <v>ERRO</v>
      </c>
      <c r="BF502" s="261" t="str">
        <f ca="1"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aca="1" ref="M50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aca="1" ref="N50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 ca="1">IF(BS_CONTROLE[[#This Row],[Atividade]]=0, "-", BS_CONTROLE[[#This Row],[Atividade]])</f>
        <v>-</v>
      </c>
      <c r="AJ503" s="9" t="str">
        <f ca="1">IF(D503="","*",VLOOKUP(AI503,BS_ATIVIDADE[#Data],3,FALSE))</f>
        <v>*</v>
      </c>
      <c r="AK503" s="280" t="str">
        <f ca="1">IF(BS_CONTROLE[[#This Row],[Local - Partida]]=0, "-", BS_CONTROLE[[#This Row],[Local - Partida]])</f>
        <v>-</v>
      </c>
      <c r="AL503" s="280" t="str">
        <f ca="1">IF(BS_CONTROLE[[#This Row],[Local - Encerramento]]=0, "-", BS_CONTROLE[[#This Row],[Local - Encerramento]])</f>
        <v>-</v>
      </c>
      <c r="AM503" s="280" t="str">
        <f ca="1">IF(BS_CONTROLE[[#This Row],[Entre - Estações]]=0, "-", BS_CONTROLE[[#This Row],[Entre - Estações]])</f>
        <v>-</v>
      </c>
      <c r="AN503" s="280" t="str">
        <f ca="1">IF(BS_CONTROLE[[#This Row],[SB]]=0, "-", BS_CONTROLE[[#This Row],[SB]])</f>
        <v>-</v>
      </c>
      <c r="AO503" s="259" t="str">
        <f ca="1">IF(BS_CONTROLE[[#This Row],[SUB]]=0, "-", BS_CONTROLE[[#This Row],[SUB]])</f>
        <v>-</v>
      </c>
      <c r="AP503" s="260" t="str">
        <f ca="1">IF(BS_CONTROLE[[#This Row],[KM - Inicio]]=0, "-", BS_CONTROLE[[#This Row],[KM - Inicio]])</f>
        <v>-</v>
      </c>
      <c r="AQ503" s="260" t="str">
        <f ca="1"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 ca="1">IFERROR(_xlfn.XLOOKUP(AI503, BS_ATIVIDADE[ATIVIDADE],BS_ATIVIDADE[UNIDADE] ), "*")</f>
        <v>*</v>
      </c>
      <c r="BC503" s="71" t="str" cm="1">
        <f t="array" aca="1" ref="BC5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aca="1" ref="BD5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 ca="1">IFERROR(_xlfn.XLOOKUP(AO503, BASE_MAPA!$D$2:$D$260, BASE_MAPA!$I$2:$I$260), "ERRO")</f>
        <v>ERRO</v>
      </c>
      <c r="BF503" s="261" t="str">
        <f ca="1"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aca="1" ref="M50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aca="1" ref="N50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 ca="1">IF(BS_CONTROLE[[#This Row],[Atividade]]=0, "-", BS_CONTROLE[[#This Row],[Atividade]])</f>
        <v>-</v>
      </c>
      <c r="AJ504" s="9" t="str">
        <f ca="1">IF(D504="","*",VLOOKUP(AI504,BS_ATIVIDADE[#Data],3,FALSE))</f>
        <v>*</v>
      </c>
      <c r="AK504" s="280" t="str">
        <f ca="1">IF(BS_CONTROLE[[#This Row],[Local - Partida]]=0, "-", BS_CONTROLE[[#This Row],[Local - Partida]])</f>
        <v>-</v>
      </c>
      <c r="AL504" s="280" t="str">
        <f ca="1">IF(BS_CONTROLE[[#This Row],[Local - Encerramento]]=0, "-", BS_CONTROLE[[#This Row],[Local - Encerramento]])</f>
        <v>-</v>
      </c>
      <c r="AM504" s="280" t="str">
        <f ca="1">IF(BS_CONTROLE[[#This Row],[Entre - Estações]]=0, "-", BS_CONTROLE[[#This Row],[Entre - Estações]])</f>
        <v>-</v>
      </c>
      <c r="AN504" s="280" t="str">
        <f ca="1">IF(BS_CONTROLE[[#This Row],[SB]]=0, "-", BS_CONTROLE[[#This Row],[SB]])</f>
        <v>-</v>
      </c>
      <c r="AO504" s="259" t="str">
        <f ca="1">IF(BS_CONTROLE[[#This Row],[SUB]]=0, "-", BS_CONTROLE[[#This Row],[SUB]])</f>
        <v>-</v>
      </c>
      <c r="AP504" s="260" t="str">
        <f ca="1">IF(BS_CONTROLE[[#This Row],[KM - Inicio]]=0, "-", BS_CONTROLE[[#This Row],[KM - Inicio]])</f>
        <v>-</v>
      </c>
      <c r="AQ504" s="260" t="str">
        <f ca="1"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 ca="1">IFERROR(_xlfn.XLOOKUP(AI504, BS_ATIVIDADE[ATIVIDADE],BS_ATIVIDADE[UNIDADE] ), "*")</f>
        <v>*</v>
      </c>
      <c r="BC504" s="71" t="str" cm="1">
        <f t="array" aca="1" ref="BC5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aca="1" ref="BD5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 ca="1">IFERROR(_xlfn.XLOOKUP(AO504, BASE_MAPA!$D$2:$D$260, BASE_MAPA!$I$2:$I$260), "ERRO")</f>
        <v>ERRO</v>
      </c>
      <c r="BF504" s="261" t="str">
        <f ca="1"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aca="1" ref="M50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aca="1" ref="N50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 ca="1">IF(BS_CONTROLE[[#This Row],[Atividade]]=0, "-", BS_CONTROLE[[#This Row],[Atividade]])</f>
        <v>-</v>
      </c>
      <c r="AJ505" s="9" t="str">
        <f ca="1">IF(D505="","*",VLOOKUP(AI505,BS_ATIVIDADE[#Data],3,FALSE))</f>
        <v>*</v>
      </c>
      <c r="AK505" s="280" t="str">
        <f ca="1">IF(BS_CONTROLE[[#This Row],[Local - Partida]]=0, "-", BS_CONTROLE[[#This Row],[Local - Partida]])</f>
        <v>-</v>
      </c>
      <c r="AL505" s="280" t="str">
        <f ca="1">IF(BS_CONTROLE[[#This Row],[Local - Encerramento]]=0, "-", BS_CONTROLE[[#This Row],[Local - Encerramento]])</f>
        <v>-</v>
      </c>
      <c r="AM505" s="280" t="str">
        <f ca="1">IF(BS_CONTROLE[[#This Row],[Entre - Estações]]=0, "-", BS_CONTROLE[[#This Row],[Entre - Estações]])</f>
        <v>-</v>
      </c>
      <c r="AN505" s="280" t="str">
        <f ca="1">IF(BS_CONTROLE[[#This Row],[SB]]=0, "-", BS_CONTROLE[[#This Row],[SB]])</f>
        <v>-</v>
      </c>
      <c r="AO505" s="259" t="str">
        <f ca="1">IF(BS_CONTROLE[[#This Row],[SUB]]=0, "-", BS_CONTROLE[[#This Row],[SUB]])</f>
        <v>-</v>
      </c>
      <c r="AP505" s="260" t="str">
        <f ca="1">IF(BS_CONTROLE[[#This Row],[KM - Inicio]]=0, "-", BS_CONTROLE[[#This Row],[KM - Inicio]])</f>
        <v>-</v>
      </c>
      <c r="AQ505" s="260" t="str">
        <f ca="1"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 ca="1">IFERROR(_xlfn.XLOOKUP(AI505, BS_ATIVIDADE[ATIVIDADE],BS_ATIVIDADE[UNIDADE] ), "*")</f>
        <v>*</v>
      </c>
      <c r="BC505" s="71" t="str" cm="1">
        <f t="array" aca="1" ref="BC5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aca="1" ref="BD5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 ca="1">IFERROR(_xlfn.XLOOKUP(AO505, BASE_MAPA!$D$2:$D$260, BASE_MAPA!$I$2:$I$260), "ERRO")</f>
        <v>ERRO</v>
      </c>
      <c r="BF505" s="261" t="str">
        <f ca="1"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aca="1" ref="M50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aca="1" ref="N50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 ca="1">IF(BS_CONTROLE[[#This Row],[Atividade]]=0, "-", BS_CONTROLE[[#This Row],[Atividade]])</f>
        <v>-</v>
      </c>
      <c r="AJ506" s="9" t="str">
        <f ca="1">IF(D506="","*",VLOOKUP(AI506,BS_ATIVIDADE[#Data],3,FALSE))</f>
        <v>*</v>
      </c>
      <c r="AK506" s="280" t="str">
        <f ca="1">IF(BS_CONTROLE[[#This Row],[Local - Partida]]=0, "-", BS_CONTROLE[[#This Row],[Local - Partida]])</f>
        <v>-</v>
      </c>
      <c r="AL506" s="280" t="str">
        <f ca="1">IF(BS_CONTROLE[[#This Row],[Local - Encerramento]]=0, "-", BS_CONTROLE[[#This Row],[Local - Encerramento]])</f>
        <v>-</v>
      </c>
      <c r="AM506" s="280" t="str">
        <f ca="1">IF(BS_CONTROLE[[#This Row],[Entre - Estações]]=0, "-", BS_CONTROLE[[#This Row],[Entre - Estações]])</f>
        <v>-</v>
      </c>
      <c r="AN506" s="280" t="str">
        <f ca="1">IF(BS_CONTROLE[[#This Row],[SB]]=0, "-", BS_CONTROLE[[#This Row],[SB]])</f>
        <v>-</v>
      </c>
      <c r="AO506" s="259" t="str">
        <f ca="1">IF(BS_CONTROLE[[#This Row],[SUB]]=0, "-", BS_CONTROLE[[#This Row],[SUB]])</f>
        <v>-</v>
      </c>
      <c r="AP506" s="260" t="str">
        <f ca="1">IF(BS_CONTROLE[[#This Row],[KM - Inicio]]=0, "-", BS_CONTROLE[[#This Row],[KM - Inicio]])</f>
        <v>-</v>
      </c>
      <c r="AQ506" s="260" t="str">
        <f ca="1"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 ca="1">IFERROR(_xlfn.XLOOKUP(AI506, BS_ATIVIDADE[ATIVIDADE],BS_ATIVIDADE[UNIDADE] ), "*")</f>
        <v>*</v>
      </c>
      <c r="BC506" s="71" t="str" cm="1">
        <f t="array" aca="1" ref="BC5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aca="1" ref="BD5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 ca="1">IFERROR(_xlfn.XLOOKUP(AO506, BASE_MAPA!$D$2:$D$260, BASE_MAPA!$I$2:$I$260), "ERRO")</f>
        <v>ERRO</v>
      </c>
      <c r="BF506" s="261" t="str">
        <f ca="1"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aca="1" ref="M50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aca="1" ref="N50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 ca="1">IF(BS_CONTROLE[[#This Row],[Atividade]]=0, "-", BS_CONTROLE[[#This Row],[Atividade]])</f>
        <v>-</v>
      </c>
      <c r="AJ507" s="9" t="str">
        <f ca="1">IF(D507="","*",VLOOKUP(AI507,BS_ATIVIDADE[#Data],3,FALSE))</f>
        <v>*</v>
      </c>
      <c r="AK507" s="280" t="str">
        <f ca="1">IF(BS_CONTROLE[[#This Row],[Local - Partida]]=0, "-", BS_CONTROLE[[#This Row],[Local - Partida]])</f>
        <v>-</v>
      </c>
      <c r="AL507" s="280" t="str">
        <f ca="1">IF(BS_CONTROLE[[#This Row],[Local - Encerramento]]=0, "-", BS_CONTROLE[[#This Row],[Local - Encerramento]])</f>
        <v>-</v>
      </c>
      <c r="AM507" s="280" t="str">
        <f ca="1">IF(BS_CONTROLE[[#This Row],[Entre - Estações]]=0, "-", BS_CONTROLE[[#This Row],[Entre - Estações]])</f>
        <v>-</v>
      </c>
      <c r="AN507" s="280" t="str">
        <f ca="1">IF(BS_CONTROLE[[#This Row],[SB]]=0, "-", BS_CONTROLE[[#This Row],[SB]])</f>
        <v>-</v>
      </c>
      <c r="AO507" s="259" t="str">
        <f ca="1">IF(BS_CONTROLE[[#This Row],[SUB]]=0, "-", BS_CONTROLE[[#This Row],[SUB]])</f>
        <v>-</v>
      </c>
      <c r="AP507" s="260" t="str">
        <f ca="1">IF(BS_CONTROLE[[#This Row],[KM - Inicio]]=0, "-", BS_CONTROLE[[#This Row],[KM - Inicio]])</f>
        <v>-</v>
      </c>
      <c r="AQ507" s="260" t="str">
        <f ca="1"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 ca="1">IFERROR(_xlfn.XLOOKUP(AI507, BS_ATIVIDADE[ATIVIDADE],BS_ATIVIDADE[UNIDADE] ), "*")</f>
        <v>*</v>
      </c>
      <c r="BC507" s="71" t="str" cm="1">
        <f t="array" aca="1" ref="BC5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aca="1" ref="BD5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 ca="1">IFERROR(_xlfn.XLOOKUP(AO507, BASE_MAPA!$D$2:$D$260, BASE_MAPA!$I$2:$I$260), "ERRO")</f>
        <v>ERRO</v>
      </c>
      <c r="BF507" s="261" t="str">
        <f ca="1"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aca="1" ref="M50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aca="1" ref="N50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 ca="1">IF(BS_CONTROLE[[#This Row],[Atividade]]=0, "-", BS_CONTROLE[[#This Row],[Atividade]])</f>
        <v>-</v>
      </c>
      <c r="AJ508" s="9" t="str">
        <f ca="1">IF(D508="","*",VLOOKUP(AI508,BS_ATIVIDADE[#Data],3,FALSE))</f>
        <v>*</v>
      </c>
      <c r="AK508" s="280" t="str">
        <f ca="1">IF(BS_CONTROLE[[#This Row],[Local - Partida]]=0, "-", BS_CONTROLE[[#This Row],[Local - Partida]])</f>
        <v>-</v>
      </c>
      <c r="AL508" s="280" t="str">
        <f ca="1">IF(BS_CONTROLE[[#This Row],[Local - Encerramento]]=0, "-", BS_CONTROLE[[#This Row],[Local - Encerramento]])</f>
        <v>-</v>
      </c>
      <c r="AM508" s="280" t="str">
        <f ca="1">IF(BS_CONTROLE[[#This Row],[Entre - Estações]]=0, "-", BS_CONTROLE[[#This Row],[Entre - Estações]])</f>
        <v>-</v>
      </c>
      <c r="AN508" s="280" t="str">
        <f ca="1">IF(BS_CONTROLE[[#This Row],[SB]]=0, "-", BS_CONTROLE[[#This Row],[SB]])</f>
        <v>-</v>
      </c>
      <c r="AO508" s="259" t="str">
        <f ca="1">IF(BS_CONTROLE[[#This Row],[SUB]]=0, "-", BS_CONTROLE[[#This Row],[SUB]])</f>
        <v>-</v>
      </c>
      <c r="AP508" s="260" t="str">
        <f ca="1">IF(BS_CONTROLE[[#This Row],[KM - Inicio]]=0, "-", BS_CONTROLE[[#This Row],[KM - Inicio]])</f>
        <v>-</v>
      </c>
      <c r="AQ508" s="260" t="str">
        <f ca="1"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 ca="1">IFERROR(_xlfn.XLOOKUP(AI508, BS_ATIVIDADE[ATIVIDADE],BS_ATIVIDADE[UNIDADE] ), "*")</f>
        <v>*</v>
      </c>
      <c r="BC508" s="71" t="str" cm="1">
        <f t="array" aca="1" ref="BC5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aca="1" ref="BD5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 ca="1">IFERROR(_xlfn.XLOOKUP(AO508, BASE_MAPA!$D$2:$D$260, BASE_MAPA!$I$2:$I$260), "ERRO")</f>
        <v>ERRO</v>
      </c>
      <c r="BF508" s="261" t="str">
        <f ca="1"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aca="1" ref="M50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aca="1" ref="N50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 ca="1">IF(BS_CONTROLE[[#This Row],[Atividade]]=0, "-", BS_CONTROLE[[#This Row],[Atividade]])</f>
        <v>-</v>
      </c>
      <c r="AJ509" s="9" t="str">
        <f ca="1">IF(D509="","*",VLOOKUP(AI509,BS_ATIVIDADE[#Data],3,FALSE))</f>
        <v>*</v>
      </c>
      <c r="AK509" s="280" t="str">
        <f ca="1">IF(BS_CONTROLE[[#This Row],[Local - Partida]]=0, "-", BS_CONTROLE[[#This Row],[Local - Partida]])</f>
        <v>-</v>
      </c>
      <c r="AL509" s="280" t="str">
        <f ca="1">IF(BS_CONTROLE[[#This Row],[Local - Encerramento]]=0, "-", BS_CONTROLE[[#This Row],[Local - Encerramento]])</f>
        <v>-</v>
      </c>
      <c r="AM509" s="280" t="str">
        <f ca="1">IF(BS_CONTROLE[[#This Row],[Entre - Estações]]=0, "-", BS_CONTROLE[[#This Row],[Entre - Estações]])</f>
        <v>-</v>
      </c>
      <c r="AN509" s="280" t="str">
        <f ca="1">IF(BS_CONTROLE[[#This Row],[SB]]=0, "-", BS_CONTROLE[[#This Row],[SB]])</f>
        <v>-</v>
      </c>
      <c r="AO509" s="259" t="str">
        <f ca="1">IF(BS_CONTROLE[[#This Row],[SUB]]=0, "-", BS_CONTROLE[[#This Row],[SUB]])</f>
        <v>-</v>
      </c>
      <c r="AP509" s="260" t="str">
        <f ca="1">IF(BS_CONTROLE[[#This Row],[KM - Inicio]]=0, "-", BS_CONTROLE[[#This Row],[KM - Inicio]])</f>
        <v>-</v>
      </c>
      <c r="AQ509" s="260" t="str">
        <f ca="1"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 ca="1">IFERROR(_xlfn.XLOOKUP(AI509, BS_ATIVIDADE[ATIVIDADE],BS_ATIVIDADE[UNIDADE] ), "*")</f>
        <v>*</v>
      </c>
      <c r="BC509" s="71" t="str" cm="1">
        <f t="array" aca="1" ref="BC5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aca="1" ref="BD5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 ca="1">IFERROR(_xlfn.XLOOKUP(AO509, BASE_MAPA!$D$2:$D$260, BASE_MAPA!$I$2:$I$260), "ERRO")</f>
        <v>ERRO</v>
      </c>
      <c r="BF509" s="261" t="str">
        <f ca="1"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aca="1" ref="M51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aca="1" ref="N51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 ca="1">IF(BS_CONTROLE[[#This Row],[Atividade]]=0, "-", BS_CONTROLE[[#This Row],[Atividade]])</f>
        <v>-</v>
      </c>
      <c r="AJ510" s="9" t="str">
        <f ca="1">IF(D510="","*",VLOOKUP(AI510,BS_ATIVIDADE[#Data],3,FALSE))</f>
        <v>*</v>
      </c>
      <c r="AK510" s="280" t="str">
        <f ca="1">IF(BS_CONTROLE[[#This Row],[Local - Partida]]=0, "-", BS_CONTROLE[[#This Row],[Local - Partida]])</f>
        <v>-</v>
      </c>
      <c r="AL510" s="280" t="str">
        <f ca="1">IF(BS_CONTROLE[[#This Row],[Local - Encerramento]]=0, "-", BS_CONTROLE[[#This Row],[Local - Encerramento]])</f>
        <v>-</v>
      </c>
      <c r="AM510" s="280" t="str">
        <f ca="1">IF(BS_CONTROLE[[#This Row],[Entre - Estações]]=0, "-", BS_CONTROLE[[#This Row],[Entre - Estações]])</f>
        <v>-</v>
      </c>
      <c r="AN510" s="280" t="str">
        <f ca="1">IF(BS_CONTROLE[[#This Row],[SB]]=0, "-", BS_CONTROLE[[#This Row],[SB]])</f>
        <v>-</v>
      </c>
      <c r="AO510" s="259" t="str">
        <f ca="1">IF(BS_CONTROLE[[#This Row],[SUB]]=0, "-", BS_CONTROLE[[#This Row],[SUB]])</f>
        <v>-</v>
      </c>
      <c r="AP510" s="260" t="str">
        <f ca="1">IF(BS_CONTROLE[[#This Row],[KM - Inicio]]=0, "-", BS_CONTROLE[[#This Row],[KM - Inicio]])</f>
        <v>-</v>
      </c>
      <c r="AQ510" s="260" t="str">
        <f ca="1"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 ca="1">IFERROR(_xlfn.XLOOKUP(AI510, BS_ATIVIDADE[ATIVIDADE],BS_ATIVIDADE[UNIDADE] ), "*")</f>
        <v>*</v>
      </c>
      <c r="BC510" s="71" t="str" cm="1">
        <f t="array" aca="1" ref="BC5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aca="1" ref="BD5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 ca="1">IFERROR(_xlfn.XLOOKUP(AO510, BASE_MAPA!$D$2:$D$260, BASE_MAPA!$I$2:$I$260), "ERRO")</f>
        <v>ERRO</v>
      </c>
      <c r="BF510" s="261" t="str">
        <f ca="1"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aca="1" ref="M51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aca="1" ref="N51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 ca="1">IF(BS_CONTROLE[[#This Row],[Atividade]]=0, "-", BS_CONTROLE[[#This Row],[Atividade]])</f>
        <v>-</v>
      </c>
      <c r="AJ511" s="9" t="str">
        <f ca="1">IF(D511="","*",VLOOKUP(AI511,BS_ATIVIDADE[#Data],3,FALSE))</f>
        <v>*</v>
      </c>
      <c r="AK511" s="280" t="str">
        <f ca="1">IF(BS_CONTROLE[[#This Row],[Local - Partida]]=0, "-", BS_CONTROLE[[#This Row],[Local - Partida]])</f>
        <v>-</v>
      </c>
      <c r="AL511" s="280" t="str">
        <f ca="1">IF(BS_CONTROLE[[#This Row],[Local - Encerramento]]=0, "-", BS_CONTROLE[[#This Row],[Local - Encerramento]])</f>
        <v>-</v>
      </c>
      <c r="AM511" s="280" t="str">
        <f ca="1">IF(BS_CONTROLE[[#This Row],[Entre - Estações]]=0, "-", BS_CONTROLE[[#This Row],[Entre - Estações]])</f>
        <v>-</v>
      </c>
      <c r="AN511" s="280" t="str">
        <f ca="1">IF(BS_CONTROLE[[#This Row],[SB]]=0, "-", BS_CONTROLE[[#This Row],[SB]])</f>
        <v>-</v>
      </c>
      <c r="AO511" s="259" t="str">
        <f ca="1">IF(BS_CONTROLE[[#This Row],[SUB]]=0, "-", BS_CONTROLE[[#This Row],[SUB]])</f>
        <v>-</v>
      </c>
      <c r="AP511" s="260" t="str">
        <f ca="1">IF(BS_CONTROLE[[#This Row],[KM - Inicio]]=0, "-", BS_CONTROLE[[#This Row],[KM - Inicio]])</f>
        <v>-</v>
      </c>
      <c r="AQ511" s="260" t="str">
        <f ca="1"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 ca="1">IFERROR(_xlfn.XLOOKUP(AI511, BS_ATIVIDADE[ATIVIDADE],BS_ATIVIDADE[UNIDADE] ), "*")</f>
        <v>*</v>
      </c>
      <c r="BC511" s="71" t="str" cm="1">
        <f t="array" aca="1" ref="BC5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aca="1" ref="BD5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 ca="1">IFERROR(_xlfn.XLOOKUP(AO511, BASE_MAPA!$D$2:$D$260, BASE_MAPA!$I$2:$I$260), "ERRO")</f>
        <v>ERRO</v>
      </c>
      <c r="BF511" s="261" t="str">
        <f ca="1"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aca="1" ref="M51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aca="1" ref="N51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 ca="1">IF(BS_CONTROLE[[#This Row],[Atividade]]=0, "-", BS_CONTROLE[[#This Row],[Atividade]])</f>
        <v>-</v>
      </c>
      <c r="AJ512" s="9" t="str">
        <f ca="1">IF(D512="","*",VLOOKUP(AI512,BS_ATIVIDADE[#Data],3,FALSE))</f>
        <v>*</v>
      </c>
      <c r="AK512" s="280" t="str">
        <f ca="1">IF(BS_CONTROLE[[#This Row],[Local - Partida]]=0, "-", BS_CONTROLE[[#This Row],[Local - Partida]])</f>
        <v>-</v>
      </c>
      <c r="AL512" s="280" t="str">
        <f ca="1">IF(BS_CONTROLE[[#This Row],[Local - Encerramento]]=0, "-", BS_CONTROLE[[#This Row],[Local - Encerramento]])</f>
        <v>-</v>
      </c>
      <c r="AM512" s="280" t="str">
        <f ca="1">IF(BS_CONTROLE[[#This Row],[Entre - Estações]]=0, "-", BS_CONTROLE[[#This Row],[Entre - Estações]])</f>
        <v>-</v>
      </c>
      <c r="AN512" s="280" t="str">
        <f ca="1">IF(BS_CONTROLE[[#This Row],[SB]]=0, "-", BS_CONTROLE[[#This Row],[SB]])</f>
        <v>-</v>
      </c>
      <c r="AO512" s="259" t="str">
        <f ca="1">IF(BS_CONTROLE[[#This Row],[SUB]]=0, "-", BS_CONTROLE[[#This Row],[SUB]])</f>
        <v>-</v>
      </c>
      <c r="AP512" s="260" t="str">
        <f ca="1">IF(BS_CONTROLE[[#This Row],[KM - Inicio]]=0, "-", BS_CONTROLE[[#This Row],[KM - Inicio]])</f>
        <v>-</v>
      </c>
      <c r="AQ512" s="260" t="str">
        <f ca="1"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 ca="1">IFERROR(_xlfn.XLOOKUP(AI512, BS_ATIVIDADE[ATIVIDADE],BS_ATIVIDADE[UNIDADE] ), "*")</f>
        <v>*</v>
      </c>
      <c r="BC512" s="71" t="str" cm="1">
        <f t="array" aca="1" ref="BC5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aca="1" ref="BD5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 ca="1">IFERROR(_xlfn.XLOOKUP(AO512, BASE_MAPA!$D$2:$D$260, BASE_MAPA!$I$2:$I$260), "ERRO")</f>
        <v>ERRO</v>
      </c>
      <c r="BF512" s="261" t="str">
        <f ca="1"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aca="1" ref="M51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aca="1" ref="N51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 ca="1">IF(BS_CONTROLE[[#This Row],[Atividade]]=0, "-", BS_CONTROLE[[#This Row],[Atividade]])</f>
        <v>-</v>
      </c>
      <c r="AJ513" s="9" t="str">
        <f ca="1">IF(D513="","*",VLOOKUP(AI513,BS_ATIVIDADE[#Data],3,FALSE))</f>
        <v>*</v>
      </c>
      <c r="AK513" s="280" t="str">
        <f ca="1">IF(BS_CONTROLE[[#This Row],[Local - Partida]]=0, "-", BS_CONTROLE[[#This Row],[Local - Partida]])</f>
        <v>-</v>
      </c>
      <c r="AL513" s="280" t="str">
        <f ca="1">IF(BS_CONTROLE[[#This Row],[Local - Encerramento]]=0, "-", BS_CONTROLE[[#This Row],[Local - Encerramento]])</f>
        <v>-</v>
      </c>
      <c r="AM513" s="280" t="str">
        <f ca="1">IF(BS_CONTROLE[[#This Row],[Entre - Estações]]=0, "-", BS_CONTROLE[[#This Row],[Entre - Estações]])</f>
        <v>-</v>
      </c>
      <c r="AN513" s="280" t="str">
        <f ca="1">IF(BS_CONTROLE[[#This Row],[SB]]=0, "-", BS_CONTROLE[[#This Row],[SB]])</f>
        <v>-</v>
      </c>
      <c r="AO513" s="259" t="str">
        <f ca="1">IF(BS_CONTROLE[[#This Row],[SUB]]=0, "-", BS_CONTROLE[[#This Row],[SUB]])</f>
        <v>-</v>
      </c>
      <c r="AP513" s="260" t="str">
        <f ca="1">IF(BS_CONTROLE[[#This Row],[KM - Inicio]]=0, "-", BS_CONTROLE[[#This Row],[KM - Inicio]])</f>
        <v>-</v>
      </c>
      <c r="AQ513" s="260" t="str">
        <f ca="1"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 ca="1">IFERROR(_xlfn.XLOOKUP(AI513, BS_ATIVIDADE[ATIVIDADE],BS_ATIVIDADE[UNIDADE] ), "*")</f>
        <v>*</v>
      </c>
      <c r="BC513" s="71" t="str" cm="1">
        <f t="array" aca="1" ref="BC5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aca="1" ref="BD5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 ca="1">IFERROR(_xlfn.XLOOKUP(AO513, BASE_MAPA!$D$2:$D$260, BASE_MAPA!$I$2:$I$260), "ERRO")</f>
        <v>ERRO</v>
      </c>
      <c r="BF513" s="261" t="str">
        <f ca="1"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aca="1" ref="M51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aca="1" ref="N51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 ca="1">IF(BS_CONTROLE[[#This Row],[Atividade]]=0, "-", BS_CONTROLE[[#This Row],[Atividade]])</f>
        <v>-</v>
      </c>
      <c r="AJ514" s="9" t="str">
        <f ca="1">IF(D514="","*",VLOOKUP(AI514,BS_ATIVIDADE[#Data],3,FALSE))</f>
        <v>*</v>
      </c>
      <c r="AK514" s="280" t="str">
        <f ca="1">IF(BS_CONTROLE[[#This Row],[Local - Partida]]=0, "-", BS_CONTROLE[[#This Row],[Local - Partida]])</f>
        <v>-</v>
      </c>
      <c r="AL514" s="280" t="str">
        <f ca="1">IF(BS_CONTROLE[[#This Row],[Local - Encerramento]]=0, "-", BS_CONTROLE[[#This Row],[Local - Encerramento]])</f>
        <v>-</v>
      </c>
      <c r="AM514" s="280" t="str">
        <f ca="1">IF(BS_CONTROLE[[#This Row],[Entre - Estações]]=0, "-", BS_CONTROLE[[#This Row],[Entre - Estações]])</f>
        <v>-</v>
      </c>
      <c r="AN514" s="280" t="str">
        <f ca="1">IF(BS_CONTROLE[[#This Row],[SB]]=0, "-", BS_CONTROLE[[#This Row],[SB]])</f>
        <v>-</v>
      </c>
      <c r="AO514" s="259" t="str">
        <f ca="1">IF(BS_CONTROLE[[#This Row],[SUB]]=0, "-", BS_CONTROLE[[#This Row],[SUB]])</f>
        <v>-</v>
      </c>
      <c r="AP514" s="260" t="str">
        <f ca="1">IF(BS_CONTROLE[[#This Row],[KM - Inicio]]=0, "-", BS_CONTROLE[[#This Row],[KM - Inicio]])</f>
        <v>-</v>
      </c>
      <c r="AQ514" s="260" t="str">
        <f ca="1"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 ca="1">IFERROR(_xlfn.XLOOKUP(AI514, BS_ATIVIDADE[ATIVIDADE],BS_ATIVIDADE[UNIDADE] ), "*")</f>
        <v>*</v>
      </c>
      <c r="BC514" s="71" t="str" cm="1">
        <f t="array" aca="1" ref="BC5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aca="1" ref="BD5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 ca="1">IFERROR(_xlfn.XLOOKUP(AO514, BASE_MAPA!$D$2:$D$260, BASE_MAPA!$I$2:$I$260), "ERRO")</f>
        <v>ERRO</v>
      </c>
      <c r="BF514" s="261" t="str">
        <f ca="1"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aca="1" ref="M51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aca="1" ref="N51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 ca="1">IF(BS_CONTROLE[[#This Row],[Atividade]]=0, "-", BS_CONTROLE[[#This Row],[Atividade]])</f>
        <v>-</v>
      </c>
      <c r="AJ515" s="9" t="str">
        <f ca="1">IF(D515="","*",VLOOKUP(AI515,BS_ATIVIDADE[#Data],3,FALSE))</f>
        <v>*</v>
      </c>
      <c r="AK515" s="280" t="str">
        <f ca="1">IF(BS_CONTROLE[[#This Row],[Local - Partida]]=0, "-", BS_CONTROLE[[#This Row],[Local - Partida]])</f>
        <v>-</v>
      </c>
      <c r="AL515" s="280" t="str">
        <f ca="1">IF(BS_CONTROLE[[#This Row],[Local - Encerramento]]=0, "-", BS_CONTROLE[[#This Row],[Local - Encerramento]])</f>
        <v>-</v>
      </c>
      <c r="AM515" s="280" t="str">
        <f ca="1">IF(BS_CONTROLE[[#This Row],[Entre - Estações]]=0, "-", BS_CONTROLE[[#This Row],[Entre - Estações]])</f>
        <v>-</v>
      </c>
      <c r="AN515" s="280" t="str">
        <f ca="1">IF(BS_CONTROLE[[#This Row],[SB]]=0, "-", BS_CONTROLE[[#This Row],[SB]])</f>
        <v>-</v>
      </c>
      <c r="AO515" s="259" t="str">
        <f ca="1">IF(BS_CONTROLE[[#This Row],[SUB]]=0, "-", BS_CONTROLE[[#This Row],[SUB]])</f>
        <v>-</v>
      </c>
      <c r="AP515" s="260" t="str">
        <f ca="1">IF(BS_CONTROLE[[#This Row],[KM - Inicio]]=0, "-", BS_CONTROLE[[#This Row],[KM - Inicio]])</f>
        <v>-</v>
      </c>
      <c r="AQ515" s="260" t="str">
        <f ca="1"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 ca="1">IFERROR(_xlfn.XLOOKUP(AI515, BS_ATIVIDADE[ATIVIDADE],BS_ATIVIDADE[UNIDADE] ), "*")</f>
        <v>*</v>
      </c>
      <c r="BC515" s="71" t="str" cm="1">
        <f t="array" aca="1" ref="BC5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aca="1" ref="BD5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 ca="1">IFERROR(_xlfn.XLOOKUP(AO515, BASE_MAPA!$D$2:$D$260, BASE_MAPA!$I$2:$I$260), "ERRO")</f>
        <v>ERRO</v>
      </c>
      <c r="BF515" s="261" t="str">
        <f ca="1"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aca="1" ref="M51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aca="1" ref="N51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 ca="1">IF(BS_CONTROLE[[#This Row],[Atividade]]=0, "-", BS_CONTROLE[[#This Row],[Atividade]])</f>
        <v>-</v>
      </c>
      <c r="AJ516" s="9" t="str">
        <f ca="1">IF(D516="","*",VLOOKUP(AI516,BS_ATIVIDADE[#Data],3,FALSE))</f>
        <v>*</v>
      </c>
      <c r="AK516" s="280" t="str">
        <f ca="1">IF(BS_CONTROLE[[#This Row],[Local - Partida]]=0, "-", BS_CONTROLE[[#This Row],[Local - Partida]])</f>
        <v>-</v>
      </c>
      <c r="AL516" s="280" t="str">
        <f ca="1">IF(BS_CONTROLE[[#This Row],[Local - Encerramento]]=0, "-", BS_CONTROLE[[#This Row],[Local - Encerramento]])</f>
        <v>-</v>
      </c>
      <c r="AM516" s="280" t="str">
        <f ca="1">IF(BS_CONTROLE[[#This Row],[Entre - Estações]]=0, "-", BS_CONTROLE[[#This Row],[Entre - Estações]])</f>
        <v>-</v>
      </c>
      <c r="AN516" s="280" t="str">
        <f ca="1">IF(BS_CONTROLE[[#This Row],[SB]]=0, "-", BS_CONTROLE[[#This Row],[SB]])</f>
        <v>-</v>
      </c>
      <c r="AO516" s="259" t="str">
        <f ca="1">IF(BS_CONTROLE[[#This Row],[SUB]]=0, "-", BS_CONTROLE[[#This Row],[SUB]])</f>
        <v>-</v>
      </c>
      <c r="AP516" s="260" t="str">
        <f ca="1">IF(BS_CONTROLE[[#This Row],[KM - Inicio]]=0, "-", BS_CONTROLE[[#This Row],[KM - Inicio]])</f>
        <v>-</v>
      </c>
      <c r="AQ516" s="260" t="str">
        <f ca="1"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 ca="1">IFERROR(_xlfn.XLOOKUP(AI516, BS_ATIVIDADE[ATIVIDADE],BS_ATIVIDADE[UNIDADE] ), "*")</f>
        <v>*</v>
      </c>
      <c r="BC516" s="71" t="str" cm="1">
        <f t="array" aca="1" ref="BC5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aca="1" ref="BD5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 ca="1">IFERROR(_xlfn.XLOOKUP(AO516, BASE_MAPA!$D$2:$D$260, BASE_MAPA!$I$2:$I$260), "ERRO")</f>
        <v>ERRO</v>
      </c>
      <c r="BF516" s="261" t="str">
        <f ca="1"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aca="1" ref="M51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aca="1" ref="N51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 ca="1">IF(BS_CONTROLE[[#This Row],[Atividade]]=0, "-", BS_CONTROLE[[#This Row],[Atividade]])</f>
        <v>-</v>
      </c>
      <c r="AJ517" s="9" t="str">
        <f ca="1">IF(D517="","*",VLOOKUP(AI517,BS_ATIVIDADE[#Data],3,FALSE))</f>
        <v>*</v>
      </c>
      <c r="AK517" s="280" t="str">
        <f ca="1">IF(BS_CONTROLE[[#This Row],[Local - Partida]]=0, "-", BS_CONTROLE[[#This Row],[Local - Partida]])</f>
        <v>-</v>
      </c>
      <c r="AL517" s="280" t="str">
        <f ca="1">IF(BS_CONTROLE[[#This Row],[Local - Encerramento]]=0, "-", BS_CONTROLE[[#This Row],[Local - Encerramento]])</f>
        <v>-</v>
      </c>
      <c r="AM517" s="280" t="str">
        <f ca="1">IF(BS_CONTROLE[[#This Row],[Entre - Estações]]=0, "-", BS_CONTROLE[[#This Row],[Entre - Estações]])</f>
        <v>-</v>
      </c>
      <c r="AN517" s="280" t="str">
        <f ca="1">IF(BS_CONTROLE[[#This Row],[SB]]=0, "-", BS_CONTROLE[[#This Row],[SB]])</f>
        <v>-</v>
      </c>
      <c r="AO517" s="259" t="str">
        <f ca="1">IF(BS_CONTROLE[[#This Row],[SUB]]=0, "-", BS_CONTROLE[[#This Row],[SUB]])</f>
        <v>-</v>
      </c>
      <c r="AP517" s="260" t="str">
        <f ca="1">IF(BS_CONTROLE[[#This Row],[KM - Inicio]]=0, "-", BS_CONTROLE[[#This Row],[KM - Inicio]])</f>
        <v>-</v>
      </c>
      <c r="AQ517" s="260" t="str">
        <f ca="1"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 ca="1">IFERROR(_xlfn.XLOOKUP(AI517, BS_ATIVIDADE[ATIVIDADE],BS_ATIVIDADE[UNIDADE] ), "*")</f>
        <v>*</v>
      </c>
      <c r="BC517" s="71" t="str" cm="1">
        <f t="array" aca="1" ref="BC5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aca="1" ref="BD5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 ca="1">IFERROR(_xlfn.XLOOKUP(AO517, BASE_MAPA!$D$2:$D$260, BASE_MAPA!$I$2:$I$260), "ERRO")</f>
        <v>ERRO</v>
      </c>
      <c r="BF517" s="261" t="str">
        <f ca="1"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aca="1" ref="M51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aca="1" ref="N51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 ca="1">IF(BS_CONTROLE[[#This Row],[Atividade]]=0, "-", BS_CONTROLE[[#This Row],[Atividade]])</f>
        <v>-</v>
      </c>
      <c r="AJ518" s="9" t="str">
        <f ca="1">IF(D518="","*",VLOOKUP(AI518,BS_ATIVIDADE[#Data],3,FALSE))</f>
        <v>*</v>
      </c>
      <c r="AK518" s="280" t="str">
        <f ca="1">IF(BS_CONTROLE[[#This Row],[Local - Partida]]=0, "-", BS_CONTROLE[[#This Row],[Local - Partida]])</f>
        <v>-</v>
      </c>
      <c r="AL518" s="280" t="str">
        <f ca="1">IF(BS_CONTROLE[[#This Row],[Local - Encerramento]]=0, "-", BS_CONTROLE[[#This Row],[Local - Encerramento]])</f>
        <v>-</v>
      </c>
      <c r="AM518" s="280" t="str">
        <f ca="1">IF(BS_CONTROLE[[#This Row],[Entre - Estações]]=0, "-", BS_CONTROLE[[#This Row],[Entre - Estações]])</f>
        <v>-</v>
      </c>
      <c r="AN518" s="280" t="str">
        <f ca="1">IF(BS_CONTROLE[[#This Row],[SB]]=0, "-", BS_CONTROLE[[#This Row],[SB]])</f>
        <v>-</v>
      </c>
      <c r="AO518" s="259" t="str">
        <f ca="1">IF(BS_CONTROLE[[#This Row],[SUB]]=0, "-", BS_CONTROLE[[#This Row],[SUB]])</f>
        <v>-</v>
      </c>
      <c r="AP518" s="260" t="str">
        <f ca="1">IF(BS_CONTROLE[[#This Row],[KM - Inicio]]=0, "-", BS_CONTROLE[[#This Row],[KM - Inicio]])</f>
        <v>-</v>
      </c>
      <c r="AQ518" s="260" t="str">
        <f ca="1"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 ca="1">IFERROR(_xlfn.XLOOKUP(AI518, BS_ATIVIDADE[ATIVIDADE],BS_ATIVIDADE[UNIDADE] ), "*")</f>
        <v>*</v>
      </c>
      <c r="BC518" s="71" t="str" cm="1">
        <f t="array" aca="1" ref="BC5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aca="1" ref="BD5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 ca="1">IFERROR(_xlfn.XLOOKUP(AO518, BASE_MAPA!$D$2:$D$260, BASE_MAPA!$I$2:$I$260), "ERRO")</f>
        <v>ERRO</v>
      </c>
      <c r="BF518" s="261" t="str">
        <f ca="1"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aca="1" ref="M51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aca="1" ref="N51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 ca="1">IF(BS_CONTROLE[[#This Row],[Atividade]]=0, "-", BS_CONTROLE[[#This Row],[Atividade]])</f>
        <v>-</v>
      </c>
      <c r="AJ519" s="9" t="str">
        <f ca="1">IF(D519="","*",VLOOKUP(AI519,BS_ATIVIDADE[#Data],3,FALSE))</f>
        <v>*</v>
      </c>
      <c r="AK519" s="280" t="str">
        <f ca="1">IF(BS_CONTROLE[[#This Row],[Local - Partida]]=0, "-", BS_CONTROLE[[#This Row],[Local - Partida]])</f>
        <v>-</v>
      </c>
      <c r="AL519" s="280" t="str">
        <f ca="1">IF(BS_CONTROLE[[#This Row],[Local - Encerramento]]=0, "-", BS_CONTROLE[[#This Row],[Local - Encerramento]])</f>
        <v>-</v>
      </c>
      <c r="AM519" s="280" t="str">
        <f ca="1">IF(BS_CONTROLE[[#This Row],[Entre - Estações]]=0, "-", BS_CONTROLE[[#This Row],[Entre - Estações]])</f>
        <v>-</v>
      </c>
      <c r="AN519" s="280" t="str">
        <f ca="1">IF(BS_CONTROLE[[#This Row],[SB]]=0, "-", BS_CONTROLE[[#This Row],[SB]])</f>
        <v>-</v>
      </c>
      <c r="AO519" s="259" t="str">
        <f ca="1">IF(BS_CONTROLE[[#This Row],[SUB]]=0, "-", BS_CONTROLE[[#This Row],[SUB]])</f>
        <v>-</v>
      </c>
      <c r="AP519" s="260" t="str">
        <f ca="1">IF(BS_CONTROLE[[#This Row],[KM - Inicio]]=0, "-", BS_CONTROLE[[#This Row],[KM - Inicio]])</f>
        <v>-</v>
      </c>
      <c r="AQ519" s="260" t="str">
        <f ca="1"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 ca="1">IFERROR(_xlfn.XLOOKUP(AI519, BS_ATIVIDADE[ATIVIDADE],BS_ATIVIDADE[UNIDADE] ), "*")</f>
        <v>*</v>
      </c>
      <c r="BC519" s="71" t="str" cm="1">
        <f t="array" aca="1" ref="BC5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aca="1" ref="BD5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 ca="1">IFERROR(_xlfn.XLOOKUP(AO519, BASE_MAPA!$D$2:$D$260, BASE_MAPA!$I$2:$I$260), "ERRO")</f>
        <v>ERRO</v>
      </c>
      <c r="BF519" s="261" t="str">
        <f ca="1"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aca="1" ref="M52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aca="1" ref="N52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 ca="1">IF(BS_CONTROLE[[#This Row],[Atividade]]=0, "-", BS_CONTROLE[[#This Row],[Atividade]])</f>
        <v>-</v>
      </c>
      <c r="AJ520" s="9" t="str">
        <f ca="1">IF(D520="","*",VLOOKUP(AI520,BS_ATIVIDADE[#Data],3,FALSE))</f>
        <v>*</v>
      </c>
      <c r="AK520" s="280" t="str">
        <f ca="1">IF(BS_CONTROLE[[#This Row],[Local - Partida]]=0, "-", BS_CONTROLE[[#This Row],[Local - Partida]])</f>
        <v>-</v>
      </c>
      <c r="AL520" s="280" t="str">
        <f ca="1">IF(BS_CONTROLE[[#This Row],[Local - Encerramento]]=0, "-", BS_CONTROLE[[#This Row],[Local - Encerramento]])</f>
        <v>-</v>
      </c>
      <c r="AM520" s="280" t="str">
        <f ca="1">IF(BS_CONTROLE[[#This Row],[Entre - Estações]]=0, "-", BS_CONTROLE[[#This Row],[Entre - Estações]])</f>
        <v>-</v>
      </c>
      <c r="AN520" s="280" t="str">
        <f ca="1">IF(BS_CONTROLE[[#This Row],[SB]]=0, "-", BS_CONTROLE[[#This Row],[SB]])</f>
        <v>-</v>
      </c>
      <c r="AO520" s="259" t="str">
        <f ca="1">IF(BS_CONTROLE[[#This Row],[SUB]]=0, "-", BS_CONTROLE[[#This Row],[SUB]])</f>
        <v>-</v>
      </c>
      <c r="AP520" s="260" t="str">
        <f ca="1">IF(BS_CONTROLE[[#This Row],[KM - Inicio]]=0, "-", BS_CONTROLE[[#This Row],[KM - Inicio]])</f>
        <v>-</v>
      </c>
      <c r="AQ520" s="260" t="str">
        <f ca="1"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 ca="1">IFERROR(_xlfn.XLOOKUP(AI520, BS_ATIVIDADE[ATIVIDADE],BS_ATIVIDADE[UNIDADE] ), "*")</f>
        <v>*</v>
      </c>
      <c r="BC520" s="71" t="str" cm="1">
        <f t="array" aca="1" ref="BC5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aca="1" ref="BD5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 ca="1">IFERROR(_xlfn.XLOOKUP(AO520, BASE_MAPA!$D$2:$D$260, BASE_MAPA!$I$2:$I$260), "ERRO")</f>
        <v>ERRO</v>
      </c>
      <c r="BF520" s="261" t="str">
        <f ca="1"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aca="1" ref="M52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aca="1" ref="N52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 ca="1">IF(BS_CONTROLE[[#This Row],[Atividade]]=0, "-", BS_CONTROLE[[#This Row],[Atividade]])</f>
        <v>-</v>
      </c>
      <c r="AJ521" s="9" t="str">
        <f ca="1">IF(D521="","*",VLOOKUP(AI521,BS_ATIVIDADE[#Data],3,FALSE))</f>
        <v>*</v>
      </c>
      <c r="AK521" s="280" t="str">
        <f ca="1">IF(BS_CONTROLE[[#This Row],[Local - Partida]]=0, "-", BS_CONTROLE[[#This Row],[Local - Partida]])</f>
        <v>-</v>
      </c>
      <c r="AL521" s="280" t="str">
        <f ca="1">IF(BS_CONTROLE[[#This Row],[Local - Encerramento]]=0, "-", BS_CONTROLE[[#This Row],[Local - Encerramento]])</f>
        <v>-</v>
      </c>
      <c r="AM521" s="280" t="str">
        <f ca="1">IF(BS_CONTROLE[[#This Row],[Entre - Estações]]=0, "-", BS_CONTROLE[[#This Row],[Entre - Estações]])</f>
        <v>-</v>
      </c>
      <c r="AN521" s="280" t="str">
        <f ca="1">IF(BS_CONTROLE[[#This Row],[SB]]=0, "-", BS_CONTROLE[[#This Row],[SB]])</f>
        <v>-</v>
      </c>
      <c r="AO521" s="259" t="str">
        <f ca="1">IF(BS_CONTROLE[[#This Row],[SUB]]=0, "-", BS_CONTROLE[[#This Row],[SUB]])</f>
        <v>-</v>
      </c>
      <c r="AP521" s="260" t="str">
        <f ca="1">IF(BS_CONTROLE[[#This Row],[KM - Inicio]]=0, "-", BS_CONTROLE[[#This Row],[KM - Inicio]])</f>
        <v>-</v>
      </c>
      <c r="AQ521" s="260" t="str">
        <f ca="1"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 ca="1">IFERROR(_xlfn.XLOOKUP(AI521, BS_ATIVIDADE[ATIVIDADE],BS_ATIVIDADE[UNIDADE] ), "*")</f>
        <v>*</v>
      </c>
      <c r="BC521" s="71" t="str" cm="1">
        <f t="array" aca="1" ref="BC5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aca="1" ref="BD5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 ca="1">IFERROR(_xlfn.XLOOKUP(AO521, BASE_MAPA!$D$2:$D$260, BASE_MAPA!$I$2:$I$260), "ERRO")</f>
        <v>ERRO</v>
      </c>
      <c r="BF521" s="261" t="str">
        <f ca="1"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aca="1" ref="M52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aca="1" ref="N52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 ca="1">IF(BS_CONTROLE[[#This Row],[Atividade]]=0, "-", BS_CONTROLE[[#This Row],[Atividade]])</f>
        <v>-</v>
      </c>
      <c r="AJ522" s="9" t="str">
        <f ca="1">IF(D522="","*",VLOOKUP(AI522,BS_ATIVIDADE[#Data],3,FALSE))</f>
        <v>*</v>
      </c>
      <c r="AK522" s="280" t="str">
        <f ca="1">IF(BS_CONTROLE[[#This Row],[Local - Partida]]=0, "-", BS_CONTROLE[[#This Row],[Local - Partida]])</f>
        <v>-</v>
      </c>
      <c r="AL522" s="280" t="str">
        <f ca="1">IF(BS_CONTROLE[[#This Row],[Local - Encerramento]]=0, "-", BS_CONTROLE[[#This Row],[Local - Encerramento]])</f>
        <v>-</v>
      </c>
      <c r="AM522" s="280" t="str">
        <f ca="1">IF(BS_CONTROLE[[#This Row],[Entre - Estações]]=0, "-", BS_CONTROLE[[#This Row],[Entre - Estações]])</f>
        <v>-</v>
      </c>
      <c r="AN522" s="280" t="str">
        <f ca="1">IF(BS_CONTROLE[[#This Row],[SB]]=0, "-", BS_CONTROLE[[#This Row],[SB]])</f>
        <v>-</v>
      </c>
      <c r="AO522" s="259" t="str">
        <f ca="1">IF(BS_CONTROLE[[#This Row],[SUB]]=0, "-", BS_CONTROLE[[#This Row],[SUB]])</f>
        <v>-</v>
      </c>
      <c r="AP522" s="260" t="str">
        <f ca="1">IF(BS_CONTROLE[[#This Row],[KM - Inicio]]=0, "-", BS_CONTROLE[[#This Row],[KM - Inicio]])</f>
        <v>-</v>
      </c>
      <c r="AQ522" s="260" t="str">
        <f ca="1"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 ca="1">IFERROR(_xlfn.XLOOKUP(AI522, BS_ATIVIDADE[ATIVIDADE],BS_ATIVIDADE[UNIDADE] ), "*")</f>
        <v>*</v>
      </c>
      <c r="BC522" s="71" t="str" cm="1">
        <f t="array" aca="1" ref="BC5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aca="1" ref="BD5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 ca="1">IFERROR(_xlfn.XLOOKUP(AO522, BASE_MAPA!$D$2:$D$260, BASE_MAPA!$I$2:$I$260), "ERRO")</f>
        <v>ERRO</v>
      </c>
      <c r="BF522" s="261" t="str">
        <f ca="1"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aca="1" ref="M52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aca="1" ref="N52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 ca="1">IF(BS_CONTROLE[[#This Row],[Atividade]]=0, "-", BS_CONTROLE[[#This Row],[Atividade]])</f>
        <v>-</v>
      </c>
      <c r="AJ523" s="9" t="str">
        <f ca="1">IF(D523="","*",VLOOKUP(AI523,BS_ATIVIDADE[#Data],3,FALSE))</f>
        <v>*</v>
      </c>
      <c r="AK523" s="280" t="str">
        <f ca="1">IF(BS_CONTROLE[[#This Row],[Local - Partida]]=0, "-", BS_CONTROLE[[#This Row],[Local - Partida]])</f>
        <v>-</v>
      </c>
      <c r="AL523" s="280" t="str">
        <f ca="1">IF(BS_CONTROLE[[#This Row],[Local - Encerramento]]=0, "-", BS_CONTROLE[[#This Row],[Local - Encerramento]])</f>
        <v>-</v>
      </c>
      <c r="AM523" s="280" t="str">
        <f ca="1">IF(BS_CONTROLE[[#This Row],[Entre - Estações]]=0, "-", BS_CONTROLE[[#This Row],[Entre - Estações]])</f>
        <v>-</v>
      </c>
      <c r="AN523" s="280" t="str">
        <f ca="1">IF(BS_CONTROLE[[#This Row],[SB]]=0, "-", BS_CONTROLE[[#This Row],[SB]])</f>
        <v>-</v>
      </c>
      <c r="AO523" s="259" t="str">
        <f ca="1">IF(BS_CONTROLE[[#This Row],[SUB]]=0, "-", BS_CONTROLE[[#This Row],[SUB]])</f>
        <v>-</v>
      </c>
      <c r="AP523" s="260" t="str">
        <f ca="1">IF(BS_CONTROLE[[#This Row],[KM - Inicio]]=0, "-", BS_CONTROLE[[#This Row],[KM - Inicio]])</f>
        <v>-</v>
      </c>
      <c r="AQ523" s="260" t="str">
        <f ca="1"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 ca="1">IFERROR(_xlfn.XLOOKUP(AI523, BS_ATIVIDADE[ATIVIDADE],BS_ATIVIDADE[UNIDADE] ), "*")</f>
        <v>*</v>
      </c>
      <c r="BC523" s="71" t="str" cm="1">
        <f t="array" aca="1" ref="BC5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aca="1" ref="BD5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 ca="1">IFERROR(_xlfn.XLOOKUP(AO523, BASE_MAPA!$D$2:$D$260, BASE_MAPA!$I$2:$I$260), "ERRO")</f>
        <v>ERRO</v>
      </c>
      <c r="BF523" s="261" t="str">
        <f ca="1"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aca="1" ref="M52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aca="1" ref="N52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 ca="1">IF(BS_CONTROLE[[#This Row],[Atividade]]=0, "-", BS_CONTROLE[[#This Row],[Atividade]])</f>
        <v>-</v>
      </c>
      <c r="AJ524" s="9" t="str">
        <f ca="1">IF(D524="","*",VLOOKUP(AI524,BS_ATIVIDADE[#Data],3,FALSE))</f>
        <v>*</v>
      </c>
      <c r="AK524" s="280" t="str">
        <f ca="1">IF(BS_CONTROLE[[#This Row],[Local - Partida]]=0, "-", BS_CONTROLE[[#This Row],[Local - Partida]])</f>
        <v>-</v>
      </c>
      <c r="AL524" s="280" t="str">
        <f ca="1">IF(BS_CONTROLE[[#This Row],[Local - Encerramento]]=0, "-", BS_CONTROLE[[#This Row],[Local - Encerramento]])</f>
        <v>-</v>
      </c>
      <c r="AM524" s="280" t="str">
        <f ca="1">IF(BS_CONTROLE[[#This Row],[Entre - Estações]]=0, "-", BS_CONTROLE[[#This Row],[Entre - Estações]])</f>
        <v>-</v>
      </c>
      <c r="AN524" s="280" t="str">
        <f ca="1">IF(BS_CONTROLE[[#This Row],[SB]]=0, "-", BS_CONTROLE[[#This Row],[SB]])</f>
        <v>-</v>
      </c>
      <c r="AO524" s="259" t="str">
        <f ca="1">IF(BS_CONTROLE[[#This Row],[SUB]]=0, "-", BS_CONTROLE[[#This Row],[SUB]])</f>
        <v>-</v>
      </c>
      <c r="AP524" s="260" t="str">
        <f ca="1">IF(BS_CONTROLE[[#This Row],[KM - Inicio]]=0, "-", BS_CONTROLE[[#This Row],[KM - Inicio]])</f>
        <v>-</v>
      </c>
      <c r="AQ524" s="260" t="str">
        <f ca="1"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 ca="1">IFERROR(_xlfn.XLOOKUP(AI524, BS_ATIVIDADE[ATIVIDADE],BS_ATIVIDADE[UNIDADE] ), "*")</f>
        <v>*</v>
      </c>
      <c r="BC524" s="71" t="str" cm="1">
        <f t="array" aca="1" ref="BC5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aca="1" ref="BD5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 ca="1">IFERROR(_xlfn.XLOOKUP(AO524, BASE_MAPA!$D$2:$D$260, BASE_MAPA!$I$2:$I$260), "ERRO")</f>
        <v>ERRO</v>
      </c>
      <c r="BF524" s="261" t="str">
        <f ca="1"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aca="1" ref="M52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aca="1" ref="N52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 ca="1">IF(BS_CONTROLE[[#This Row],[Atividade]]=0, "-", BS_CONTROLE[[#This Row],[Atividade]])</f>
        <v>-</v>
      </c>
      <c r="AJ525" s="9" t="str">
        <f ca="1">IF(D525="","*",VLOOKUP(AI525,BS_ATIVIDADE[#Data],3,FALSE))</f>
        <v>*</v>
      </c>
      <c r="AK525" s="280" t="str">
        <f ca="1">IF(BS_CONTROLE[[#This Row],[Local - Partida]]=0, "-", BS_CONTROLE[[#This Row],[Local - Partida]])</f>
        <v>-</v>
      </c>
      <c r="AL525" s="280" t="str">
        <f ca="1">IF(BS_CONTROLE[[#This Row],[Local - Encerramento]]=0, "-", BS_CONTROLE[[#This Row],[Local - Encerramento]])</f>
        <v>-</v>
      </c>
      <c r="AM525" s="280" t="str">
        <f ca="1">IF(BS_CONTROLE[[#This Row],[Entre - Estações]]=0, "-", BS_CONTROLE[[#This Row],[Entre - Estações]])</f>
        <v>-</v>
      </c>
      <c r="AN525" s="280" t="str">
        <f ca="1">IF(BS_CONTROLE[[#This Row],[SB]]=0, "-", BS_CONTROLE[[#This Row],[SB]])</f>
        <v>-</v>
      </c>
      <c r="AO525" s="259" t="str">
        <f ca="1">IF(BS_CONTROLE[[#This Row],[SUB]]=0, "-", BS_CONTROLE[[#This Row],[SUB]])</f>
        <v>-</v>
      </c>
      <c r="AP525" s="260" t="str">
        <f ca="1">IF(BS_CONTROLE[[#This Row],[KM - Inicio]]=0, "-", BS_CONTROLE[[#This Row],[KM - Inicio]])</f>
        <v>-</v>
      </c>
      <c r="AQ525" s="260" t="str">
        <f ca="1"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 ca="1">IFERROR(_xlfn.XLOOKUP(AI525, BS_ATIVIDADE[ATIVIDADE],BS_ATIVIDADE[UNIDADE] ), "*")</f>
        <v>*</v>
      </c>
      <c r="BC525" s="71" t="str" cm="1">
        <f t="array" aca="1" ref="BC5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aca="1" ref="BD5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 ca="1">IFERROR(_xlfn.XLOOKUP(AO525, BASE_MAPA!$D$2:$D$260, BASE_MAPA!$I$2:$I$260), "ERRO")</f>
        <v>ERRO</v>
      </c>
      <c r="BF525" s="261" t="str">
        <f ca="1"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aca="1" ref="M52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aca="1" ref="N52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 ca="1">IF(BS_CONTROLE[[#This Row],[Atividade]]=0, "-", BS_CONTROLE[[#This Row],[Atividade]])</f>
        <v>-</v>
      </c>
      <c r="AJ526" s="9" t="str">
        <f ca="1">IF(D526="","*",VLOOKUP(AI526,BS_ATIVIDADE[#Data],3,FALSE))</f>
        <v>*</v>
      </c>
      <c r="AK526" s="280" t="str">
        <f ca="1">IF(BS_CONTROLE[[#This Row],[Local - Partida]]=0, "-", BS_CONTROLE[[#This Row],[Local - Partida]])</f>
        <v>-</v>
      </c>
      <c r="AL526" s="280" t="str">
        <f ca="1">IF(BS_CONTROLE[[#This Row],[Local - Encerramento]]=0, "-", BS_CONTROLE[[#This Row],[Local - Encerramento]])</f>
        <v>-</v>
      </c>
      <c r="AM526" s="280" t="str">
        <f ca="1">IF(BS_CONTROLE[[#This Row],[Entre - Estações]]=0, "-", BS_CONTROLE[[#This Row],[Entre - Estações]])</f>
        <v>-</v>
      </c>
      <c r="AN526" s="280" t="str">
        <f ca="1">IF(BS_CONTROLE[[#This Row],[SB]]=0, "-", BS_CONTROLE[[#This Row],[SB]])</f>
        <v>-</v>
      </c>
      <c r="AO526" s="259" t="str">
        <f ca="1">IF(BS_CONTROLE[[#This Row],[SUB]]=0, "-", BS_CONTROLE[[#This Row],[SUB]])</f>
        <v>-</v>
      </c>
      <c r="AP526" s="260" t="str">
        <f ca="1">IF(BS_CONTROLE[[#This Row],[KM - Inicio]]=0, "-", BS_CONTROLE[[#This Row],[KM - Inicio]])</f>
        <v>-</v>
      </c>
      <c r="AQ526" s="260" t="str">
        <f ca="1"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 ca="1">IFERROR(_xlfn.XLOOKUP(AI526, BS_ATIVIDADE[ATIVIDADE],BS_ATIVIDADE[UNIDADE] ), "*")</f>
        <v>*</v>
      </c>
      <c r="BC526" s="71" t="str" cm="1">
        <f t="array" aca="1" ref="BC5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aca="1" ref="BD5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 ca="1">IFERROR(_xlfn.XLOOKUP(AO526, BASE_MAPA!$D$2:$D$260, BASE_MAPA!$I$2:$I$260), "ERRO")</f>
        <v>ERRO</v>
      </c>
      <c r="BF526" s="261" t="str">
        <f ca="1"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aca="1" ref="M52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aca="1" ref="N52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 ca="1">IF(BS_CONTROLE[[#This Row],[Atividade]]=0, "-", BS_CONTROLE[[#This Row],[Atividade]])</f>
        <v>-</v>
      </c>
      <c r="AJ527" s="9" t="str">
        <f ca="1">IF(D527="","*",VLOOKUP(AI527,BS_ATIVIDADE[#Data],3,FALSE))</f>
        <v>*</v>
      </c>
      <c r="AK527" s="280" t="str">
        <f ca="1">IF(BS_CONTROLE[[#This Row],[Local - Partida]]=0, "-", BS_CONTROLE[[#This Row],[Local - Partida]])</f>
        <v>-</v>
      </c>
      <c r="AL527" s="280" t="str">
        <f ca="1">IF(BS_CONTROLE[[#This Row],[Local - Encerramento]]=0, "-", BS_CONTROLE[[#This Row],[Local - Encerramento]])</f>
        <v>-</v>
      </c>
      <c r="AM527" s="280" t="str">
        <f ca="1">IF(BS_CONTROLE[[#This Row],[Entre - Estações]]=0, "-", BS_CONTROLE[[#This Row],[Entre - Estações]])</f>
        <v>-</v>
      </c>
      <c r="AN527" s="280" t="str">
        <f ca="1">IF(BS_CONTROLE[[#This Row],[SB]]=0, "-", BS_CONTROLE[[#This Row],[SB]])</f>
        <v>-</v>
      </c>
      <c r="AO527" s="259" t="str">
        <f ca="1">IF(BS_CONTROLE[[#This Row],[SUB]]=0, "-", BS_CONTROLE[[#This Row],[SUB]])</f>
        <v>-</v>
      </c>
      <c r="AP527" s="260" t="str">
        <f ca="1">IF(BS_CONTROLE[[#This Row],[KM - Inicio]]=0, "-", BS_CONTROLE[[#This Row],[KM - Inicio]])</f>
        <v>-</v>
      </c>
      <c r="AQ527" s="260" t="str">
        <f ca="1"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 ca="1">IFERROR(_xlfn.XLOOKUP(AI527, BS_ATIVIDADE[ATIVIDADE],BS_ATIVIDADE[UNIDADE] ), "*")</f>
        <v>*</v>
      </c>
      <c r="BC527" s="71" t="str" cm="1">
        <f t="array" aca="1" ref="BC5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aca="1" ref="BD5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 ca="1">IFERROR(_xlfn.XLOOKUP(AO527, BASE_MAPA!$D$2:$D$260, BASE_MAPA!$I$2:$I$260), "ERRO")</f>
        <v>ERRO</v>
      </c>
      <c r="BF527" s="261" t="str">
        <f ca="1"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aca="1" ref="M52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aca="1" ref="N52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 ca="1">IF(BS_CONTROLE[[#This Row],[Atividade]]=0, "-", BS_CONTROLE[[#This Row],[Atividade]])</f>
        <v>-</v>
      </c>
      <c r="AJ528" s="9" t="str">
        <f ca="1">IF(D528="","*",VLOOKUP(AI528,BS_ATIVIDADE[#Data],3,FALSE))</f>
        <v>*</v>
      </c>
      <c r="AK528" s="280" t="str">
        <f ca="1">IF(BS_CONTROLE[[#This Row],[Local - Partida]]=0, "-", BS_CONTROLE[[#This Row],[Local - Partida]])</f>
        <v>-</v>
      </c>
      <c r="AL528" s="280" t="str">
        <f ca="1">IF(BS_CONTROLE[[#This Row],[Local - Encerramento]]=0, "-", BS_CONTROLE[[#This Row],[Local - Encerramento]])</f>
        <v>-</v>
      </c>
      <c r="AM528" s="280" t="str">
        <f ca="1">IF(BS_CONTROLE[[#This Row],[Entre - Estações]]=0, "-", BS_CONTROLE[[#This Row],[Entre - Estações]])</f>
        <v>-</v>
      </c>
      <c r="AN528" s="280" t="str">
        <f ca="1">IF(BS_CONTROLE[[#This Row],[SB]]=0, "-", BS_CONTROLE[[#This Row],[SB]])</f>
        <v>-</v>
      </c>
      <c r="AO528" s="259" t="str">
        <f ca="1">IF(BS_CONTROLE[[#This Row],[SUB]]=0, "-", BS_CONTROLE[[#This Row],[SUB]])</f>
        <v>-</v>
      </c>
      <c r="AP528" s="260" t="str">
        <f ca="1">IF(BS_CONTROLE[[#This Row],[KM - Inicio]]=0, "-", BS_CONTROLE[[#This Row],[KM - Inicio]])</f>
        <v>-</v>
      </c>
      <c r="AQ528" s="260" t="str">
        <f ca="1"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 ca="1">IFERROR(_xlfn.XLOOKUP(AI528, BS_ATIVIDADE[ATIVIDADE],BS_ATIVIDADE[UNIDADE] ), "*")</f>
        <v>*</v>
      </c>
      <c r="BC528" s="71" t="str" cm="1">
        <f t="array" aca="1" ref="BC5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aca="1" ref="BD5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 ca="1">IFERROR(_xlfn.XLOOKUP(AO528, BASE_MAPA!$D$2:$D$260, BASE_MAPA!$I$2:$I$260), "ERRO")</f>
        <v>ERRO</v>
      </c>
      <c r="BF528" s="261" t="str">
        <f ca="1"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aca="1" ref="M52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aca="1" ref="N52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 ca="1">IF(BS_CONTROLE[[#This Row],[Atividade]]=0, "-", BS_CONTROLE[[#This Row],[Atividade]])</f>
        <v>-</v>
      </c>
      <c r="AJ529" s="9" t="str">
        <f ca="1">IF(D529="","*",VLOOKUP(AI529,BS_ATIVIDADE[#Data],3,FALSE))</f>
        <v>*</v>
      </c>
      <c r="AK529" s="280" t="str">
        <f ca="1">IF(BS_CONTROLE[[#This Row],[Local - Partida]]=0, "-", BS_CONTROLE[[#This Row],[Local - Partida]])</f>
        <v>-</v>
      </c>
      <c r="AL529" s="280" t="str">
        <f ca="1">IF(BS_CONTROLE[[#This Row],[Local - Encerramento]]=0, "-", BS_CONTROLE[[#This Row],[Local - Encerramento]])</f>
        <v>-</v>
      </c>
      <c r="AM529" s="280" t="str">
        <f ca="1">IF(BS_CONTROLE[[#This Row],[Entre - Estações]]=0, "-", BS_CONTROLE[[#This Row],[Entre - Estações]])</f>
        <v>-</v>
      </c>
      <c r="AN529" s="280" t="str">
        <f ca="1">IF(BS_CONTROLE[[#This Row],[SB]]=0, "-", BS_CONTROLE[[#This Row],[SB]])</f>
        <v>-</v>
      </c>
      <c r="AO529" s="259" t="str">
        <f ca="1">IF(BS_CONTROLE[[#This Row],[SUB]]=0, "-", BS_CONTROLE[[#This Row],[SUB]])</f>
        <v>-</v>
      </c>
      <c r="AP529" s="260" t="str">
        <f ca="1">IF(BS_CONTROLE[[#This Row],[KM - Inicio]]=0, "-", BS_CONTROLE[[#This Row],[KM - Inicio]])</f>
        <v>-</v>
      </c>
      <c r="AQ529" s="260" t="str">
        <f ca="1"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 ca="1">IFERROR(_xlfn.XLOOKUP(AI529, BS_ATIVIDADE[ATIVIDADE],BS_ATIVIDADE[UNIDADE] ), "*")</f>
        <v>*</v>
      </c>
      <c r="BC529" s="71" t="str" cm="1">
        <f t="array" aca="1" ref="BC5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aca="1" ref="BD5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 ca="1">IFERROR(_xlfn.XLOOKUP(AO529, BASE_MAPA!$D$2:$D$260, BASE_MAPA!$I$2:$I$260), "ERRO")</f>
        <v>ERRO</v>
      </c>
      <c r="BF529" s="261" t="str">
        <f ca="1"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aca="1" ref="M53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aca="1" ref="N53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 ca="1">IF(BS_CONTROLE[[#This Row],[Atividade]]=0, "-", BS_CONTROLE[[#This Row],[Atividade]])</f>
        <v>-</v>
      </c>
      <c r="AJ530" s="9" t="str">
        <f ca="1">IF(D530="","*",VLOOKUP(AI530,BS_ATIVIDADE[#Data],3,FALSE))</f>
        <v>*</v>
      </c>
      <c r="AK530" s="280" t="str">
        <f ca="1">IF(BS_CONTROLE[[#This Row],[Local - Partida]]=0, "-", BS_CONTROLE[[#This Row],[Local - Partida]])</f>
        <v>-</v>
      </c>
      <c r="AL530" s="280" t="str">
        <f ca="1">IF(BS_CONTROLE[[#This Row],[Local - Encerramento]]=0, "-", BS_CONTROLE[[#This Row],[Local - Encerramento]])</f>
        <v>-</v>
      </c>
      <c r="AM530" s="280" t="str">
        <f ca="1">IF(BS_CONTROLE[[#This Row],[Entre - Estações]]=0, "-", BS_CONTROLE[[#This Row],[Entre - Estações]])</f>
        <v>-</v>
      </c>
      <c r="AN530" s="280" t="str">
        <f ca="1">IF(BS_CONTROLE[[#This Row],[SB]]=0, "-", BS_CONTROLE[[#This Row],[SB]])</f>
        <v>-</v>
      </c>
      <c r="AO530" s="259" t="str">
        <f ca="1">IF(BS_CONTROLE[[#This Row],[SUB]]=0, "-", BS_CONTROLE[[#This Row],[SUB]])</f>
        <v>-</v>
      </c>
      <c r="AP530" s="260" t="str">
        <f ca="1">IF(BS_CONTROLE[[#This Row],[KM - Inicio]]=0, "-", BS_CONTROLE[[#This Row],[KM - Inicio]])</f>
        <v>-</v>
      </c>
      <c r="AQ530" s="260" t="str">
        <f ca="1"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 ca="1">IFERROR(_xlfn.XLOOKUP(AI530, BS_ATIVIDADE[ATIVIDADE],BS_ATIVIDADE[UNIDADE] ), "*")</f>
        <v>*</v>
      </c>
      <c r="BC530" s="71" t="str" cm="1">
        <f t="array" aca="1" ref="BC5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aca="1" ref="BD5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 ca="1">IFERROR(_xlfn.XLOOKUP(AO530, BASE_MAPA!$D$2:$D$260, BASE_MAPA!$I$2:$I$260), "ERRO")</f>
        <v>ERRO</v>
      </c>
      <c r="BF530" s="261" t="str">
        <f ca="1"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aca="1" ref="M53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aca="1" ref="N53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 ca="1">IF(BS_CONTROLE[[#This Row],[Atividade]]=0, "-", BS_CONTROLE[[#This Row],[Atividade]])</f>
        <v>-</v>
      </c>
      <c r="AJ531" s="9" t="str">
        <f ca="1">IF(D531="","*",VLOOKUP(AI531,BS_ATIVIDADE[#Data],3,FALSE))</f>
        <v>*</v>
      </c>
      <c r="AK531" s="280" t="str">
        <f ca="1">IF(BS_CONTROLE[[#This Row],[Local - Partida]]=0, "-", BS_CONTROLE[[#This Row],[Local - Partida]])</f>
        <v>-</v>
      </c>
      <c r="AL531" s="280" t="str">
        <f ca="1">IF(BS_CONTROLE[[#This Row],[Local - Encerramento]]=0, "-", BS_CONTROLE[[#This Row],[Local - Encerramento]])</f>
        <v>-</v>
      </c>
      <c r="AM531" s="280" t="str">
        <f ca="1">IF(BS_CONTROLE[[#This Row],[Entre - Estações]]=0, "-", BS_CONTROLE[[#This Row],[Entre - Estações]])</f>
        <v>-</v>
      </c>
      <c r="AN531" s="280" t="str">
        <f ca="1">IF(BS_CONTROLE[[#This Row],[SB]]=0, "-", BS_CONTROLE[[#This Row],[SB]])</f>
        <v>-</v>
      </c>
      <c r="AO531" s="259" t="str">
        <f ca="1">IF(BS_CONTROLE[[#This Row],[SUB]]=0, "-", BS_CONTROLE[[#This Row],[SUB]])</f>
        <v>-</v>
      </c>
      <c r="AP531" s="260" t="str">
        <f ca="1">IF(BS_CONTROLE[[#This Row],[KM - Inicio]]=0, "-", BS_CONTROLE[[#This Row],[KM - Inicio]])</f>
        <v>-</v>
      </c>
      <c r="AQ531" s="260" t="str">
        <f ca="1"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 ca="1">IFERROR(_xlfn.XLOOKUP(AI531, BS_ATIVIDADE[ATIVIDADE],BS_ATIVIDADE[UNIDADE] ), "*")</f>
        <v>*</v>
      </c>
      <c r="BC531" s="71" t="str" cm="1">
        <f t="array" aca="1" ref="BC5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aca="1" ref="BD5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 ca="1">IFERROR(_xlfn.XLOOKUP(AO531, BASE_MAPA!$D$2:$D$260, BASE_MAPA!$I$2:$I$260), "ERRO")</f>
        <v>ERRO</v>
      </c>
      <c r="BF531" s="261" t="str">
        <f ca="1"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aca="1" ref="M53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aca="1" ref="N53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 ca="1">IF(BS_CONTROLE[[#This Row],[Atividade]]=0, "-", BS_CONTROLE[[#This Row],[Atividade]])</f>
        <v>-</v>
      </c>
      <c r="AJ532" s="9" t="str">
        <f ca="1">IF(D532="","*",VLOOKUP(AI532,BS_ATIVIDADE[#Data],3,FALSE))</f>
        <v>*</v>
      </c>
      <c r="AK532" s="280" t="str">
        <f ca="1">IF(BS_CONTROLE[[#This Row],[Local - Partida]]=0, "-", BS_CONTROLE[[#This Row],[Local - Partida]])</f>
        <v>-</v>
      </c>
      <c r="AL532" s="280" t="str">
        <f ca="1">IF(BS_CONTROLE[[#This Row],[Local - Encerramento]]=0, "-", BS_CONTROLE[[#This Row],[Local - Encerramento]])</f>
        <v>-</v>
      </c>
      <c r="AM532" s="280" t="str">
        <f ca="1">IF(BS_CONTROLE[[#This Row],[Entre - Estações]]=0, "-", BS_CONTROLE[[#This Row],[Entre - Estações]])</f>
        <v>-</v>
      </c>
      <c r="AN532" s="280" t="str">
        <f ca="1">IF(BS_CONTROLE[[#This Row],[SB]]=0, "-", BS_CONTROLE[[#This Row],[SB]])</f>
        <v>-</v>
      </c>
      <c r="AO532" s="259" t="str">
        <f ca="1">IF(BS_CONTROLE[[#This Row],[SUB]]=0, "-", BS_CONTROLE[[#This Row],[SUB]])</f>
        <v>-</v>
      </c>
      <c r="AP532" s="260" t="str">
        <f ca="1">IF(BS_CONTROLE[[#This Row],[KM - Inicio]]=0, "-", BS_CONTROLE[[#This Row],[KM - Inicio]])</f>
        <v>-</v>
      </c>
      <c r="AQ532" s="260" t="str">
        <f ca="1"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 ca="1">IFERROR(_xlfn.XLOOKUP(AI532, BS_ATIVIDADE[ATIVIDADE],BS_ATIVIDADE[UNIDADE] ), "*")</f>
        <v>*</v>
      </c>
      <c r="BC532" s="71" t="str" cm="1">
        <f t="array" aca="1" ref="BC5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aca="1" ref="BD5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 ca="1">IFERROR(_xlfn.XLOOKUP(AO532, BASE_MAPA!$D$2:$D$260, BASE_MAPA!$I$2:$I$260), "ERRO")</f>
        <v>ERRO</v>
      </c>
      <c r="BF532" s="261" t="str">
        <f ca="1"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aca="1" ref="M53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aca="1" ref="N53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 ca="1">IF(BS_CONTROLE[[#This Row],[Atividade]]=0, "-", BS_CONTROLE[[#This Row],[Atividade]])</f>
        <v>-</v>
      </c>
      <c r="AJ533" s="9" t="str">
        <f ca="1">IF(D533="","*",VLOOKUP(AI533,BS_ATIVIDADE[#Data],3,FALSE))</f>
        <v>*</v>
      </c>
      <c r="AK533" s="280" t="str">
        <f ca="1">IF(BS_CONTROLE[[#This Row],[Local - Partida]]=0, "-", BS_CONTROLE[[#This Row],[Local - Partida]])</f>
        <v>-</v>
      </c>
      <c r="AL533" s="280" t="str">
        <f ca="1">IF(BS_CONTROLE[[#This Row],[Local - Encerramento]]=0, "-", BS_CONTROLE[[#This Row],[Local - Encerramento]])</f>
        <v>-</v>
      </c>
      <c r="AM533" s="280" t="str">
        <f ca="1">IF(BS_CONTROLE[[#This Row],[Entre - Estações]]=0, "-", BS_CONTROLE[[#This Row],[Entre - Estações]])</f>
        <v>-</v>
      </c>
      <c r="AN533" s="280" t="str">
        <f ca="1">IF(BS_CONTROLE[[#This Row],[SB]]=0, "-", BS_CONTROLE[[#This Row],[SB]])</f>
        <v>-</v>
      </c>
      <c r="AO533" s="259" t="str">
        <f ca="1">IF(BS_CONTROLE[[#This Row],[SUB]]=0, "-", BS_CONTROLE[[#This Row],[SUB]])</f>
        <v>-</v>
      </c>
      <c r="AP533" s="260" t="str">
        <f ca="1">IF(BS_CONTROLE[[#This Row],[KM - Inicio]]=0, "-", BS_CONTROLE[[#This Row],[KM - Inicio]])</f>
        <v>-</v>
      </c>
      <c r="AQ533" s="260" t="str">
        <f ca="1"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 ca="1">IFERROR(_xlfn.XLOOKUP(AI533, BS_ATIVIDADE[ATIVIDADE],BS_ATIVIDADE[UNIDADE] ), "*")</f>
        <v>*</v>
      </c>
      <c r="BC533" s="71" t="str" cm="1">
        <f t="array" aca="1" ref="BC5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aca="1" ref="BD5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 ca="1">IFERROR(_xlfn.XLOOKUP(AO533, BASE_MAPA!$D$2:$D$260, BASE_MAPA!$I$2:$I$260), "ERRO")</f>
        <v>ERRO</v>
      </c>
      <c r="BF533" s="261" t="str">
        <f ca="1"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aca="1" ref="M53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aca="1" ref="N53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 ca="1">IF(BS_CONTROLE[[#This Row],[Atividade]]=0, "-", BS_CONTROLE[[#This Row],[Atividade]])</f>
        <v>-</v>
      </c>
      <c r="AJ534" s="9" t="str">
        <f ca="1">IF(D534="","*",VLOOKUP(AI534,BS_ATIVIDADE[#Data],3,FALSE))</f>
        <v>*</v>
      </c>
      <c r="AK534" s="280" t="str">
        <f ca="1">IF(BS_CONTROLE[[#This Row],[Local - Partida]]=0, "-", BS_CONTROLE[[#This Row],[Local - Partida]])</f>
        <v>-</v>
      </c>
      <c r="AL534" s="280" t="str">
        <f ca="1">IF(BS_CONTROLE[[#This Row],[Local - Encerramento]]=0, "-", BS_CONTROLE[[#This Row],[Local - Encerramento]])</f>
        <v>-</v>
      </c>
      <c r="AM534" s="280" t="str">
        <f ca="1">IF(BS_CONTROLE[[#This Row],[Entre - Estações]]=0, "-", BS_CONTROLE[[#This Row],[Entre - Estações]])</f>
        <v>-</v>
      </c>
      <c r="AN534" s="280" t="str">
        <f ca="1">IF(BS_CONTROLE[[#This Row],[SB]]=0, "-", BS_CONTROLE[[#This Row],[SB]])</f>
        <v>-</v>
      </c>
      <c r="AO534" s="259" t="str">
        <f ca="1">IF(BS_CONTROLE[[#This Row],[SUB]]=0, "-", BS_CONTROLE[[#This Row],[SUB]])</f>
        <v>-</v>
      </c>
      <c r="AP534" s="260" t="str">
        <f ca="1">IF(BS_CONTROLE[[#This Row],[KM - Inicio]]=0, "-", BS_CONTROLE[[#This Row],[KM - Inicio]])</f>
        <v>-</v>
      </c>
      <c r="AQ534" s="260" t="str">
        <f ca="1"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 ca="1">IFERROR(_xlfn.XLOOKUP(AI534, BS_ATIVIDADE[ATIVIDADE],BS_ATIVIDADE[UNIDADE] ), "*")</f>
        <v>*</v>
      </c>
      <c r="BC534" s="71" t="str" cm="1">
        <f t="array" aca="1" ref="BC5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aca="1" ref="BD5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 ca="1">IFERROR(_xlfn.XLOOKUP(AO534, BASE_MAPA!$D$2:$D$260, BASE_MAPA!$I$2:$I$260), "ERRO")</f>
        <v>ERRO</v>
      </c>
      <c r="BF534" s="261" t="str">
        <f ca="1"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aca="1" ref="M53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aca="1" ref="N53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 ca="1">IF(BS_CONTROLE[[#This Row],[Atividade]]=0, "-", BS_CONTROLE[[#This Row],[Atividade]])</f>
        <v>-</v>
      </c>
      <c r="AJ535" s="9" t="str">
        <f ca="1">IF(D535="","*",VLOOKUP(AI535,BS_ATIVIDADE[#Data],3,FALSE))</f>
        <v>*</v>
      </c>
      <c r="AK535" s="280" t="str">
        <f ca="1">IF(BS_CONTROLE[[#This Row],[Local - Partida]]=0, "-", BS_CONTROLE[[#This Row],[Local - Partida]])</f>
        <v>-</v>
      </c>
      <c r="AL535" s="280" t="str">
        <f ca="1">IF(BS_CONTROLE[[#This Row],[Local - Encerramento]]=0, "-", BS_CONTROLE[[#This Row],[Local - Encerramento]])</f>
        <v>-</v>
      </c>
      <c r="AM535" s="280" t="str">
        <f ca="1">IF(BS_CONTROLE[[#This Row],[Entre - Estações]]=0, "-", BS_CONTROLE[[#This Row],[Entre - Estações]])</f>
        <v>-</v>
      </c>
      <c r="AN535" s="280" t="str">
        <f ca="1">IF(BS_CONTROLE[[#This Row],[SB]]=0, "-", BS_CONTROLE[[#This Row],[SB]])</f>
        <v>-</v>
      </c>
      <c r="AO535" s="259" t="str">
        <f ca="1">IF(BS_CONTROLE[[#This Row],[SUB]]=0, "-", BS_CONTROLE[[#This Row],[SUB]])</f>
        <v>-</v>
      </c>
      <c r="AP535" s="260" t="str">
        <f ca="1">IF(BS_CONTROLE[[#This Row],[KM - Inicio]]=0, "-", BS_CONTROLE[[#This Row],[KM - Inicio]])</f>
        <v>-</v>
      </c>
      <c r="AQ535" s="260" t="str">
        <f ca="1"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 ca="1">IFERROR(_xlfn.XLOOKUP(AI535, BS_ATIVIDADE[ATIVIDADE],BS_ATIVIDADE[UNIDADE] ), "*")</f>
        <v>*</v>
      </c>
      <c r="BC535" s="71" t="str" cm="1">
        <f t="array" aca="1" ref="BC5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aca="1" ref="BD5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 ca="1">IFERROR(_xlfn.XLOOKUP(AO535, BASE_MAPA!$D$2:$D$260, BASE_MAPA!$I$2:$I$260), "ERRO")</f>
        <v>ERRO</v>
      </c>
      <c r="BF535" s="261" t="str">
        <f ca="1"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aca="1" ref="M53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aca="1" ref="N53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 ca="1">IF(BS_CONTROLE[[#This Row],[Atividade]]=0, "-", BS_CONTROLE[[#This Row],[Atividade]])</f>
        <v>-</v>
      </c>
      <c r="AJ536" s="9" t="str">
        <f ca="1">IF(D536="","*",VLOOKUP(AI536,BS_ATIVIDADE[#Data],3,FALSE))</f>
        <v>*</v>
      </c>
      <c r="AK536" s="280" t="str">
        <f ca="1">IF(BS_CONTROLE[[#This Row],[Local - Partida]]=0, "-", BS_CONTROLE[[#This Row],[Local - Partida]])</f>
        <v>-</v>
      </c>
      <c r="AL536" s="280" t="str">
        <f ca="1">IF(BS_CONTROLE[[#This Row],[Local - Encerramento]]=0, "-", BS_CONTROLE[[#This Row],[Local - Encerramento]])</f>
        <v>-</v>
      </c>
      <c r="AM536" s="280" t="str">
        <f ca="1">IF(BS_CONTROLE[[#This Row],[Entre - Estações]]=0, "-", BS_CONTROLE[[#This Row],[Entre - Estações]])</f>
        <v>-</v>
      </c>
      <c r="AN536" s="280" t="str">
        <f ca="1">IF(BS_CONTROLE[[#This Row],[SB]]=0, "-", BS_CONTROLE[[#This Row],[SB]])</f>
        <v>-</v>
      </c>
      <c r="AO536" s="259" t="str">
        <f ca="1">IF(BS_CONTROLE[[#This Row],[SUB]]=0, "-", BS_CONTROLE[[#This Row],[SUB]])</f>
        <v>-</v>
      </c>
      <c r="AP536" s="260" t="str">
        <f ca="1">IF(BS_CONTROLE[[#This Row],[KM - Inicio]]=0, "-", BS_CONTROLE[[#This Row],[KM - Inicio]])</f>
        <v>-</v>
      </c>
      <c r="AQ536" s="260" t="str">
        <f ca="1"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 ca="1">IFERROR(_xlfn.XLOOKUP(AI536, BS_ATIVIDADE[ATIVIDADE],BS_ATIVIDADE[UNIDADE] ), "*")</f>
        <v>*</v>
      </c>
      <c r="BC536" s="71" t="str" cm="1">
        <f t="array" aca="1" ref="BC5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aca="1" ref="BD5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 ca="1">IFERROR(_xlfn.XLOOKUP(AO536, BASE_MAPA!$D$2:$D$260, BASE_MAPA!$I$2:$I$260), "ERRO")</f>
        <v>ERRO</v>
      </c>
      <c r="BF536" s="261" t="str">
        <f ca="1"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aca="1" ref="M53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aca="1" ref="N53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 ca="1">IF(BS_CONTROLE[[#This Row],[Atividade]]=0, "-", BS_CONTROLE[[#This Row],[Atividade]])</f>
        <v>-</v>
      </c>
      <c r="AJ537" s="9" t="str">
        <f ca="1">IF(D537="","*",VLOOKUP(AI537,BS_ATIVIDADE[#Data],3,FALSE))</f>
        <v>*</v>
      </c>
      <c r="AK537" s="280" t="str">
        <f ca="1">IF(BS_CONTROLE[[#This Row],[Local - Partida]]=0, "-", BS_CONTROLE[[#This Row],[Local - Partida]])</f>
        <v>-</v>
      </c>
      <c r="AL537" s="280" t="str">
        <f ca="1">IF(BS_CONTROLE[[#This Row],[Local - Encerramento]]=0, "-", BS_CONTROLE[[#This Row],[Local - Encerramento]])</f>
        <v>-</v>
      </c>
      <c r="AM537" s="280" t="str">
        <f ca="1">IF(BS_CONTROLE[[#This Row],[Entre - Estações]]=0, "-", BS_CONTROLE[[#This Row],[Entre - Estações]])</f>
        <v>-</v>
      </c>
      <c r="AN537" s="280" t="str">
        <f ca="1">IF(BS_CONTROLE[[#This Row],[SB]]=0, "-", BS_CONTROLE[[#This Row],[SB]])</f>
        <v>-</v>
      </c>
      <c r="AO537" s="259" t="str">
        <f ca="1">IF(BS_CONTROLE[[#This Row],[SUB]]=0, "-", BS_CONTROLE[[#This Row],[SUB]])</f>
        <v>-</v>
      </c>
      <c r="AP537" s="260" t="str">
        <f ca="1">IF(BS_CONTROLE[[#This Row],[KM - Inicio]]=0, "-", BS_CONTROLE[[#This Row],[KM - Inicio]])</f>
        <v>-</v>
      </c>
      <c r="AQ537" s="260" t="str">
        <f ca="1"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 ca="1">IFERROR(_xlfn.XLOOKUP(AI537, BS_ATIVIDADE[ATIVIDADE],BS_ATIVIDADE[UNIDADE] ), "*")</f>
        <v>*</v>
      </c>
      <c r="BC537" s="71" t="str" cm="1">
        <f t="array" aca="1" ref="BC5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aca="1" ref="BD5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 ca="1">IFERROR(_xlfn.XLOOKUP(AO537, BASE_MAPA!$D$2:$D$260, BASE_MAPA!$I$2:$I$260), "ERRO")</f>
        <v>ERRO</v>
      </c>
      <c r="BF537" s="261" t="str">
        <f ca="1"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aca="1" ref="M53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aca="1" ref="N53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 ca="1">IF(BS_CONTROLE[[#This Row],[Atividade]]=0, "-", BS_CONTROLE[[#This Row],[Atividade]])</f>
        <v>-</v>
      </c>
      <c r="AJ538" s="9" t="str">
        <f ca="1">IF(D538="","*",VLOOKUP(AI538,BS_ATIVIDADE[#Data],3,FALSE))</f>
        <v>*</v>
      </c>
      <c r="AK538" s="280" t="str">
        <f ca="1">IF(BS_CONTROLE[[#This Row],[Local - Partida]]=0, "-", BS_CONTROLE[[#This Row],[Local - Partida]])</f>
        <v>-</v>
      </c>
      <c r="AL538" s="280" t="str">
        <f ca="1">IF(BS_CONTROLE[[#This Row],[Local - Encerramento]]=0, "-", BS_CONTROLE[[#This Row],[Local - Encerramento]])</f>
        <v>-</v>
      </c>
      <c r="AM538" s="280" t="str">
        <f ca="1">IF(BS_CONTROLE[[#This Row],[Entre - Estações]]=0, "-", BS_CONTROLE[[#This Row],[Entre - Estações]])</f>
        <v>-</v>
      </c>
      <c r="AN538" s="280" t="str">
        <f ca="1">IF(BS_CONTROLE[[#This Row],[SB]]=0, "-", BS_CONTROLE[[#This Row],[SB]])</f>
        <v>-</v>
      </c>
      <c r="AO538" s="259" t="str">
        <f ca="1">IF(BS_CONTROLE[[#This Row],[SUB]]=0, "-", BS_CONTROLE[[#This Row],[SUB]])</f>
        <v>-</v>
      </c>
      <c r="AP538" s="260" t="str">
        <f ca="1">IF(BS_CONTROLE[[#This Row],[KM - Inicio]]=0, "-", BS_CONTROLE[[#This Row],[KM - Inicio]])</f>
        <v>-</v>
      </c>
      <c r="AQ538" s="260" t="str">
        <f ca="1"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 ca="1">IFERROR(_xlfn.XLOOKUP(AI538, BS_ATIVIDADE[ATIVIDADE],BS_ATIVIDADE[UNIDADE] ), "*")</f>
        <v>*</v>
      </c>
      <c r="BC538" s="71" t="str" cm="1">
        <f t="array" aca="1" ref="BC5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aca="1" ref="BD5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 ca="1">IFERROR(_xlfn.XLOOKUP(AO538, BASE_MAPA!$D$2:$D$260, BASE_MAPA!$I$2:$I$260), "ERRO")</f>
        <v>ERRO</v>
      </c>
      <c r="BF538" s="261" t="str">
        <f ca="1"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aca="1" ref="M53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aca="1" ref="N53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 ca="1">IF(BS_CONTROLE[[#This Row],[Atividade]]=0, "-", BS_CONTROLE[[#This Row],[Atividade]])</f>
        <v>-</v>
      </c>
      <c r="AJ539" s="9" t="str">
        <f ca="1">IF(D539="","*",VLOOKUP(AI539,BS_ATIVIDADE[#Data],3,FALSE))</f>
        <v>*</v>
      </c>
      <c r="AK539" s="280" t="str">
        <f ca="1">IF(BS_CONTROLE[[#This Row],[Local - Partida]]=0, "-", BS_CONTROLE[[#This Row],[Local - Partida]])</f>
        <v>-</v>
      </c>
      <c r="AL539" s="280" t="str">
        <f ca="1">IF(BS_CONTROLE[[#This Row],[Local - Encerramento]]=0, "-", BS_CONTROLE[[#This Row],[Local - Encerramento]])</f>
        <v>-</v>
      </c>
      <c r="AM539" s="280" t="str">
        <f ca="1">IF(BS_CONTROLE[[#This Row],[Entre - Estações]]=0, "-", BS_CONTROLE[[#This Row],[Entre - Estações]])</f>
        <v>-</v>
      </c>
      <c r="AN539" s="280" t="str">
        <f ca="1">IF(BS_CONTROLE[[#This Row],[SB]]=0, "-", BS_CONTROLE[[#This Row],[SB]])</f>
        <v>-</v>
      </c>
      <c r="AO539" s="259" t="str">
        <f ca="1">IF(BS_CONTROLE[[#This Row],[SUB]]=0, "-", BS_CONTROLE[[#This Row],[SUB]])</f>
        <v>-</v>
      </c>
      <c r="AP539" s="260" t="str">
        <f ca="1">IF(BS_CONTROLE[[#This Row],[KM - Inicio]]=0, "-", BS_CONTROLE[[#This Row],[KM - Inicio]])</f>
        <v>-</v>
      </c>
      <c r="AQ539" s="260" t="str">
        <f ca="1"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 ca="1">IFERROR(_xlfn.XLOOKUP(AI539, BS_ATIVIDADE[ATIVIDADE],BS_ATIVIDADE[UNIDADE] ), "*")</f>
        <v>*</v>
      </c>
      <c r="BC539" s="71" t="str" cm="1">
        <f t="array" aca="1" ref="BC5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aca="1" ref="BD5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 ca="1">IFERROR(_xlfn.XLOOKUP(AO539, BASE_MAPA!$D$2:$D$260, BASE_MAPA!$I$2:$I$260), "ERRO")</f>
        <v>ERRO</v>
      </c>
      <c r="BF539" s="261" t="str">
        <f ca="1"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aca="1" ref="M54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aca="1" ref="N54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 ca="1">IF(BS_CONTROLE[[#This Row],[Atividade]]=0, "-", BS_CONTROLE[[#This Row],[Atividade]])</f>
        <v>-</v>
      </c>
      <c r="AJ540" s="9" t="str">
        <f ca="1">IF(D540="","*",VLOOKUP(AI540,BS_ATIVIDADE[#Data],3,FALSE))</f>
        <v>*</v>
      </c>
      <c r="AK540" s="280" t="str">
        <f ca="1">IF(BS_CONTROLE[[#This Row],[Local - Partida]]=0, "-", BS_CONTROLE[[#This Row],[Local - Partida]])</f>
        <v>-</v>
      </c>
      <c r="AL540" s="280" t="str">
        <f ca="1">IF(BS_CONTROLE[[#This Row],[Local - Encerramento]]=0, "-", BS_CONTROLE[[#This Row],[Local - Encerramento]])</f>
        <v>-</v>
      </c>
      <c r="AM540" s="280" t="str">
        <f ca="1">IF(BS_CONTROLE[[#This Row],[Entre - Estações]]=0, "-", BS_CONTROLE[[#This Row],[Entre - Estações]])</f>
        <v>-</v>
      </c>
      <c r="AN540" s="280" t="str">
        <f ca="1">IF(BS_CONTROLE[[#This Row],[SB]]=0, "-", BS_CONTROLE[[#This Row],[SB]])</f>
        <v>-</v>
      </c>
      <c r="AO540" s="259" t="str">
        <f ca="1">IF(BS_CONTROLE[[#This Row],[SUB]]=0, "-", BS_CONTROLE[[#This Row],[SUB]])</f>
        <v>-</v>
      </c>
      <c r="AP540" s="260" t="str">
        <f ca="1">IF(BS_CONTROLE[[#This Row],[KM - Inicio]]=0, "-", BS_CONTROLE[[#This Row],[KM - Inicio]])</f>
        <v>-</v>
      </c>
      <c r="AQ540" s="260" t="str">
        <f ca="1"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 ca="1">IFERROR(_xlfn.XLOOKUP(AI540, BS_ATIVIDADE[ATIVIDADE],BS_ATIVIDADE[UNIDADE] ), "*")</f>
        <v>*</v>
      </c>
      <c r="BC540" s="71" t="str" cm="1">
        <f t="array" aca="1" ref="BC5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aca="1" ref="BD5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 ca="1">IFERROR(_xlfn.XLOOKUP(AO540, BASE_MAPA!$D$2:$D$260, BASE_MAPA!$I$2:$I$260), "ERRO")</f>
        <v>ERRO</v>
      </c>
      <c r="BF540" s="261" t="str">
        <f ca="1"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aca="1" ref="M54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aca="1" ref="N54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 ca="1">IF(BS_CONTROLE[[#This Row],[Atividade]]=0, "-", BS_CONTROLE[[#This Row],[Atividade]])</f>
        <v>-</v>
      </c>
      <c r="AJ541" s="9" t="str">
        <f ca="1">IF(D541="","*",VLOOKUP(AI541,BS_ATIVIDADE[#Data],3,FALSE))</f>
        <v>*</v>
      </c>
      <c r="AK541" s="280" t="str">
        <f ca="1">IF(BS_CONTROLE[[#This Row],[Local - Partida]]=0, "-", BS_CONTROLE[[#This Row],[Local - Partida]])</f>
        <v>-</v>
      </c>
      <c r="AL541" s="280" t="str">
        <f ca="1">IF(BS_CONTROLE[[#This Row],[Local - Encerramento]]=0, "-", BS_CONTROLE[[#This Row],[Local - Encerramento]])</f>
        <v>-</v>
      </c>
      <c r="AM541" s="280" t="str">
        <f ca="1">IF(BS_CONTROLE[[#This Row],[Entre - Estações]]=0, "-", BS_CONTROLE[[#This Row],[Entre - Estações]])</f>
        <v>-</v>
      </c>
      <c r="AN541" s="280" t="str">
        <f ca="1">IF(BS_CONTROLE[[#This Row],[SB]]=0, "-", BS_CONTROLE[[#This Row],[SB]])</f>
        <v>-</v>
      </c>
      <c r="AO541" s="259" t="str">
        <f ca="1">IF(BS_CONTROLE[[#This Row],[SUB]]=0, "-", BS_CONTROLE[[#This Row],[SUB]])</f>
        <v>-</v>
      </c>
      <c r="AP541" s="260" t="str">
        <f ca="1">IF(BS_CONTROLE[[#This Row],[KM - Inicio]]=0, "-", BS_CONTROLE[[#This Row],[KM - Inicio]])</f>
        <v>-</v>
      </c>
      <c r="AQ541" s="260" t="str">
        <f ca="1"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 ca="1">IFERROR(_xlfn.XLOOKUP(AI541, BS_ATIVIDADE[ATIVIDADE],BS_ATIVIDADE[UNIDADE] ), "*")</f>
        <v>*</v>
      </c>
      <c r="BC541" s="71" t="str" cm="1">
        <f t="array" aca="1" ref="BC5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aca="1" ref="BD5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 ca="1">IFERROR(_xlfn.XLOOKUP(AO541, BASE_MAPA!$D$2:$D$260, BASE_MAPA!$I$2:$I$260), "ERRO")</f>
        <v>ERRO</v>
      </c>
      <c r="BF541" s="261" t="str">
        <f ca="1"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aca="1" ref="M542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aca="1" ref="N542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 ca="1">IF(BS_CONTROLE[[#This Row],[Atividade]]=0, "-", BS_CONTROLE[[#This Row],[Atividade]])</f>
        <v>-</v>
      </c>
      <c r="AJ542" s="9" t="str">
        <f ca="1">IF(D542="","*",VLOOKUP(AI542,BS_ATIVIDADE[#Data],3,FALSE))</f>
        <v>*</v>
      </c>
      <c r="AK542" s="280" t="str">
        <f ca="1">IF(BS_CONTROLE[[#This Row],[Local - Partida]]=0, "-", BS_CONTROLE[[#This Row],[Local - Partida]])</f>
        <v>-</v>
      </c>
      <c r="AL542" s="280" t="str">
        <f ca="1">IF(BS_CONTROLE[[#This Row],[Local - Encerramento]]=0, "-", BS_CONTROLE[[#This Row],[Local - Encerramento]])</f>
        <v>-</v>
      </c>
      <c r="AM542" s="280" t="str">
        <f ca="1">IF(BS_CONTROLE[[#This Row],[Entre - Estações]]=0, "-", BS_CONTROLE[[#This Row],[Entre - Estações]])</f>
        <v>-</v>
      </c>
      <c r="AN542" s="280" t="str">
        <f ca="1">IF(BS_CONTROLE[[#This Row],[SB]]=0, "-", BS_CONTROLE[[#This Row],[SB]])</f>
        <v>-</v>
      </c>
      <c r="AO542" s="259" t="str">
        <f ca="1">IF(BS_CONTROLE[[#This Row],[SUB]]=0, "-", BS_CONTROLE[[#This Row],[SUB]])</f>
        <v>-</v>
      </c>
      <c r="AP542" s="260" t="str">
        <f ca="1">IF(BS_CONTROLE[[#This Row],[KM - Inicio]]=0, "-", BS_CONTROLE[[#This Row],[KM - Inicio]])</f>
        <v>-</v>
      </c>
      <c r="AQ542" s="260" t="str">
        <f ca="1"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 ca="1">IFERROR(_xlfn.XLOOKUP(AI542, BS_ATIVIDADE[ATIVIDADE],BS_ATIVIDADE[UNIDADE] ), "*")</f>
        <v>*</v>
      </c>
      <c r="BC542" s="71" t="str" cm="1">
        <f t="array" aca="1" ref="BC5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aca="1" ref="BD5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 ca="1">IFERROR(_xlfn.XLOOKUP(AO542, BASE_MAPA!$D$2:$D$260, BASE_MAPA!$I$2:$I$260), "ERRO")</f>
        <v>ERRO</v>
      </c>
      <c r="BF542" s="261" t="str">
        <f ca="1"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aca="1" ref="M543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aca="1" ref="N543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 ca="1">IF(BS_CONTROLE[[#This Row],[Atividade]]=0, "-", BS_CONTROLE[[#This Row],[Atividade]])</f>
        <v>-</v>
      </c>
      <c r="AJ543" s="9" t="str">
        <f ca="1">IF(D543="","*",VLOOKUP(AI543,BS_ATIVIDADE[#Data],3,FALSE))</f>
        <v>*</v>
      </c>
      <c r="AK543" s="280" t="str">
        <f ca="1">IF(BS_CONTROLE[[#This Row],[Local - Partida]]=0, "-", BS_CONTROLE[[#This Row],[Local - Partida]])</f>
        <v>-</v>
      </c>
      <c r="AL543" s="280" t="str">
        <f ca="1">IF(BS_CONTROLE[[#This Row],[Local - Encerramento]]=0, "-", BS_CONTROLE[[#This Row],[Local - Encerramento]])</f>
        <v>-</v>
      </c>
      <c r="AM543" s="280" t="str">
        <f ca="1">IF(BS_CONTROLE[[#This Row],[Entre - Estações]]=0, "-", BS_CONTROLE[[#This Row],[Entre - Estações]])</f>
        <v>-</v>
      </c>
      <c r="AN543" s="280" t="str">
        <f ca="1">IF(BS_CONTROLE[[#This Row],[SB]]=0, "-", BS_CONTROLE[[#This Row],[SB]])</f>
        <v>-</v>
      </c>
      <c r="AO543" s="259" t="str">
        <f ca="1">IF(BS_CONTROLE[[#This Row],[SUB]]=0, "-", BS_CONTROLE[[#This Row],[SUB]])</f>
        <v>-</v>
      </c>
      <c r="AP543" s="260" t="str">
        <f ca="1">IF(BS_CONTROLE[[#This Row],[KM - Inicio]]=0, "-", BS_CONTROLE[[#This Row],[KM - Inicio]])</f>
        <v>-</v>
      </c>
      <c r="AQ543" s="260" t="str">
        <f ca="1"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 ca="1">IFERROR(_xlfn.XLOOKUP(AI543, BS_ATIVIDADE[ATIVIDADE],BS_ATIVIDADE[UNIDADE] ), "*")</f>
        <v>*</v>
      </c>
      <c r="BC543" s="71" t="str" cm="1">
        <f t="array" aca="1" ref="BC5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aca="1" ref="BD5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 ca="1">IFERROR(_xlfn.XLOOKUP(AO543, BASE_MAPA!$D$2:$D$260, BASE_MAPA!$I$2:$I$260), "ERRO")</f>
        <v>ERRO</v>
      </c>
      <c r="BF543" s="261" t="str">
        <f ca="1"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aca="1" ref="M544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aca="1" ref="N544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 ca="1">IF(BS_CONTROLE[[#This Row],[Atividade]]=0, "-", BS_CONTROLE[[#This Row],[Atividade]])</f>
        <v>-</v>
      </c>
      <c r="AJ544" s="9" t="str">
        <f ca="1">IF(D544="","*",VLOOKUP(AI544,BS_ATIVIDADE[#Data],3,FALSE))</f>
        <v>*</v>
      </c>
      <c r="AK544" s="280" t="str">
        <f ca="1">IF(BS_CONTROLE[[#This Row],[Local - Partida]]=0, "-", BS_CONTROLE[[#This Row],[Local - Partida]])</f>
        <v>-</v>
      </c>
      <c r="AL544" s="280" t="str">
        <f ca="1">IF(BS_CONTROLE[[#This Row],[Local - Encerramento]]=0, "-", BS_CONTROLE[[#This Row],[Local - Encerramento]])</f>
        <v>-</v>
      </c>
      <c r="AM544" s="280" t="str">
        <f ca="1">IF(BS_CONTROLE[[#This Row],[Entre - Estações]]=0, "-", BS_CONTROLE[[#This Row],[Entre - Estações]])</f>
        <v>-</v>
      </c>
      <c r="AN544" s="280" t="str">
        <f ca="1">IF(BS_CONTROLE[[#This Row],[SB]]=0, "-", BS_CONTROLE[[#This Row],[SB]])</f>
        <v>-</v>
      </c>
      <c r="AO544" s="259" t="str">
        <f ca="1">IF(BS_CONTROLE[[#This Row],[SUB]]=0, "-", BS_CONTROLE[[#This Row],[SUB]])</f>
        <v>-</v>
      </c>
      <c r="AP544" s="260" t="str">
        <f ca="1">IF(BS_CONTROLE[[#This Row],[KM - Inicio]]=0, "-", BS_CONTROLE[[#This Row],[KM - Inicio]])</f>
        <v>-</v>
      </c>
      <c r="AQ544" s="260" t="str">
        <f ca="1"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 ca="1">IFERROR(_xlfn.XLOOKUP(AI544, BS_ATIVIDADE[ATIVIDADE],BS_ATIVIDADE[UNIDADE] ), "*")</f>
        <v>*</v>
      </c>
      <c r="BC544" s="71" t="str" cm="1">
        <f t="array" aca="1" ref="BC5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aca="1" ref="BD5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 ca="1">IFERROR(_xlfn.XLOOKUP(AO544, BASE_MAPA!$D$2:$D$260, BASE_MAPA!$I$2:$I$260), "ERRO")</f>
        <v>ERRO</v>
      </c>
      <c r="BF544" s="261" t="str">
        <f ca="1"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aca="1" ref="M545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aca="1" ref="N545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 ca="1">IF(BS_CONTROLE[[#This Row],[Atividade]]=0, "-", BS_CONTROLE[[#This Row],[Atividade]])</f>
        <v>-</v>
      </c>
      <c r="AJ545" s="9" t="str">
        <f ca="1">IF(D545="","*",VLOOKUP(AI545,BS_ATIVIDADE[#Data],3,FALSE))</f>
        <v>*</v>
      </c>
      <c r="AK545" s="280" t="str">
        <f ca="1">IF(BS_CONTROLE[[#This Row],[Local - Partida]]=0, "-", BS_CONTROLE[[#This Row],[Local - Partida]])</f>
        <v>-</v>
      </c>
      <c r="AL545" s="280" t="str">
        <f ca="1">IF(BS_CONTROLE[[#This Row],[Local - Encerramento]]=0, "-", BS_CONTROLE[[#This Row],[Local - Encerramento]])</f>
        <v>-</v>
      </c>
      <c r="AM545" s="280" t="str">
        <f ca="1">IF(BS_CONTROLE[[#This Row],[Entre - Estações]]=0, "-", BS_CONTROLE[[#This Row],[Entre - Estações]])</f>
        <v>-</v>
      </c>
      <c r="AN545" s="280" t="str">
        <f ca="1">IF(BS_CONTROLE[[#This Row],[SB]]=0, "-", BS_CONTROLE[[#This Row],[SB]])</f>
        <v>-</v>
      </c>
      <c r="AO545" s="259" t="str">
        <f ca="1">IF(BS_CONTROLE[[#This Row],[SUB]]=0, "-", BS_CONTROLE[[#This Row],[SUB]])</f>
        <v>-</v>
      </c>
      <c r="AP545" s="260" t="str">
        <f ca="1">IF(BS_CONTROLE[[#This Row],[KM - Inicio]]=0, "-", BS_CONTROLE[[#This Row],[KM - Inicio]])</f>
        <v>-</v>
      </c>
      <c r="AQ545" s="260" t="str">
        <f ca="1"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 ca="1">IFERROR(_xlfn.XLOOKUP(AI545, BS_ATIVIDADE[ATIVIDADE],BS_ATIVIDADE[UNIDADE] ), "*")</f>
        <v>*</v>
      </c>
      <c r="BC545" s="71" t="str" cm="1">
        <f t="array" aca="1" ref="BC5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aca="1" ref="BD5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 ca="1">IFERROR(_xlfn.XLOOKUP(AO545, BASE_MAPA!$D$2:$D$260, BASE_MAPA!$I$2:$I$260), "ERRO")</f>
        <v>ERRO</v>
      </c>
      <c r="BF545" s="261" t="str">
        <f ca="1"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aca="1" ref="M546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aca="1" ref="N546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 ca="1">IF(BS_CONTROLE[[#This Row],[Atividade]]=0, "-", BS_CONTROLE[[#This Row],[Atividade]])</f>
        <v>-</v>
      </c>
      <c r="AJ546" s="9" t="str">
        <f ca="1">IF(D546="","*",VLOOKUP(AI546,BS_ATIVIDADE[#Data],3,FALSE))</f>
        <v>*</v>
      </c>
      <c r="AK546" s="280" t="str">
        <f ca="1">IF(BS_CONTROLE[[#This Row],[Local - Partida]]=0, "-", BS_CONTROLE[[#This Row],[Local - Partida]])</f>
        <v>-</v>
      </c>
      <c r="AL546" s="280" t="str">
        <f ca="1">IF(BS_CONTROLE[[#This Row],[Local - Encerramento]]=0, "-", BS_CONTROLE[[#This Row],[Local - Encerramento]])</f>
        <v>-</v>
      </c>
      <c r="AM546" s="280" t="str">
        <f ca="1">IF(BS_CONTROLE[[#This Row],[Entre - Estações]]=0, "-", BS_CONTROLE[[#This Row],[Entre - Estações]])</f>
        <v>-</v>
      </c>
      <c r="AN546" s="280" t="str">
        <f ca="1">IF(BS_CONTROLE[[#This Row],[SB]]=0, "-", BS_CONTROLE[[#This Row],[SB]])</f>
        <v>-</v>
      </c>
      <c r="AO546" s="259" t="str">
        <f ca="1">IF(BS_CONTROLE[[#This Row],[SUB]]=0, "-", BS_CONTROLE[[#This Row],[SUB]])</f>
        <v>-</v>
      </c>
      <c r="AP546" s="260" t="str">
        <f ca="1">IF(BS_CONTROLE[[#This Row],[KM - Inicio]]=0, "-", BS_CONTROLE[[#This Row],[KM - Inicio]])</f>
        <v>-</v>
      </c>
      <c r="AQ546" s="260" t="str">
        <f ca="1"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 ca="1">IFERROR(_xlfn.XLOOKUP(AI546, BS_ATIVIDADE[ATIVIDADE],BS_ATIVIDADE[UNIDADE] ), "*")</f>
        <v>*</v>
      </c>
      <c r="BC546" s="71" t="str" cm="1">
        <f t="array" aca="1" ref="BC5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aca="1" ref="BD5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 ca="1">IFERROR(_xlfn.XLOOKUP(AO546, BASE_MAPA!$D$2:$D$260, BASE_MAPA!$I$2:$I$260), "ERRO")</f>
        <v>ERRO</v>
      </c>
      <c r="BF546" s="261" t="str">
        <f ca="1"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aca="1" ref="M547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aca="1" ref="N547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 ca="1">IF(BS_CONTROLE[[#This Row],[Atividade]]=0, "-", BS_CONTROLE[[#This Row],[Atividade]])</f>
        <v>-</v>
      </c>
      <c r="AJ547" s="9" t="str">
        <f ca="1">IF(D547="","*",VLOOKUP(AI547,BS_ATIVIDADE[#Data],3,FALSE))</f>
        <v>*</v>
      </c>
      <c r="AK547" s="280" t="str">
        <f ca="1">IF(BS_CONTROLE[[#This Row],[Local - Partida]]=0, "-", BS_CONTROLE[[#This Row],[Local - Partida]])</f>
        <v>-</v>
      </c>
      <c r="AL547" s="280" t="str">
        <f ca="1">IF(BS_CONTROLE[[#This Row],[Local - Encerramento]]=0, "-", BS_CONTROLE[[#This Row],[Local - Encerramento]])</f>
        <v>-</v>
      </c>
      <c r="AM547" s="280" t="str">
        <f ca="1">IF(BS_CONTROLE[[#This Row],[Entre - Estações]]=0, "-", BS_CONTROLE[[#This Row],[Entre - Estações]])</f>
        <v>-</v>
      </c>
      <c r="AN547" s="280" t="str">
        <f ca="1">IF(BS_CONTROLE[[#This Row],[SB]]=0, "-", BS_CONTROLE[[#This Row],[SB]])</f>
        <v>-</v>
      </c>
      <c r="AO547" s="259" t="str">
        <f ca="1">IF(BS_CONTROLE[[#This Row],[SUB]]=0, "-", BS_CONTROLE[[#This Row],[SUB]])</f>
        <v>-</v>
      </c>
      <c r="AP547" s="260" t="str">
        <f ca="1">IF(BS_CONTROLE[[#This Row],[KM - Inicio]]=0, "-", BS_CONTROLE[[#This Row],[KM - Inicio]])</f>
        <v>-</v>
      </c>
      <c r="AQ547" s="260" t="str">
        <f ca="1"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 ca="1">IFERROR(_xlfn.XLOOKUP(AI547, BS_ATIVIDADE[ATIVIDADE],BS_ATIVIDADE[UNIDADE] ), "*")</f>
        <v>*</v>
      </c>
      <c r="BC547" s="71" t="str" cm="1">
        <f t="array" aca="1" ref="BC5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aca="1" ref="BD5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 ca="1">IFERROR(_xlfn.XLOOKUP(AO547, BASE_MAPA!$D$2:$D$260, BASE_MAPA!$I$2:$I$260), "ERRO")</f>
        <v>ERRO</v>
      </c>
      <c r="BF547" s="261" t="str">
        <f ca="1"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aca="1" ref="M548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aca="1" ref="N548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 ca="1">IF(BS_CONTROLE[[#This Row],[Atividade]]=0, "-", BS_CONTROLE[[#This Row],[Atividade]])</f>
        <v>-</v>
      </c>
      <c r="AJ548" s="9" t="str">
        <f ca="1">IF(D548="","*",VLOOKUP(AI548,BS_ATIVIDADE[#Data],3,FALSE))</f>
        <v>*</v>
      </c>
      <c r="AK548" s="280" t="str">
        <f ca="1">IF(BS_CONTROLE[[#This Row],[Local - Partida]]=0, "-", BS_CONTROLE[[#This Row],[Local - Partida]])</f>
        <v>-</v>
      </c>
      <c r="AL548" s="280" t="str">
        <f ca="1">IF(BS_CONTROLE[[#This Row],[Local - Encerramento]]=0, "-", BS_CONTROLE[[#This Row],[Local - Encerramento]])</f>
        <v>-</v>
      </c>
      <c r="AM548" s="280" t="str">
        <f ca="1">IF(BS_CONTROLE[[#This Row],[Entre - Estações]]=0, "-", BS_CONTROLE[[#This Row],[Entre - Estações]])</f>
        <v>-</v>
      </c>
      <c r="AN548" s="280" t="str">
        <f ca="1">IF(BS_CONTROLE[[#This Row],[SB]]=0, "-", BS_CONTROLE[[#This Row],[SB]])</f>
        <v>-</v>
      </c>
      <c r="AO548" s="259" t="str">
        <f ca="1">IF(BS_CONTROLE[[#This Row],[SUB]]=0, "-", BS_CONTROLE[[#This Row],[SUB]])</f>
        <v>-</v>
      </c>
      <c r="AP548" s="260" t="str">
        <f ca="1">IF(BS_CONTROLE[[#This Row],[KM - Inicio]]=0, "-", BS_CONTROLE[[#This Row],[KM - Inicio]])</f>
        <v>-</v>
      </c>
      <c r="AQ548" s="260" t="str">
        <f ca="1"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 ca="1">IFERROR(_xlfn.XLOOKUP(AI548, BS_ATIVIDADE[ATIVIDADE],BS_ATIVIDADE[UNIDADE] ), "*")</f>
        <v>*</v>
      </c>
      <c r="BC548" s="71" t="str" cm="1">
        <f t="array" aca="1" ref="BC5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aca="1" ref="BD5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 ca="1">IFERROR(_xlfn.XLOOKUP(AO548, BASE_MAPA!$D$2:$D$260, BASE_MAPA!$I$2:$I$260), "ERRO")</f>
        <v>ERRO</v>
      </c>
      <c r="BF548" s="261" t="str">
        <f ca="1"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aca="1" ref="M549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aca="1" ref="N549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 ca="1">IF(BS_CONTROLE[[#This Row],[Atividade]]=0, "-", BS_CONTROLE[[#This Row],[Atividade]])</f>
        <v>-</v>
      </c>
      <c r="AJ549" s="9" t="str">
        <f ca="1">IF(D549="","*",VLOOKUP(AI549,BS_ATIVIDADE[#Data],3,FALSE))</f>
        <v>*</v>
      </c>
      <c r="AK549" s="280" t="str">
        <f ca="1">IF(BS_CONTROLE[[#This Row],[Local - Partida]]=0, "-", BS_CONTROLE[[#This Row],[Local - Partida]])</f>
        <v>-</v>
      </c>
      <c r="AL549" s="280" t="str">
        <f ca="1">IF(BS_CONTROLE[[#This Row],[Local - Encerramento]]=0, "-", BS_CONTROLE[[#This Row],[Local - Encerramento]])</f>
        <v>-</v>
      </c>
      <c r="AM549" s="280" t="str">
        <f ca="1">IF(BS_CONTROLE[[#This Row],[Entre - Estações]]=0, "-", BS_CONTROLE[[#This Row],[Entre - Estações]])</f>
        <v>-</v>
      </c>
      <c r="AN549" s="280" t="str">
        <f ca="1">IF(BS_CONTROLE[[#This Row],[SB]]=0, "-", BS_CONTROLE[[#This Row],[SB]])</f>
        <v>-</v>
      </c>
      <c r="AO549" s="259" t="str">
        <f ca="1">IF(BS_CONTROLE[[#This Row],[SUB]]=0, "-", BS_CONTROLE[[#This Row],[SUB]])</f>
        <v>-</v>
      </c>
      <c r="AP549" s="260" t="str">
        <f ca="1">IF(BS_CONTROLE[[#This Row],[KM - Inicio]]=0, "-", BS_CONTROLE[[#This Row],[KM - Inicio]])</f>
        <v>-</v>
      </c>
      <c r="AQ549" s="260" t="str">
        <f ca="1"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 ca="1">IFERROR(_xlfn.XLOOKUP(AI549, BS_ATIVIDADE[ATIVIDADE],BS_ATIVIDADE[UNIDADE] ), "*")</f>
        <v>*</v>
      </c>
      <c r="BC549" s="71" t="str" cm="1">
        <f t="array" aca="1" ref="BC5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aca="1" ref="BD5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 ca="1">IFERROR(_xlfn.XLOOKUP(AO549, BASE_MAPA!$D$2:$D$260, BASE_MAPA!$I$2:$I$260), "ERRO")</f>
        <v>ERRO</v>
      </c>
      <c r="BF549" s="261" t="str">
        <f ca="1"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aca="1" ref="M550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aca="1" ref="N550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 ca="1">IF(BS_CONTROLE[[#This Row],[Atividade]]=0, "-", BS_CONTROLE[[#This Row],[Atividade]])</f>
        <v>-</v>
      </c>
      <c r="AJ550" s="9" t="str">
        <f ca="1">IF(D550="","*",VLOOKUP(AI550,BS_ATIVIDADE[#Data],3,FALSE))</f>
        <v>*</v>
      </c>
      <c r="AK550" s="280" t="str">
        <f ca="1">IF(BS_CONTROLE[[#This Row],[Local - Partida]]=0, "-", BS_CONTROLE[[#This Row],[Local - Partida]])</f>
        <v>-</v>
      </c>
      <c r="AL550" s="280" t="str">
        <f ca="1">IF(BS_CONTROLE[[#This Row],[Local - Encerramento]]=0, "-", BS_CONTROLE[[#This Row],[Local - Encerramento]])</f>
        <v>-</v>
      </c>
      <c r="AM550" s="280" t="str">
        <f ca="1">IF(BS_CONTROLE[[#This Row],[Entre - Estações]]=0, "-", BS_CONTROLE[[#This Row],[Entre - Estações]])</f>
        <v>-</v>
      </c>
      <c r="AN550" s="280" t="str">
        <f ca="1">IF(BS_CONTROLE[[#This Row],[SB]]=0, "-", BS_CONTROLE[[#This Row],[SB]])</f>
        <v>-</v>
      </c>
      <c r="AO550" s="259" t="str">
        <f ca="1">IF(BS_CONTROLE[[#This Row],[SUB]]=0, "-", BS_CONTROLE[[#This Row],[SUB]])</f>
        <v>-</v>
      </c>
      <c r="AP550" s="260" t="str">
        <f ca="1">IF(BS_CONTROLE[[#This Row],[KM - Inicio]]=0, "-", BS_CONTROLE[[#This Row],[KM - Inicio]])</f>
        <v>-</v>
      </c>
      <c r="AQ550" s="260" t="str">
        <f ca="1"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 ca="1">IFERROR(_xlfn.XLOOKUP(AI550, BS_ATIVIDADE[ATIVIDADE],BS_ATIVIDADE[UNIDADE] ), "*")</f>
        <v>*</v>
      </c>
      <c r="BC550" s="71" t="str" cm="1">
        <f t="array" aca="1" ref="BC5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aca="1" ref="BD5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 ca="1">IFERROR(_xlfn.XLOOKUP(AO550, BASE_MAPA!$D$2:$D$260, BASE_MAPA!$I$2:$I$260), "ERRO")</f>
        <v>ERRO</v>
      </c>
      <c r="BF550" s="261" t="str">
        <f ca="1"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aca="1" ref="M551" ca="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aca="1" ref="N551" ca="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 ca="1">IF(BS_CONTROLE[[#This Row],[Atividade]]=0, "-", BS_CONTROLE[[#This Row],[Atividade]])</f>
        <v>-</v>
      </c>
      <c r="AJ551" s="9" t="str">
        <f ca="1">IF(D551="","*",VLOOKUP(AI551,BS_ATIVIDADE[#Data],3,FALSE))</f>
        <v>*</v>
      </c>
      <c r="AK551" s="280" t="str">
        <f ca="1">IF(BS_CONTROLE[[#This Row],[Local - Partida]]=0, "-", BS_CONTROLE[[#This Row],[Local - Partida]])</f>
        <v>-</v>
      </c>
      <c r="AL551" s="280" t="str">
        <f ca="1">IF(BS_CONTROLE[[#This Row],[Local - Encerramento]]=0, "-", BS_CONTROLE[[#This Row],[Local - Encerramento]])</f>
        <v>-</v>
      </c>
      <c r="AM551" s="280" t="str">
        <f ca="1">IF(BS_CONTROLE[[#This Row],[Entre - Estações]]=0, "-", BS_CONTROLE[[#This Row],[Entre - Estações]])</f>
        <v>-</v>
      </c>
      <c r="AN551" s="280" t="str">
        <f ca="1">IF(BS_CONTROLE[[#This Row],[SB]]=0, "-", BS_CONTROLE[[#This Row],[SB]])</f>
        <v>-</v>
      </c>
      <c r="AO551" s="259" t="str">
        <f ca="1">IF(BS_CONTROLE[[#This Row],[SUB]]=0, "-", BS_CONTROLE[[#This Row],[SUB]])</f>
        <v>-</v>
      </c>
      <c r="AP551" s="260" t="str">
        <f ca="1">IF(BS_CONTROLE[[#This Row],[KM - Inicio]]=0, "-", BS_CONTROLE[[#This Row],[KM - Inicio]])</f>
        <v>-</v>
      </c>
      <c r="AQ551" s="260" t="str">
        <f ca="1"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 ca="1">IFERROR(_xlfn.XLOOKUP(AI551, BS_ATIVIDADE[ATIVIDADE],BS_ATIVIDADE[UNIDADE] ), "*")</f>
        <v>*</v>
      </c>
      <c r="BC551" s="71" t="str" cm="1">
        <f t="array" aca="1" ref="BC5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aca="1" ref="BD5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 ca="1">IFERROR(_xlfn.XLOOKUP(AO551, BASE_MAPA!$D$2:$D$260, BASE_MAPA!$I$2:$I$260), "ERRO")</f>
        <v>ERRO</v>
      </c>
      <c r="BF551" s="261" t="str">
        <f ca="1"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 ca="1">IF(BS_CONTROLE[[#This Row],[Atividade]]=0, "-", BS_CONTROLE[[#This Row],[Atividade]])</f>
        <v>-</v>
      </c>
      <c r="AJ552" s="9" t="str">
        <f ca="1">IF(D552="","*",VLOOKUP(AI552,BS_ATIVIDADE[#Data],3,FALSE))</f>
        <v>*</v>
      </c>
      <c r="AK552" s="280" t="str">
        <f ca="1">IF(BS_CONTROLE[[#This Row],[Local - Partida]]=0, "-", BS_CONTROLE[[#This Row],[Local - Partida]])</f>
        <v>-</v>
      </c>
      <c r="AL552" s="280" t="str">
        <f ca="1">IF(BS_CONTROLE[[#This Row],[Local - Encerramento]]=0, "-", BS_CONTROLE[[#This Row],[Local - Encerramento]])</f>
        <v>-</v>
      </c>
      <c r="AM552" s="280" t="str">
        <f ca="1">IF(BS_CONTROLE[[#This Row],[Entre - Estações]]=0, "-", BS_CONTROLE[[#This Row],[Entre - Estações]])</f>
        <v>-</v>
      </c>
      <c r="AN552" s="280" t="str">
        <f ca="1">IF(BS_CONTROLE[[#This Row],[SB]]=0, "-", BS_CONTROLE[[#This Row],[SB]])</f>
        <v>-</v>
      </c>
      <c r="AO552" s="259" t="str">
        <f ca="1">IF(BS_CONTROLE[[#This Row],[SUB]]=0, "-", BS_CONTROLE[[#This Row],[SUB]])</f>
        <v>-</v>
      </c>
      <c r="AP552" s="260" t="str">
        <f ca="1">IF(BS_CONTROLE[[#This Row],[KM - Inicio]]=0, "-", BS_CONTROLE[[#This Row],[KM - Inicio]])</f>
        <v>-</v>
      </c>
      <c r="AQ552" s="260" t="str">
        <f ca="1"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 ca="1">IFERROR(_xlfn.XLOOKUP(AI552, BS_ATIVIDADE[ATIVIDADE],BS_ATIVIDADE[UNIDADE] ), "*")</f>
        <v>*</v>
      </c>
      <c r="BC552" s="71" t="str" cm="1">
        <f t="array" aca="1" ref="BC5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aca="1" ref="BD5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 ca="1">IFERROR(_xlfn.XLOOKUP(AO552, BASE_MAPA!$D$2:$D$260, BASE_MAPA!$I$2:$I$260), "ERRO")</f>
        <v>ERRO</v>
      </c>
      <c r="BF552" s="261" t="str">
        <f ca="1"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1357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1358</v>
      </c>
      <c r="C4" s="331" t="s">
        <v>1359</v>
      </c>
      <c r="D4" s="331" t="s">
        <v>1360</v>
      </c>
      <c r="E4" s="331" t="s">
        <v>1361</v>
      </c>
      <c r="F4" s="331" t="s">
        <v>8</v>
      </c>
      <c r="G4" s="331" t="s">
        <v>1362</v>
      </c>
    </row>
    <row r="5" spans="2:8">
      <c r="B5" s="334" t="s">
        <v>1147</v>
      </c>
      <c r="C5" s="334">
        <v>314978</v>
      </c>
      <c r="D5" s="334" t="s">
        <v>1363</v>
      </c>
      <c r="E5" s="334" t="s">
        <v>537</v>
      </c>
      <c r="F5" s="334" t="s">
        <v>101</v>
      </c>
      <c r="G5" s="335">
        <v>46143</v>
      </c>
    </row>
    <row r="6" spans="2:8">
      <c r="B6" s="334" t="s">
        <v>1364</v>
      </c>
      <c r="C6" s="334">
        <v>256790</v>
      </c>
      <c r="D6" s="334" t="s">
        <v>1365</v>
      </c>
      <c r="E6" s="334" t="s">
        <v>537</v>
      </c>
      <c r="F6" s="334" t="s">
        <v>1366</v>
      </c>
      <c r="G6" s="335">
        <v>45992</v>
      </c>
    </row>
    <row r="7" spans="2:8">
      <c r="B7" s="334" t="s">
        <v>1367</v>
      </c>
      <c r="C7" s="334">
        <v>265193</v>
      </c>
      <c r="D7" s="334" t="s">
        <v>1368</v>
      </c>
      <c r="E7" s="334" t="s">
        <v>538</v>
      </c>
      <c r="F7" s="334" t="s">
        <v>1369</v>
      </c>
      <c r="G7" s="334" t="s">
        <v>1370</v>
      </c>
    </row>
    <row r="8" spans="2:8">
      <c r="B8" s="334" t="s">
        <v>1371</v>
      </c>
      <c r="C8" s="334">
        <v>293716</v>
      </c>
      <c r="D8" s="334" t="s">
        <v>1372</v>
      </c>
      <c r="E8" s="334" t="s">
        <v>538</v>
      </c>
      <c r="F8" s="334" t="s">
        <v>1369</v>
      </c>
      <c r="G8" s="335">
        <v>46204</v>
      </c>
    </row>
    <row r="9" spans="2:8">
      <c r="B9" s="334" t="s">
        <v>1373</v>
      </c>
      <c r="C9" s="334">
        <v>257258</v>
      </c>
      <c r="D9" s="334" t="s">
        <v>1374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1375</v>
      </c>
      <c r="C10" s="334">
        <v>371147</v>
      </c>
      <c r="D10" s="334" t="s">
        <v>1376</v>
      </c>
      <c r="E10" s="334" t="s">
        <v>539</v>
      </c>
      <c r="F10" s="334" t="s">
        <v>144</v>
      </c>
      <c r="G10" s="334" t="s">
        <v>1370</v>
      </c>
    </row>
    <row r="11" spans="2:8">
      <c r="B11" s="334" t="s">
        <v>1377</v>
      </c>
      <c r="C11" s="334">
        <v>259230</v>
      </c>
      <c r="D11" s="334" t="s">
        <v>1378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1379</v>
      </c>
      <c r="C12" s="334">
        <v>370705</v>
      </c>
      <c r="D12" s="334"/>
      <c r="E12" s="334" t="s">
        <v>539</v>
      </c>
      <c r="F12" s="334" t="s">
        <v>144</v>
      </c>
      <c r="G12" s="334" t="s">
        <v>1370</v>
      </c>
    </row>
    <row r="13" spans="2:8">
      <c r="B13" s="334" t="s">
        <v>1380</v>
      </c>
      <c r="C13" s="334">
        <v>258542</v>
      </c>
      <c r="D13" s="334" t="s">
        <v>1381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1382</v>
      </c>
      <c r="C14" s="334">
        <v>257050</v>
      </c>
      <c r="D14" s="334" t="s">
        <v>1383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1384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1385</v>
      </c>
      <c r="E3" s="326" t="s">
        <v>1386</v>
      </c>
      <c r="F3" s="326" t="s">
        <v>1387</v>
      </c>
      <c r="G3" s="331" t="s">
        <v>1388</v>
      </c>
      <c r="H3" s="326" t="s">
        <v>1389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1390</v>
      </c>
      <c r="H4" s="329"/>
    </row>
    <row r="5" spans="3:8" ht="29.25">
      <c r="C5" s="327" t="s">
        <v>537</v>
      </c>
      <c r="D5" s="327" t="s">
        <v>1391</v>
      </c>
      <c r="E5" s="328">
        <v>46000</v>
      </c>
      <c r="F5" s="327">
        <v>9000</v>
      </c>
      <c r="G5" s="332" t="s">
        <v>1392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1394</v>
      </c>
      <c r="G7" s="333" t="s">
        <v>1395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1396</v>
      </c>
      <c r="H8" s="327"/>
    </row>
    <row r="9" spans="3:8">
      <c r="C9" s="327" t="s">
        <v>464</v>
      </c>
      <c r="D9" s="327" t="s">
        <v>1397</v>
      </c>
      <c r="E9" s="328">
        <v>45993</v>
      </c>
      <c r="F9" s="327">
        <v>12000</v>
      </c>
      <c r="G9" s="332" t="s">
        <v>1398</v>
      </c>
      <c r="H9" s="327"/>
    </row>
    <row r="10" spans="3:8" ht="29.25">
      <c r="C10" s="327" t="s">
        <v>464</v>
      </c>
      <c r="D10" s="327" t="s">
        <v>1399</v>
      </c>
      <c r="E10" s="328">
        <v>45993</v>
      </c>
      <c r="F10" s="327">
        <v>9000</v>
      </c>
      <c r="G10" s="332" t="s">
        <v>1400</v>
      </c>
      <c r="H10" s="327"/>
    </row>
    <row r="11" spans="3:8" ht="29.25">
      <c r="C11" s="327" t="s">
        <v>464</v>
      </c>
      <c r="D11" s="327" t="s">
        <v>1401</v>
      </c>
      <c r="E11" s="328">
        <v>45993</v>
      </c>
      <c r="F11" s="327">
        <v>10000</v>
      </c>
      <c r="G11" s="332" t="s">
        <v>1400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1403</v>
      </c>
      <c r="W1" s="396"/>
      <c r="X1" s="396"/>
      <c r="Y1" s="104"/>
    </row>
    <row r="2" spans="1:25" s="101" customFormat="1" ht="11.25" customHeight="1">
      <c r="A2" s="105" t="s">
        <v>1404</v>
      </c>
      <c r="B2" s="105" t="s">
        <v>1405</v>
      </c>
      <c r="C2" s="105" t="s">
        <v>313</v>
      </c>
      <c r="D2" s="106" t="s">
        <v>869</v>
      </c>
      <c r="E2" s="106" t="s">
        <v>870</v>
      </c>
      <c r="F2" s="106" t="s">
        <v>1406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1407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 ca="1">IF(SP_SUL!S6="","*",SP_SUL!S6)</f>
        <v>SP SUL</v>
      </c>
      <c r="E4" s="110" t="str">
        <f ca="1"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 ca="1">IF(SP_SUL!M6="","*",SP_SUL!M6)</f>
        <v>ZDS-ZQB</v>
      </c>
      <c r="L4" s="339" t="str">
        <f ca="1"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 ca="1"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 ca="1">IF(SP_SUL!M7="","*",SP_SUL!M7)</f>
        <v>ZXI-ZVK</v>
      </c>
      <c r="L5" s="339" t="str">
        <f ca="1"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 ca="1"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 ca="1">IF(SP_SUL!M8="","*",SP_SUL!M8)</f>
        <v>ZYU</v>
      </c>
      <c r="L6" s="339" t="str">
        <f ca="1"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 ca="1">IF(SP_SUL!S9="","*",SP_SUL!S9)</f>
        <v>SP SUL</v>
      </c>
      <c r="E7" s="110" t="str">
        <f ca="1"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 ca="1">IF(SP_SUL!M9="","*",SP_SUL!M9)</f>
        <v>ZFY</v>
      </c>
      <c r="L7" s="339" t="str">
        <f ca="1"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 ca="1">IF(SP_SUL!S10="","*",SP_SUL!S10)</f>
        <v>SP SUL</v>
      </c>
      <c r="E8" s="110" t="str">
        <f ca="1"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 ca="1">IF(SP_SUL!M10="","*",SP_SUL!M10)</f>
        <v>ZFY</v>
      </c>
      <c r="L8" s="339" t="str">
        <f ca="1"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 ca="1"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 ca="1">IF(SP_SUL!M11="","*",SP_SUL!M11)</f>
        <v>-</v>
      </c>
      <c r="L9" s="339" t="str">
        <f ca="1"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 ca="1">IF(SP_SUL!S12="","*",SP_SUL!S12)</f>
        <v>-</v>
      </c>
      <c r="E10" s="110" t="str">
        <f ca="1"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 ca="1">IF(SP_SUL!M12="","*",SP_SUL!M12)</f>
        <v>-</v>
      </c>
      <c r="L10" s="339" t="str">
        <f ca="1"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 ca="1"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 ca="1">IF(SP_SUL!M13="","*",SP_SUL!M13)</f>
        <v>ZKE</v>
      </c>
      <c r="L11" s="339" t="str">
        <f ca="1"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 ca="1">IF(SP_SUL!S14="","*",SP_SUL!S14)</f>
        <v>SP SUL</v>
      </c>
      <c r="E12" s="110" t="str">
        <f ca="1"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 ca="1">IF(SP_SUL!S15="","*",SP_SUL!S15)</f>
        <v>SP SUL</v>
      </c>
      <c r="E13" s="110" t="str">
        <f ca="1"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 ca="1">IF(SP_SUL!M15="","*",SP_SUL!M15)</f>
        <v>ZKW</v>
      </c>
      <c r="L13" s="339" t="str">
        <f ca="1"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 ca="1"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 ca="1">IF(SP_SUL!M16="","*",SP_SUL!M16)</f>
        <v>ZKW-ZLU</v>
      </c>
      <c r="L14" s="339">
        <f ca="1"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 ca="1"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 ca="1">IF(SP_SUL!M17="","*",SP_SUL!M17)</f>
        <v>ZKW-ZLU</v>
      </c>
      <c r="L15" s="339">
        <f ca="1"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 ca="1">IF(SP_SUL!S18="","*",SP_SUL!S18)</f>
        <v>SP SUL</v>
      </c>
      <c r="E16" s="110" t="str">
        <f ca="1"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 ca="1">IF(SP_SUL!S19="","*",SP_SUL!S19)</f>
        <v>SP SUL</v>
      </c>
      <c r="E17" s="110" t="str">
        <f ca="1"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 ca="1"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 ca="1"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 ca="1">IF(SP_SUL!S21="","*",SP_SUL!S21)</f>
        <v>SP SUL</v>
      </c>
      <c r="E19" s="110" t="str">
        <f ca="1"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 ca="1">IF(SP_SUL!M21="","*",SP_SUL!M21)</f>
        <v>ZEV</v>
      </c>
      <c r="L19" s="339" t="str">
        <f ca="1"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 ca="1"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 ca="1">IF(SP_SUL!M22="","*",SP_SUL!M22)</f>
        <v>ZGP</v>
      </c>
      <c r="L20" s="339" t="str">
        <f ca="1"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 ca="1">IF(SP_SUL!S23="","*",SP_SUL!S23)</f>
        <v>SP SUL</v>
      </c>
      <c r="E21" s="110" t="str">
        <f ca="1"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 ca="1">IF(SP_SUL!M23="","*",SP_SUL!M23)</f>
        <v>ZGP</v>
      </c>
      <c r="L21" s="339" t="str">
        <f ca="1"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 ca="1">IF(SP_SUL!S24="","*",SP_SUL!S24)</f>
        <v>SP SUL</v>
      </c>
      <c r="E22" s="110" t="str">
        <f ca="1"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 ca="1">IF(SP_SUL!M24="","*",SP_SUL!M24)</f>
        <v>ZGP</v>
      </c>
      <c r="L22" s="339" t="str">
        <f ca="1"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 ca="1"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 ca="1"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 ca="1"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 ca="1">IF(SP_SUL!M26="","*",SP_SUL!M26)</f>
        <v>PAT-ZGM</v>
      </c>
      <c r="L24" s="339" t="str">
        <f ca="1"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 ca="1">IF(SP_SUL!S27="","*",SP_SUL!S27)</f>
        <v>SP SUL</v>
      </c>
      <c r="E25" s="110" t="str">
        <f ca="1"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 ca="1">IF(SP_SUL!M27="","*",SP_SUL!M27)</f>
        <v>ZGM1</v>
      </c>
      <c r="L25" s="339" t="str">
        <f ca="1"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 ca="1">IF(SP_SUL!S28="","*",SP_SUL!S28)</f>
        <v>SP SUL</v>
      </c>
      <c r="E26" s="110" t="str">
        <f ca="1"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 ca="1">IF(SP_SUL!M28="","*",SP_SUL!M28)</f>
        <v>ZKW</v>
      </c>
      <c r="L26" s="339" t="str">
        <f ca="1"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 ca="1"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 ca="1">IF(SP_SUL!M29="","*",SP_SUL!M29)</f>
        <v>-</v>
      </c>
      <c r="L27" s="339" t="str">
        <f ca="1"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 ca="1">IF(SP_SUL!S30="","*",SP_SUL!S30)</f>
        <v>-</v>
      </c>
      <c r="E28" s="110" t="str">
        <f ca="1"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 ca="1">IF(SP_SUL!M30="","*",SP_SUL!M30)</f>
        <v>-</v>
      </c>
      <c r="L28" s="339" t="str">
        <f ca="1"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 ca="1"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 ca="1">IF(SP_SUL!M31="","*",SP_SUL!M31)</f>
        <v>ZDS-ZQB</v>
      </c>
      <c r="L29" s="339" t="str">
        <f ca="1"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 ca="1">IF(SP_SUL!S32="","*",SP_SUL!S32)</f>
        <v>SP SUL</v>
      </c>
      <c r="E30" s="110" t="str">
        <f ca="1"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 ca="1">IF(SP_SUL!M32="","*",SP_SUL!M32)</f>
        <v>ZXI-ZVK</v>
      </c>
      <c r="L30" s="339" t="str">
        <f ca="1"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 ca="1">IF(SP_SUL!S33="","*",SP_SUL!S33)</f>
        <v>SP SUL</v>
      </c>
      <c r="E31" s="110" t="str">
        <f ca="1"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 ca="1">IF(SP_SUL!M33="","*",SP_SUL!M33)</f>
        <v>ZYU</v>
      </c>
      <c r="L31" s="339" t="str">
        <f ca="1"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 ca="1"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 ca="1">IF(SP_SUL!M34="","*",SP_SUL!M34)</f>
        <v>ZFY</v>
      </c>
      <c r="L32" s="339" t="str">
        <f ca="1"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 ca="1"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 ca="1">IF(SP_SUL!M35="","*",SP_SUL!M35)</f>
        <v>ZFY</v>
      </c>
      <c r="L33" s="339" t="str">
        <f ca="1"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 ca="1">IF(SP_SUL!S36="","*",SP_SUL!S36)</f>
        <v>SP SUL</v>
      </c>
      <c r="E34" s="110" t="str">
        <f ca="1"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 ca="1">IF(SP_SUL!M36="","*",SP_SUL!M36)</f>
        <v>ZPS-ZAL</v>
      </c>
      <c r="L34" s="339" t="str">
        <f ca="1"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 ca="1">IF(SP_SUL!S37="","*",SP_SUL!S37)</f>
        <v>SP SUL</v>
      </c>
      <c r="E35" s="110" t="str">
        <f ca="1"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 ca="1">IF(SP_SUL!M37="","*",SP_SUL!M37)</f>
        <v>ZLU-ZWI</v>
      </c>
      <c r="L35" s="339" t="str">
        <f ca="1"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 ca="1"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 ca="1">IF(SP_SUL!S39="","*",SP_SUL!S39)</f>
        <v>SP SUL</v>
      </c>
      <c r="E37" s="110" t="str">
        <f ca="1"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 ca="1"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 ca="1">IF(SP_SUL!M40="","*",SP_SUL!M40)</f>
        <v>ZEJ-ZEV</v>
      </c>
      <c r="L38" s="339" t="str">
        <f ca="1"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 ca="1">IF(SP_SUL!S41="","*",SP_SUL!S41)</f>
        <v>SP SUL</v>
      </c>
      <c r="E39" s="110" t="str">
        <f ca="1"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 ca="1">IF(SP_SUL!M41="","*",SP_SUL!M41)</f>
        <v>ZEJ-ZEV</v>
      </c>
      <c r="L39" s="339" t="str">
        <f ca="1"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 ca="1">IF(SP_SUL!S42="","*",SP_SUL!S42)</f>
        <v>SP SUL</v>
      </c>
      <c r="E40" s="110" t="str">
        <f ca="1"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 ca="1">IF(SP_SUL!M42="","*",SP_SUL!M42)</f>
        <v>ZEJ-ZEV</v>
      </c>
      <c r="L40" s="339">
        <f ca="1"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 ca="1"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 ca="1">IF(SP_SUL!M43="","*",SP_SUL!M43)</f>
        <v>K85</v>
      </c>
      <c r="L41" s="339" t="str">
        <f ca="1"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 ca="1">IF(SP_SUL!S44="","*",SP_SUL!S44)</f>
        <v>-</v>
      </c>
      <c r="E42" s="110" t="str">
        <f ca="1"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 ca="1">IF(SP_SUL!M44="","*",SP_SUL!M44)</f>
        <v>-</v>
      </c>
      <c r="L42" s="339" t="str">
        <f ca="1"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 ca="1">IF(SP_SUL!S45="","*",SP_SUL!S45)</f>
        <v>SP SUL</v>
      </c>
      <c r="E43" s="110" t="str">
        <f ca="1"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 ca="1">IF(SP_SUL!M45="","*",SP_SUL!M45)</f>
        <v>ZWU-ZDC</v>
      </c>
      <c r="L43" s="339" t="str">
        <f ca="1"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 ca="1">IF(SP_SUL!S46="","*",SP_SUL!S46)</f>
        <v>SP SUL</v>
      </c>
      <c r="E44" s="110" t="str">
        <f ca="1"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 ca="1"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 ca="1"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 ca="1">IF(SP_SUL!M47="","*",SP_SUL!M47)</f>
        <v>105-ZGP</v>
      </c>
      <c r="L45" s="339" t="str">
        <f ca="1"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 ca="1">IF(SP_SUL!S48="","*",SP_SUL!S48)</f>
        <v>SP SUL</v>
      </c>
      <c r="E46" s="110" t="str">
        <f ca="1"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 ca="1">IF(SP_SUL!M48="","*",SP_SUL!M48)</f>
        <v>105-ZGP</v>
      </c>
      <c r="L46" s="339" t="str">
        <f ca="1"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 ca="1">IF(SP_SUL!S49="","*",SP_SUL!S49)</f>
        <v>SP SUL</v>
      </c>
      <c r="E47" s="110" t="str">
        <f ca="1"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 ca="1">IF(SP_SUL!M49="","*",SP_SUL!M49)</f>
        <v>105-ZGP</v>
      </c>
      <c r="L47" s="339" t="str">
        <f ca="1"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 ca="1"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 ca="1"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 ca="1">IF(SP_SUL!S52="","*",SP_SUL!S52)</f>
        <v>SP SUL</v>
      </c>
      <c r="E50" s="110" t="str">
        <f ca="1"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 ca="1">IF(SP_SUL!M52="","*",SP_SUL!M52)</f>
        <v>ZGM-109</v>
      </c>
      <c r="L50" s="339" t="str">
        <f ca="1"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 ca="1"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 ca="1">IF(SP_SUL!M53="","*",SP_SUL!M53)</f>
        <v>-</v>
      </c>
      <c r="L51" s="339" t="str">
        <f ca="1"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 ca="1"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 ca="1">IF(SP_SUL!M54="","*",SP_SUL!M54)</f>
        <v>-</v>
      </c>
      <c r="L52" s="339" t="str">
        <f ca="1"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 ca="1">IF(SP_SUL!S55="","*",SP_SUL!S55)</f>
        <v>SP SUL</v>
      </c>
      <c r="E53" s="110" t="str">
        <f ca="1"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 ca="1"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 ca="1">IF(SP_SUL!M56="","*",SP_SUL!M56)</f>
        <v>ZDS-ZQB</v>
      </c>
      <c r="L54" s="339" t="str">
        <f ca="1"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 ca="1"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 ca="1">IF(SP_SUL!M57="","*",SP_SUL!M57)</f>
        <v>ZXI-ZVK</v>
      </c>
      <c r="L55" s="339" t="str">
        <f ca="1"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 ca="1">IF(SP_SUL!S58="","*",SP_SUL!S58)</f>
        <v>SP SUL</v>
      </c>
      <c r="E56" s="110" t="str">
        <f ca="1"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 ca="1">IF(SP_SUL!M58="","*",SP_SUL!M58)</f>
        <v>ZYU</v>
      </c>
      <c r="L56" s="339" t="str">
        <f ca="1"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 ca="1"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 ca="1">IF(SP_SUL!M59="","*",SP_SUL!M59)</f>
        <v>ZFY</v>
      </c>
      <c r="L57" s="339" t="str">
        <f ca="1"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 ca="1"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 ca="1">IF(SP_SUL!M60="","*",SP_SUL!M60)</f>
        <v>ZFY</v>
      </c>
      <c r="L58" s="339" t="str">
        <f ca="1"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 ca="1">IF(SP_SUL!S61="","*",SP_SUL!S61)</f>
        <v>SP SUL</v>
      </c>
      <c r="E59" s="110" t="str">
        <f ca="1"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 ca="1">IF(SP_SUL!M61="","*",SP_SUL!M61)</f>
        <v>ZPS-ZAL</v>
      </c>
      <c r="L59" s="339" t="str">
        <f ca="1"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 ca="1"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 ca="1"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 ca="1">IF(SP_SUL!M63="","*",SP_SUL!M63)</f>
        <v>-</v>
      </c>
      <c r="L61" s="339" t="str">
        <f ca="1"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 ca="1">IF(SP_SUL!S64="","*",SP_SUL!S64)</f>
        <v>SP SUL</v>
      </c>
      <c r="E62" s="110" t="str">
        <f ca="1"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 ca="1">IF(SP_SUL!M64="","*",SP_SUL!M64)</f>
        <v>ZKE-ZWW</v>
      </c>
      <c r="L62" s="339" t="str">
        <f ca="1"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 ca="1"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 ca="1">IF(SP_SUL!M65="","*",SP_SUL!M65)</f>
        <v>ZEJ-ZEV</v>
      </c>
      <c r="L63" s="339">
        <f ca="1"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 ca="1"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 ca="1">IF(SP_SUL!S67="","*",SP_SUL!S67)</f>
        <v>-</v>
      </c>
      <c r="E65" s="110" t="str">
        <f ca="1"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 ca="1">IF(SP_SUL!M67="","*",SP_SUL!M67)</f>
        <v>-</v>
      </c>
      <c r="L65" s="339" t="str">
        <f ca="1"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 ca="1"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 ca="1">IF(SP_SUL!M68="","*",SP_SUL!M68)</f>
        <v>ZWI-ZYQ</v>
      </c>
      <c r="L66" s="339">
        <f ca="1"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 ca="1"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 ca="1">IF(SP_SUL!M69="","*",SP_SUL!M69)</f>
        <v>ZWI-ZYQ</v>
      </c>
      <c r="L67" s="339">
        <f ca="1"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 ca="1">IF(SP_SUL!S70="","*",SP_SUL!S70)</f>
        <v>SP SUL</v>
      </c>
      <c r="E68" s="110" t="str">
        <f ca="1"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 ca="1">IF(SP_SUL!M70="","*",SP_SUL!M70)</f>
        <v>ZWI-ZYQ</v>
      </c>
      <c r="L68" s="339">
        <f ca="1"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 ca="1"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 ca="1">IF(SP_SUL!S72="","*",SP_SUL!S72)</f>
        <v>SP SUL</v>
      </c>
      <c r="E70" s="110" t="str">
        <f ca="1"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 ca="1">IF(SP_SUL!S73="","*",SP_SUL!S73)</f>
        <v>SP SUL</v>
      </c>
      <c r="E71" s="110" t="str">
        <f ca="1"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 ca="1">IF(SP_SUL!M73="","*",SP_SUL!M73)</f>
        <v>ZWU-ZDC</v>
      </c>
      <c r="L71" s="339" t="str">
        <f ca="1"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 ca="1">IF(SP_SUL!S74="","*",SP_SUL!S74)</f>
        <v>SP SUL</v>
      </c>
      <c r="E72" s="110" t="str">
        <f ca="1"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 ca="1">IF(SP_SUL!M74="","*",SP_SUL!M74)</f>
        <v>ZGP</v>
      </c>
      <c r="L72" s="339" t="str">
        <f ca="1"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 ca="1"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 ca="1">IF(SP_SUL!M75="","*",SP_SUL!M75)</f>
        <v>ZGM1</v>
      </c>
      <c r="L73" s="339" t="str">
        <f ca="1"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 ca="1">IF(SP_SUL!M76="","*",SP_SUL!M76)</f>
        <v>ZGM-109</v>
      </c>
      <c r="L74" s="339" t="str">
        <f ca="1"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 ca="1">IF(SP_SUL!M78="","*",SP_SUL!M78)</f>
        <v>-</v>
      </c>
      <c r="L76" s="339" t="str">
        <f ca="1"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 ca="1">IF(SP_SUL!M80="","*",SP_SUL!M80)</f>
        <v>ZDS-ZQB</v>
      </c>
      <c r="L78" s="339" t="str">
        <f ca="1"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 ca="1">IF(SP_SUL!M81="","*",SP_SUL!M81)</f>
        <v>ZXI-ZVK</v>
      </c>
      <c r="L79" s="339" t="str">
        <f ca="1"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 ca="1">IF(SP_SUL!M82="","*",SP_SUL!M82)</f>
        <v>ZYU</v>
      </c>
      <c r="L80" s="339" t="str">
        <f ca="1"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 ca="1">IF(SP_SUL!M83="","*",SP_SUL!M83)</f>
        <v>ZYU</v>
      </c>
      <c r="L81" s="339" t="str">
        <f ca="1"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 ca="1">IF(SP_SUL!M84="","*",SP_SUL!M84)</f>
        <v>ZFY</v>
      </c>
      <c r="L82" s="339" t="str">
        <f ca="1"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 ca="1">IF(SP_SUL!M85="","*",SP_SUL!M85)</f>
        <v>ZPS-ZAL</v>
      </c>
      <c r="L83" s="339" t="str">
        <f ca="1"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 ca="1">IF(SP_SUL!M86="","*",SP_SUL!M86)</f>
        <v>-</v>
      </c>
      <c r="L84" s="339" t="str">
        <f ca="1"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 ca="1">IF(SP_SUL!H87="","*",SP_SUL!H87)</f>
        <v>K91ZWW1</v>
      </c>
      <c r="J85" s="110" t="str">
        <f>IF(SP_SUL!I87="","*",SP_SUL!I87)</f>
        <v>-</v>
      </c>
      <c r="K85" s="110" t="str">
        <f ca="1">IF(SP_SUL!M87="","*",SP_SUL!M87)</f>
        <v>ZWW-ZKW</v>
      </c>
      <c r="L85" s="339" t="str">
        <f ca="1"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 ca="1">IF(SP_SUL!M88="","*",SP_SUL!M88)</f>
        <v>-</v>
      </c>
      <c r="L86" s="339" t="str">
        <f ca="1"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 ca="1">IF(SP_SUL!H89="","*",SP_SUL!H89)</f>
        <v>1231212</v>
      </c>
      <c r="J87" s="110" t="str">
        <f>IF(SP_SUL!I89="","*",SP_SUL!I89)</f>
        <v>-</v>
      </c>
      <c r="K87" s="110" t="str">
        <f ca="1">IF(SP_SUL!M89="","*",SP_SUL!M89)</f>
        <v>ZWI-ZYQ</v>
      </c>
      <c r="L87" s="339">
        <f ca="1"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 ca="1">IF(SP_SUL!H90="","*",SP_SUL!H90)</f>
        <v>1231212</v>
      </c>
      <c r="J88" s="110" t="str">
        <f>IF(SP_SUL!I90="","*",SP_SUL!I90)</f>
        <v>-</v>
      </c>
      <c r="K88" s="110" t="str">
        <f ca="1">IF(SP_SUL!M90="","*",SP_SUL!M90)</f>
        <v>ZWI-ZYQ</v>
      </c>
      <c r="L88" s="339">
        <f ca="1"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 ca="1">IF(SP_SUL!H91="","*",SP_SUL!H91)</f>
        <v>1231212</v>
      </c>
      <c r="J89" s="110" t="str">
        <f>IF(SP_SUL!I91="","*",SP_SUL!I91)</f>
        <v>-</v>
      </c>
      <c r="K89" s="110" t="str">
        <f ca="1">IF(SP_SUL!M91="","*",SP_SUL!M91)</f>
        <v>ZWI-ZYQ</v>
      </c>
      <c r="L89" s="339">
        <f ca="1"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 ca="1">IF(SP_SUL!M92="","*",SP_SUL!M92)</f>
        <v>-</v>
      </c>
      <c r="L90" s="339" t="str">
        <f ca="1"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 ca="1">IF(SP_SUL!H94="","*",SP_SUL!H94)</f>
        <v>ZMS1402</v>
      </c>
      <c r="J92" s="110" t="str">
        <f>IF(SP_SUL!I94="","*",SP_SUL!I94)</f>
        <v>-</v>
      </c>
      <c r="K92" s="110" t="str">
        <f ca="1">IF(SP_SUL!M94="","*",SP_SUL!M94)</f>
        <v>ZEM-ZEJ</v>
      </c>
      <c r="L92" s="339" t="str">
        <f ca="1"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 ca="1">IF(SP_SUL!M95="","*",SP_SUL!M95)</f>
        <v>-</v>
      </c>
      <c r="L93" s="339" t="str">
        <f ca="1"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 ca="1">IF(SP_SUL!H96="","*",SP_SUL!H96)</f>
        <v>K69K671</v>
      </c>
      <c r="J94" s="110" t="str">
        <f>IF(SP_SUL!I96="","*",SP_SUL!I96)</f>
        <v>-</v>
      </c>
      <c r="K94" s="110" t="str">
        <f ca="1">IF(SP_SUL!M96="","*",SP_SUL!M96)</f>
        <v>069-ZEV</v>
      </c>
      <c r="L94" s="339" t="str">
        <f ca="1"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 ca="1"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 ca="1">IF(SP_SUL!H98="","*",SP_SUL!H98)</f>
        <v>K96K952</v>
      </c>
      <c r="J96" s="110" t="str">
        <f>IF(SP_SUL!I98="","*",SP_SUL!I98)</f>
        <v>-</v>
      </c>
      <c r="K96" s="110" t="str">
        <f ca="1">IF(SP_SUL!M98="","*",SP_SUL!M98)</f>
        <v>ZWU-ZDC</v>
      </c>
      <c r="L96" s="339" t="str">
        <f ca="1"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 ca="1">IF(SP_SUL!H99="","*",SP_SUL!H99)</f>
        <v>ZGP2</v>
      </c>
      <c r="J97" s="110" t="str">
        <f>IF(SP_SUL!I99="","*",SP_SUL!I99)</f>
        <v>-</v>
      </c>
      <c r="K97" s="110" t="str">
        <f ca="1">IF(SP_SUL!M99="","*",SP_SUL!M99)</f>
        <v>ZGP</v>
      </c>
      <c r="L97" s="339" t="str">
        <f ca="1"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 ca="1">IF(SP_SUL!M100="","*",SP_SUL!M100)</f>
        <v>-</v>
      </c>
      <c r="L98" s="339" t="str">
        <f ca="1"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 ca="1">IF(SP_SUL!M102="","*",SP_SUL!M102)</f>
        <v>-</v>
      </c>
      <c r="L100" s="339" t="str">
        <f ca="1"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 ca="1">IF(SP_SUL!M103="","*",SP_SUL!M103)</f>
        <v>ZGM1</v>
      </c>
      <c r="L101" s="339" t="str">
        <f ca="1"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 ca="1">IF(SP_SUL!M104="","*",SP_SUL!M104)</f>
        <v>ZGM-109</v>
      </c>
      <c r="L102" s="339" t="str">
        <f ca="1"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 ca="1">IF(SP_SUL!M105="","*",SP_SUL!M105)</f>
        <v>ZFY</v>
      </c>
      <c r="L103" s="339" t="str">
        <f ca="1"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 ca="1"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 ca="1">IF(SP_SUL!M107="","*",SP_SUL!M107)</f>
        <v>ZDS-ZQB</v>
      </c>
      <c r="L105" s="339" t="str">
        <f ca="1"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 ca="1"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 ca="1">IF(SP_SUL!M108="","*",SP_SUL!M108)</f>
        <v>ZXI-ZVK</v>
      </c>
      <c r="L106" s="339" t="str">
        <f ca="1"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 ca="1">IF(SP_SUL!M109="","*",SP_SUL!M109)</f>
        <v>ZYU</v>
      </c>
      <c r="L107" s="339" t="str">
        <f ca="1"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 ca="1">IF(SP_SUL!M110="","*",SP_SUL!M110)</f>
        <v>ZFY</v>
      </c>
      <c r="L108" s="339" t="str">
        <f ca="1"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 ca="1">IF(SP_SUL!M111="","*",SP_SUL!M111)</f>
        <v>ZYU</v>
      </c>
      <c r="L109" s="339" t="str">
        <f ca="1"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 ca="1">IF(SP_SUL!M112="","*",SP_SUL!M112)</f>
        <v>ZPS-ZAL</v>
      </c>
      <c r="L110" s="339" t="str">
        <f ca="1"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 ca="1"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 ca="1">IF(SP_SUL!M114="","*",SP_SUL!M114)</f>
        <v>ZKW</v>
      </c>
      <c r="L112" s="339" t="str">
        <f ca="1"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 ca="1">IF(SP_SUL!M115="","*",SP_SUL!M115)</f>
        <v>ZKW</v>
      </c>
      <c r="L113" s="339" t="str">
        <f ca="1"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 ca="1">IF(SP_SUL!M116="","*",SP_SUL!M116)</f>
        <v>ZKW-ZLU</v>
      </c>
      <c r="L114" s="339">
        <f ca="1"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 ca="1">IF(SP_SUL!M117="","*",SP_SUL!M117)</f>
        <v>ZKW-ZLU</v>
      </c>
      <c r="L115" s="339">
        <f ca="1"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 ca="1">IF(SP_SUL!M120="","*",SP_SUL!M120)</f>
        <v>ZEJ-ZEV</v>
      </c>
      <c r="L118" s="339" t="str">
        <f ca="1"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 ca="1">IF(SP_SUL!M121="","*",SP_SUL!M121)</f>
        <v>ZEJ-ZEV</v>
      </c>
      <c r="L119" s="339">
        <f ca="1"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 ca="1">IF(SP_SUL!M122="","*",SP_SUL!M122)</f>
        <v>ZRB-ZEV</v>
      </c>
      <c r="L120" s="339" t="str">
        <f ca="1"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 ca="1">IF(SP_SUL!M123="","*",SP_SUL!M123)</f>
        <v>ZKE</v>
      </c>
      <c r="L121" s="339" t="str">
        <f ca="1"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 ca="1">IF(SP_SUL!M124="","*",SP_SUL!M124)</f>
        <v>ZWU-ZDC</v>
      </c>
      <c r="L122" s="339" t="str">
        <f ca="1"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 ca="1"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 ca="1">IF(SP_SUL!M126="","*",SP_SUL!M126)</f>
        <v>105-ZGP</v>
      </c>
      <c r="L124" s="339" t="str">
        <f ca="1"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 ca="1">IF(SP_SUL!M127="","*",SP_SUL!M127)</f>
        <v>105-ZGP</v>
      </c>
      <c r="L125" s="339" t="str">
        <f ca="1"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 ca="1">IF(SP_SUL!M128="","*",SP_SUL!M128)</f>
        <v>ZGM-109</v>
      </c>
      <c r="L126" s="339" t="str">
        <f ca="1"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 ca="1">IF(SP_SUL!M131="","*",SP_SUL!M131)</f>
        <v>-</v>
      </c>
      <c r="L129" s="339" t="str">
        <f ca="1"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 ca="1">IF(SP_SUL!M132="","*",SP_SUL!M132)</f>
        <v>ZYU</v>
      </c>
      <c r="L130" s="339" t="str">
        <f ca="1"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 ca="1">IF(SP_SUL!M133="","*",SP_SUL!M133)</f>
        <v>ZFY</v>
      </c>
      <c r="L131" s="339" t="str">
        <f ca="1"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 ca="1">IF(SP_SUL!M134="","*",SP_SUL!M134)</f>
        <v>ZFY</v>
      </c>
      <c r="L132" s="339" t="str">
        <f ca="1"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 ca="1">IF(SP_SUL!M135="","*",SP_SUL!M135)</f>
        <v>ZPS-ZAL</v>
      </c>
      <c r="L133" s="339" t="str">
        <f ca="1"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 ca="1">IF(SP_SUL!M136="","*",SP_SUL!M136)</f>
        <v>ZWW-ZKW</v>
      </c>
      <c r="L134" s="339" t="str">
        <f ca="1"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 ca="1">IF(SP_SUL!M138="","*",SP_SUL!M138)</f>
        <v>-</v>
      </c>
      <c r="L136" s="339" t="str">
        <f ca="1"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 ca="1">IF(SP_SUL!H139="","*",SP_SUL!H139)</f>
        <v>1231212</v>
      </c>
      <c r="J137" s="110" t="str">
        <f>IF(SP_SUL!I139="","*",SP_SUL!I139)</f>
        <v>-</v>
      </c>
      <c r="K137" s="110" t="str">
        <f ca="1"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 ca="1">IF(SP_SUL!H140="","*",SP_SUL!H140)</f>
        <v>1231212</v>
      </c>
      <c r="J138" s="110" t="str">
        <f>IF(SP_SUL!I140="","*",SP_SUL!I140)</f>
        <v>-</v>
      </c>
      <c r="K138" s="110" t="str">
        <f ca="1"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 ca="1">IF(SP_SUL!H141="","*",SP_SUL!H141)</f>
        <v>1231212</v>
      </c>
      <c r="J139" s="110" t="str">
        <f>IF(SP_SUL!I141="","*",SP_SUL!I141)</f>
        <v>-</v>
      </c>
      <c r="K139" s="110" t="str">
        <f ca="1"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 ca="1">IF(SP_SUL!M142="","*",SP_SUL!M142)</f>
        <v>-</v>
      </c>
      <c r="L140" s="339" t="str">
        <f ca="1"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 ca="1"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 ca="1">IF(SP_SUL!M143="","*",SP_SUL!M143)</f>
        <v>-</v>
      </c>
      <c r="L141" s="339" t="str">
        <f ca="1"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 ca="1">IF(SP_SUL!M145="","*",SP_SUL!M145)</f>
        <v>ZEZ-069</v>
      </c>
      <c r="L143" s="339" t="str">
        <f ca="1"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 ca="1"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 ca="1">IF(SP_SUL!H147="","*",SP_SUL!H147)</f>
        <v>ZGP2</v>
      </c>
      <c r="J145" s="110" t="str">
        <f>IF(SP_SUL!I147="","*",SP_SUL!I147)</f>
        <v>-</v>
      </c>
      <c r="K145" s="110" t="str">
        <f ca="1"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 ca="1"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 ca="1"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 ca="1">IF(SP_SUL!M149="","*",SP_SUL!M149)</f>
        <v>-</v>
      </c>
      <c r="L147" s="339" t="str">
        <f ca="1"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 ca="1"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 ca="1"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 ca="1">IF(SP_SUL!M152="","*",SP_SUL!M152)</f>
        <v>-</v>
      </c>
      <c r="L150" s="339" t="str">
        <f ca="1"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 ca="1">IF(SP_SUL!M153="","*",SP_SUL!M153)</f>
        <v>-</v>
      </c>
      <c r="L151" s="339" t="str">
        <f ca="1"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 ca="1"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 ca="1">IF(SP_SUL!M155="","*",SP_SUL!M155)</f>
        <v>ZGM-109</v>
      </c>
      <c r="L153" s="339" t="str">
        <f ca="1"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 ca="1">IF(SP_SUL!M156="","*",SP_SUL!M156)</f>
        <v>ZGM1</v>
      </c>
      <c r="L154" s="339" t="str">
        <f ca="1"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 ca="1"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 ca="1">IF(SP_SUL!M159="","*",SP_SUL!M159)</f>
        <v>ZDS-ZQB</v>
      </c>
      <c r="L157" s="339" t="str">
        <f ca="1"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 ca="1">IF(SP_SUL!M160="","*",SP_SUL!M160)</f>
        <v>ZXI-ZVK</v>
      </c>
      <c r="L158" s="339" t="str">
        <f ca="1"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 ca="1">IF(SP_SUL!M161="","*",SP_SUL!M161)</f>
        <v>ZYU</v>
      </c>
      <c r="L159" s="339" t="str">
        <f ca="1"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 ca="1">IF(SP_SUL!M162="","*",SP_SUL!M162)</f>
        <v>ZFY</v>
      </c>
      <c r="L160" s="339" t="str">
        <f ca="1"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 ca="1">IF(SP_SUL!M163="","*",SP_SUL!M163)</f>
        <v>ZFY</v>
      </c>
      <c r="L161" s="339" t="str">
        <f ca="1"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 ca="1">IF(SP_SUL!M164="","*",SP_SUL!M164)</f>
        <v>ZPS-ZAL</v>
      </c>
      <c r="L162" s="339" t="str">
        <f ca="1"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 ca="1">IF(SP_SUL!M166="","*",SP_SUL!M166)</f>
        <v>-</v>
      </c>
      <c r="L164" s="339" t="str">
        <f ca="1"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 ca="1"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 ca="1">IF(SP_SUL!M168="","*",SP_SUL!M168)</f>
        <v>K83</v>
      </c>
      <c r="L166" s="339" t="str">
        <f ca="1"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 ca="1"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 ca="1"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 ca="1">IF(SP_SUL!M170="","*",SP_SUL!M170)</f>
        <v>ZKW</v>
      </c>
      <c r="L168" s="339" t="str">
        <f ca="1"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 ca="1"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 ca="1">IF(SP_SUL!M171="","*",SP_SUL!M171)</f>
        <v>ZLU</v>
      </c>
      <c r="L169" s="339" t="str">
        <f ca="1"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 ca="1">IF(SP_SUL!M172="","*",SP_SUL!M172)</f>
        <v>ZLU</v>
      </c>
      <c r="L170" s="339" t="str">
        <f ca="1"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 ca="1">IF(SP_SUL!M173="","*",SP_SUL!M173)</f>
        <v>ZLU</v>
      </c>
      <c r="L171" s="339" t="str">
        <f ca="1"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 ca="1">IF(SP_SUL!M174="","*",SP_SUL!M174)</f>
        <v>ZLU</v>
      </c>
      <c r="L172" s="339" t="str">
        <f ca="1"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 ca="1"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 ca="1">IF(SP_SUL!M175="","*",SP_SUL!M175)</f>
        <v>ZLU</v>
      </c>
      <c r="L173" s="339" t="str">
        <f ca="1"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 ca="1">IF(SP_SUL!M176="","*",SP_SUL!M176)</f>
        <v>-</v>
      </c>
      <c r="L174" s="339" t="str">
        <f ca="1"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 ca="1"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 ca="1">IF(SP_SUL!M177="","*",SP_SUL!M177)</f>
        <v>-</v>
      </c>
      <c r="L175" s="339" t="str">
        <f ca="1"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 ca="1"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 ca="1"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 ca="1">IF(SP_SUL!M179="","*",SP_SUL!M179)</f>
        <v>ZEZ-069</v>
      </c>
      <c r="L177" s="339" t="str">
        <f ca="1"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 ca="1"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 ca="1">IF(SP_SUL!M180="","*",SP_SUL!M180)</f>
        <v>ZGP-ZWU</v>
      </c>
      <c r="L178" s="339" t="str">
        <f ca="1"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 ca="1"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 ca="1">IF(SP_SUL!H181="","*",SP_SUL!H181)</f>
        <v>ZGP2</v>
      </c>
      <c r="J179" s="110" t="str">
        <f>IF(SP_SUL!I181="","*",SP_SUL!I181)</f>
        <v>-</v>
      </c>
      <c r="K179" s="110" t="str">
        <f ca="1">IF(SP_SUL!M181="","*",SP_SUL!M181)</f>
        <v>ZGP</v>
      </c>
      <c r="L179" s="339" t="str">
        <f ca="1"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 ca="1">IF(SP_SUL!M182="","*",SP_SUL!M182)</f>
        <v>ZGM-109</v>
      </c>
      <c r="L180" s="339" t="str">
        <f ca="1"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 ca="1"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 ca="1">IF(SP_SUL!M183="","*",SP_SUL!M183)</f>
        <v>ZGM1</v>
      </c>
      <c r="L181" s="339" t="str">
        <f ca="1"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 ca="1">IF(SP_SUL!M185="","*",SP_SUL!M185)</f>
        <v>-</v>
      </c>
      <c r="L183" s="339" t="str">
        <f ca="1"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 ca="1">IF(SP_SUL!M186="","*",SP_SUL!M186)</f>
        <v>-</v>
      </c>
      <c r="L184" s="339" t="str">
        <f ca="1"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 ca="1"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 ca="1">IF(SP_SUL!M187="","*",SP_SUL!M187)</f>
        <v>ZDS-ZQB</v>
      </c>
      <c r="L185" s="339" t="str">
        <f ca="1"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 ca="1"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 ca="1">IF(SP_SUL!M188="","*",SP_SUL!M188)</f>
        <v>ZXI-ZVK</v>
      </c>
      <c r="L186" s="339" t="str">
        <f ca="1"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 ca="1">IF(SP_SUL!M189="","*",SP_SUL!M189)</f>
        <v>ZVK-ZDS</v>
      </c>
      <c r="L187" s="339" t="str">
        <f ca="1"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 ca="1">IF(SP_SUL!M190="","*",SP_SUL!M190)</f>
        <v>ZYU</v>
      </c>
      <c r="L188" s="339" t="str">
        <f ca="1"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 ca="1"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 ca="1">IF(SP_SUL!M191="","*",SP_SUL!M191)</f>
        <v>ZFY</v>
      </c>
      <c r="L189" s="339" t="str">
        <f ca="1"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 ca="1"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 ca="1">IF(SP_SUL!M192="","*",SP_SUL!M192)</f>
        <v>ZPS-ZAL</v>
      </c>
      <c r="L190" s="339" t="str">
        <f ca="1"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 ca="1"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 ca="1">IF(SP_SUL!M193="","*",SP_SUL!M193)</f>
        <v>ZWW-ZKW</v>
      </c>
      <c r="L191" s="339" t="str">
        <f ca="1"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 ca="1"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 ca="1">IF(SP_SUL!M194="","*",SP_SUL!M194)</f>
        <v>-</v>
      </c>
      <c r="L192" s="339" t="str">
        <f ca="1"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 ca="1"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 ca="1">IF(SP_SUL!M195="","*",SP_SUL!M195)</f>
        <v>ZWI-ZYQ</v>
      </c>
      <c r="L193" s="339" t="str">
        <f ca="1"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 ca="1">IF(SP_SUL!S196="","*",SP_SUL!S196)</f>
        <v>SP SUL</v>
      </c>
      <c r="E194" s="110" t="str">
        <f ca="1"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 ca="1">IF(SP_SUL!M196="","*",SP_SUL!M196)</f>
        <v>ZWI-ZYQ</v>
      </c>
      <c r="L194" s="339" t="str">
        <f ca="1"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 ca="1"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 ca="1">IF(SP_SUL!M197="","*",SP_SUL!M197)</f>
        <v>ZWI-ZYQ</v>
      </c>
      <c r="L195" s="339" t="str">
        <f ca="1"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 ca="1"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 ca="1">IF(SP_SUL!M198="","*",SP_SUL!M198)</f>
        <v>ZWI-ZYQ</v>
      </c>
      <c r="L196" s="339" t="str">
        <f ca="1"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 ca="1">IF(SP_SUL!S199="","*",SP_SUL!S199)</f>
        <v>SP SUL</v>
      </c>
      <c r="E197" s="110" t="str">
        <f ca="1"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 ca="1">IF(SP_SUL!M199="","*",SP_SUL!M199)</f>
        <v>ZEM-ZEJ</v>
      </c>
      <c r="L197" s="339" t="str">
        <f ca="1"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 ca="1"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 ca="1">IF(SP_SUL!M200="","*",SP_SUL!M200)</f>
        <v>-</v>
      </c>
      <c r="L198" s="339" t="str">
        <f ca="1"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 ca="1"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 ca="1">IF(SP_SUL!M201="","*",SP_SUL!M201)</f>
        <v>ZWI-ZYQ</v>
      </c>
      <c r="L199" s="339">
        <f ca="1"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 ca="1">IF(SP_SUL!S202="","*",SP_SUL!S202)</f>
        <v>SP SUL</v>
      </c>
      <c r="E200" s="110" t="str">
        <f ca="1"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 ca="1">IF(SP_SUL!M202="","*",SP_SUL!M202)</f>
        <v>ZWI-ZYQ</v>
      </c>
      <c r="L200" s="339">
        <f ca="1"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 ca="1"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 ca="1">IF(SP_SUL!M203="","*",SP_SUL!M203)</f>
        <v>ZWI-ZYQ</v>
      </c>
      <c r="L201" s="339">
        <f ca="1"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 ca="1">IF(SP_SUL!M204="","*",SP_SUL!M204)</f>
        <v>-</v>
      </c>
      <c r="L202" s="339" t="str">
        <f ca="1"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 ca="1"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 ca="1">IF(SP_SUL!M205="","*",SP_SUL!M205)</f>
        <v>ZEJ-ZEV</v>
      </c>
      <c r="L203" s="339" t="str">
        <f ca="1"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 ca="1"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 ca="1"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 ca="1">IF(SP_SUL!M207="","*",SP_SUL!M207)</f>
        <v>ZEZ-069</v>
      </c>
      <c r="L205" s="339" t="str">
        <f ca="1"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 ca="1"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 ca="1">IF(SP_SUL!M208="","*",SP_SUL!M208)</f>
        <v>ZXW</v>
      </c>
      <c r="L206" s="339" t="str">
        <f ca="1"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 ca="1">IF(SP_SUL!H209="","*",SP_SUL!H209)</f>
        <v>ZGP2</v>
      </c>
      <c r="J207" s="110" t="str">
        <f>IF(SP_SUL!I209="","*",SP_SUL!I209)</f>
        <v>-</v>
      </c>
      <c r="K207" s="110" t="str">
        <f ca="1">IF(SP_SUL!M209="","*",SP_SUL!M209)</f>
        <v>ZGP</v>
      </c>
      <c r="L207" s="339" t="str">
        <f ca="1"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 ca="1">IF(SP_SUL!H210="","*",SP_SUL!H210)</f>
        <v>ZGP2</v>
      </c>
      <c r="J208" s="110" t="str">
        <f>IF(SP_SUL!I210="","*",SP_SUL!I210)</f>
        <v>-</v>
      </c>
      <c r="K208" s="110" t="str">
        <f ca="1">IF(SP_SUL!M210="","*",SP_SUL!M210)</f>
        <v>ZGP</v>
      </c>
      <c r="L208" s="339" t="str">
        <f ca="1"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 ca="1"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 ca="1"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 ca="1">IF(SP_SUL!M213="","*",SP_SUL!M213)</f>
        <v>ZPT</v>
      </c>
      <c r="L211" s="339" t="str">
        <f ca="1"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 ca="1"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 ca="1">IF(SP_SUL!M214="","*",SP_SUL!M214)</f>
        <v>ZGM-109</v>
      </c>
      <c r="L212" s="339" t="str">
        <f ca="1"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 ca="1">IF(SP_SUL!M215="","*",SP_SUL!M215)</f>
        <v>ZGM1</v>
      </c>
      <c r="L213" s="339" t="str">
        <f ca="1"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 ca="1">IF(SP_SUL!M216="","*",SP_SUL!M216)</f>
        <v>-</v>
      </c>
      <c r="L214" s="339" t="str">
        <f ca="1"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 ca="1"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 ca="1">IF(SP_SUL!M217="","*",SP_SUL!M217)</f>
        <v>-</v>
      </c>
      <c r="L215" s="339" t="str">
        <f ca="1"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 ca="1">IF(SP_SUL!M218="","*",SP_SUL!M218)</f>
        <v>ZQB-ZBV</v>
      </c>
      <c r="L216" s="339" t="str">
        <f ca="1"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 ca="1"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 ca="1">IF(SP_SUL!M219="","*",SP_SUL!M219)</f>
        <v>ZVK-ZDS</v>
      </c>
      <c r="L217" s="339" t="str">
        <f ca="1"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 ca="1">IF(SP_SUL!S220="","*",SP_SUL!S220)</f>
        <v>SP SUL</v>
      </c>
      <c r="E218" s="110" t="str">
        <f ca="1"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 ca="1">IF(SP_SUL!M220="","*",SP_SUL!M220)</f>
        <v>ZVK-ZDS</v>
      </c>
      <c r="L218" s="339" t="str">
        <f ca="1"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 ca="1">IF(SP_SUL!M221="","*",SP_SUL!M221)</f>
        <v>ZYU</v>
      </c>
      <c r="L219" s="339" t="str">
        <f ca="1"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 ca="1">IF(SP_SUL!M222="","*",SP_SUL!M222)</f>
        <v>ZPS-ZAL</v>
      </c>
      <c r="L220" s="339" t="str">
        <f ca="1"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 ca="1"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 ca="1">IF(SP_SUL!M223="","*",SP_SUL!M223)</f>
        <v>ZFY</v>
      </c>
      <c r="L221" s="339" t="str">
        <f ca="1"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 ca="1"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 ca="1"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 ca="1">IF(SP_SUL!M225="","*",SP_SUL!M225)</f>
        <v>ZYQ-ZEM</v>
      </c>
      <c r="L223" s="339" t="str">
        <f ca="1"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 ca="1">IF(SP_SUL!S226="","*",SP_SUL!S226)</f>
        <v>SP SUL</v>
      </c>
      <c r="E224" s="110" t="str">
        <f ca="1"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 ca="1">IF(SP_SUL!M226="","*",SP_SUL!M226)</f>
        <v>ZYQ-ZEM</v>
      </c>
      <c r="L224" s="339" t="str">
        <f ca="1"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 ca="1"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 ca="1">IF(SP_SUL!M228="","*",SP_SUL!M228)</f>
        <v>ZWW-ZKW</v>
      </c>
      <c r="L226" s="339" t="str">
        <f ca="1"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 ca="1"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 ca="1">IF(SP_SUL!M229="","*",SP_SUL!M229)</f>
        <v>ZWI-ZYQ</v>
      </c>
      <c r="L227" s="339">
        <f ca="1"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 ca="1"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 ca="1">IF(SP_SUL!M230="","*",SP_SUL!M230)</f>
        <v>ZWI-ZYQ</v>
      </c>
      <c r="L228" s="339">
        <f ca="1"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 ca="1">IF(SP_SUL!M231="","*",SP_SUL!M231)</f>
        <v>ZWI-ZYQ</v>
      </c>
      <c r="L229" s="339">
        <f ca="1"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 ca="1">IF(SP_SUL!M233="","*",SP_SUL!M233)</f>
        <v>ZWI-ZYQ</v>
      </c>
      <c r="L231" s="339" t="str">
        <f ca="1"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 ca="1">IF(SP_SUL!M234="","*",SP_SUL!M234)</f>
        <v>ZEZ-069</v>
      </c>
      <c r="L232" s="339" t="str">
        <f ca="1"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 ca="1">IF(SP_SUL!M235="","*",SP_SUL!M235)</f>
        <v>ZXW</v>
      </c>
      <c r="L233" s="339" t="str">
        <f ca="1"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 ca="1">IF(SP_SUL!M236="","*",SP_SUL!M236)</f>
        <v>ZDC-ZXW</v>
      </c>
      <c r="L234" s="339" t="str">
        <f ca="1"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 ca="1">IF(SP_SUL!M237="","*",SP_SUL!M237)</f>
        <v>105-ZGP</v>
      </c>
      <c r="L235" s="339" t="str">
        <f ca="1"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 ca="1">IF(SP_SUL!M238="","*",SP_SUL!M238)</f>
        <v>ZPT</v>
      </c>
      <c r="L236" s="339" t="str">
        <f ca="1"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 ca="1">IF(SP_SUL!M240="","*",SP_SUL!M240)</f>
        <v>ZGM-109</v>
      </c>
      <c r="L238" s="339" t="str">
        <f ca="1"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 ca="1">IF(SP_SUL!M241="","*",SP_SUL!M241)</f>
        <v>ZGM1</v>
      </c>
      <c r="L239" s="339" t="str">
        <f ca="1"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 ca="1">IF(SP_SUL!M244="","*",SP_SUL!M244)</f>
        <v>-</v>
      </c>
      <c r="L242" s="339">
        <f ca="1"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 ca="1">IF(SP_SUL!M245="","*",SP_SUL!M245)</f>
        <v>-</v>
      </c>
      <c r="L243" s="339">
        <f ca="1"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 ca="1">IF(SP_SUL!M246="","*",SP_SUL!M246)</f>
        <v>-</v>
      </c>
      <c r="L244" s="339" t="str">
        <f ca="1"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 ca="1">IF(SP_SUL!M247="","*",SP_SUL!M247)</f>
        <v>-</v>
      </c>
      <c r="L245" s="339" t="str">
        <f ca="1"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 ca="1">IF(SP_SUL!M248="","*",SP_SUL!M248)</f>
        <v>-</v>
      </c>
      <c r="L246" s="339" t="str">
        <f ca="1"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 ca="1">IF(SP_SUL!M249="","*",SP_SUL!M249)</f>
        <v>-</v>
      </c>
      <c r="L247" s="339" t="str">
        <f ca="1"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 ca="1">IF(SP_SUL!M250="","*",SP_SUL!M250)</f>
        <v>-</v>
      </c>
      <c r="L248" s="339" t="str">
        <f ca="1"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 ca="1"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 ca="1">IF(SP_SUL!M251="","*",SP_SUL!M251)</f>
        <v>ZQB-ZBV</v>
      </c>
      <c r="L249" s="339" t="str">
        <f ca="1"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 ca="1">IF(SP_SUL!M252="","*",SP_SUL!M252)</f>
        <v>ZVK-ZDS</v>
      </c>
      <c r="L250" s="339" t="str">
        <f ca="1"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 ca="1">IF(SP_SUL!M253="","*",SP_SUL!M253)</f>
        <v>ZVK-ZDS</v>
      </c>
      <c r="L251" s="339" t="str">
        <f ca="1"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 ca="1">IF(SP_SUL!M254="","*",SP_SUL!M254)</f>
        <v>ZYU</v>
      </c>
      <c r="L252" s="339" t="str">
        <f ca="1"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 ca="1"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 ca="1">IF(SP_SUL!M256="","*",SP_SUL!M256)</f>
        <v>ZYU</v>
      </c>
      <c r="L254" s="339" t="str">
        <f ca="1"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 ca="1"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 ca="1">IF(SP_SUL!M257="","*",SP_SUL!M257)</f>
        <v>ZFY</v>
      </c>
      <c r="L255" s="339" t="str">
        <f ca="1"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 ca="1">IF(SP_SUL!M258="","*",SP_SUL!M258)</f>
        <v>ZPS-ZAL</v>
      </c>
      <c r="L256" s="339" t="str">
        <f ca="1"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 ca="1">IF(SP_SUL!M259="","*",SP_SUL!M259)</f>
        <v>-</v>
      </c>
      <c r="L257" s="339" t="str">
        <f ca="1"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 ca="1"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 ca="1">IF(SP_SUL!M260="","*",SP_SUL!M260)</f>
        <v>-</v>
      </c>
      <c r="L258" s="339" t="str">
        <f ca="1"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 ca="1"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 ca="1"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 ca="1">IF(SP_SUL!M262="","*",SP_SUL!M262)</f>
        <v>ZKW</v>
      </c>
      <c r="L260" s="339" t="str">
        <f ca="1"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 ca="1">IF(SP_SUL!M263="","*",SP_SUL!M263)</f>
        <v>ZKW</v>
      </c>
      <c r="L261" s="339" t="str">
        <f ca="1"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 ca="1"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 ca="1">IF(SP_SUL!M264="","*",SP_SUL!M264)</f>
        <v>ZLU</v>
      </c>
      <c r="L262" s="339" t="str">
        <f ca="1"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 ca="1"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 ca="1">IF(SP_SUL!M265="","*",SP_SUL!M265)</f>
        <v>ZLU</v>
      </c>
      <c r="L263" s="339" t="str">
        <f ca="1"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 ca="1">IF(SP_SUL!S266="","*",SP_SUL!S266)</f>
        <v>SP SUL</v>
      </c>
      <c r="E264" s="110" t="str">
        <f ca="1"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 ca="1">IF(SP_SUL!M266="","*",SP_SUL!M266)</f>
        <v>ZLU</v>
      </c>
      <c r="L264" s="339" t="str">
        <f ca="1"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 ca="1"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 ca="1">IF(SP_SUL!M267="","*",SP_SUL!M267)</f>
        <v>-</v>
      </c>
      <c r="L265" s="339" t="str">
        <f ca="1"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 ca="1"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 ca="1">IF(SP_SUL!M268="","*",SP_SUL!M268)</f>
        <v>ZWI-ZYQ</v>
      </c>
      <c r="L266" s="339">
        <f ca="1"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 ca="1">IF(SP_SUL!S269="","*",SP_SUL!S269)</f>
        <v>SP SUL</v>
      </c>
      <c r="E267" s="110" t="str">
        <f ca="1"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 ca="1">IF(SP_SUL!M269="","*",SP_SUL!M269)</f>
        <v>ZWI-ZYQ</v>
      </c>
      <c r="L267" s="339">
        <f ca="1"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 ca="1"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 ca="1">IF(SP_SUL!M270="","*",SP_SUL!M270)</f>
        <v>-</v>
      </c>
      <c r="L268" s="339" t="str">
        <f ca="1"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 ca="1"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 ca="1">IF(SP_SUL!S272="","*",SP_SUL!S272)</f>
        <v>SP SUL</v>
      </c>
      <c r="E270" s="110" t="str">
        <f ca="1"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 ca="1">IF(SP_SUL!M272="","*",SP_SUL!M272)</f>
        <v>ZEZ-069</v>
      </c>
      <c r="L270" s="339" t="str">
        <f ca="1"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 ca="1"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 ca="1">IF(SP_SUL!M273="","*",SP_SUL!M273)</f>
        <v>ZDC-ZXW</v>
      </c>
      <c r="L271" s="339" t="str">
        <f ca="1"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 ca="1"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 ca="1">IF(SP_SUL!M274="","*",SP_SUL!M274)</f>
        <v>ZXW-ZEZ</v>
      </c>
      <c r="L272" s="339" t="str">
        <f ca="1"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 ca="1">IF(SP_SUL!S275="","*",SP_SUL!S275)</f>
        <v>SP SUL</v>
      </c>
      <c r="E273" s="110" t="str">
        <f ca="1"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 ca="1">IF(SP_SUL!M275="","*",SP_SUL!M275)</f>
        <v>ZXW</v>
      </c>
      <c r="L273" s="339" t="str">
        <f ca="1"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 ca="1"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 ca="1">IF(SP_SUL!M276="","*",SP_SUL!M276)</f>
        <v>ZGP</v>
      </c>
      <c r="L274" s="339" t="str">
        <f ca="1"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 ca="1"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 ca="1">IF(SP_SUL!M277="","*",SP_SUL!M277)</f>
        <v>ZPT</v>
      </c>
      <c r="L275" s="339" t="str">
        <f ca="1"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 ca="1">IF(SP_SUL!S278="","*",SP_SUL!S278)</f>
        <v>SP SUL</v>
      </c>
      <c r="E276" s="110" t="str">
        <f ca="1"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 ca="1">IF(SP_SUL!M278="","*",SP_SUL!M278)</f>
        <v>ZGM-109</v>
      </c>
      <c r="L276" s="339" t="str">
        <f ca="1"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 ca="1"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 ca="1">IF(SP_SUL!M279="","*",SP_SUL!M279)</f>
        <v>ZGM1</v>
      </c>
      <c r="L277" s="339" t="str">
        <f ca="1"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 ca="1"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 ca="1"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 ca="1">IF(SP_SUL!S281="","*",SP_SUL!S281)</f>
        <v>-</v>
      </c>
      <c r="E279" s="110" t="str">
        <f ca="1"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 ca="1">IF(SP_SUL!M281="","*",SP_SUL!M281)</f>
        <v>-</v>
      </c>
      <c r="L279" s="339" t="str">
        <f ca="1"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 ca="1"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 ca="1">IF(SP_SUL!M282="","*",SP_SUL!M282)</f>
        <v>-</v>
      </c>
      <c r="L280" s="339" t="str">
        <f ca="1"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 ca="1"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 ca="1">IF(SP_SUL!M283="","*",SP_SUL!M283)</f>
        <v>-</v>
      </c>
      <c r="L281" s="339" t="str">
        <f ca="1"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 ca="1">IF(SP_SUL!S284="","*",SP_SUL!S284)</f>
        <v>-</v>
      </c>
      <c r="E282" s="110" t="str">
        <f ca="1"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 ca="1">IF(SP_SUL!M284="","*",SP_SUL!M284)</f>
        <v>-</v>
      </c>
      <c r="L282" s="339" t="str">
        <f ca="1"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 ca="1"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 ca="1">IF(SP_SUL!M285="","*",SP_SUL!M285)</f>
        <v>-</v>
      </c>
      <c r="L283" s="339" t="str">
        <f ca="1"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 ca="1"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 ca="1">IF(SP_SUL!M286="","*",SP_SUL!M286)</f>
        <v>-</v>
      </c>
      <c r="L284" s="339" t="str">
        <f ca="1"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 ca="1">IF(SP_SUL!S287="","*",SP_SUL!S287)</f>
        <v>-</v>
      </c>
      <c r="E285" s="110" t="str">
        <f ca="1"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 ca="1">IF(SP_SUL!M287="","*",SP_SUL!M287)</f>
        <v>-</v>
      </c>
      <c r="L285" s="339" t="str">
        <f ca="1"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 ca="1"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 ca="1">IF(SP_SUL!M288="","*",SP_SUL!M288)</f>
        <v>-</v>
      </c>
      <c r="L286" s="339" t="str">
        <f ca="1"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 ca="1"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 ca="1">IF(SP_SUL!M289="","*",SP_SUL!M289)</f>
        <v>-</v>
      </c>
      <c r="L287" s="339" t="str">
        <f ca="1"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 ca="1">IF(SP_SUL!S290="","*",SP_SUL!S290)</f>
        <v>-</v>
      </c>
      <c r="E288" s="110" t="str">
        <f ca="1"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 ca="1">IF(SP_SUL!M290="","*",SP_SUL!M290)</f>
        <v>-</v>
      </c>
      <c r="L288" s="339" t="str">
        <f ca="1"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 ca="1"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 ca="1">IF(SP_SUL!M291="","*",SP_SUL!M291)</f>
        <v>-</v>
      </c>
      <c r="L289" s="339" t="str">
        <f ca="1"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 ca="1"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 ca="1">IF(SP_SUL!M292="","*",SP_SUL!M292)</f>
        <v>-</v>
      </c>
      <c r="L290" s="339" t="str">
        <f ca="1"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 ca="1">IF(SP_SUL!S293="","*",SP_SUL!S293)</f>
        <v>-</v>
      </c>
      <c r="E291" s="110" t="str">
        <f ca="1"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 ca="1">IF(SP_SUL!M293="","*",SP_SUL!M293)</f>
        <v>-</v>
      </c>
      <c r="L291" s="339" t="str">
        <f ca="1"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 ca="1"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 ca="1">IF(SP_SUL!M294="","*",SP_SUL!M294)</f>
        <v>-</v>
      </c>
      <c r="L292" s="339" t="str">
        <f ca="1"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 ca="1"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 ca="1">IF(SP_SUL!M295="","*",SP_SUL!M295)</f>
        <v>-</v>
      </c>
      <c r="L293" s="339" t="str">
        <f ca="1"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 ca="1">IF(SP_SUL!S296="","*",SP_SUL!S296)</f>
        <v>-</v>
      </c>
      <c r="E294" s="110" t="str">
        <f ca="1"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 ca="1">IF(SP_SUL!M296="","*",SP_SUL!M296)</f>
        <v>-</v>
      </c>
      <c r="L294" s="339" t="str">
        <f ca="1"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 ca="1"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 ca="1">IF(SP_SUL!M297="","*",SP_SUL!M297)</f>
        <v>-</v>
      </c>
      <c r="L295" s="339" t="str">
        <f ca="1"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 ca="1"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 ca="1">IF(SP_SUL!M298="","*",SP_SUL!M298)</f>
        <v>-</v>
      </c>
      <c r="L296" s="339" t="str">
        <f ca="1"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 ca="1">IF(SP_SUL!S299="","*",SP_SUL!S299)</f>
        <v>-</v>
      </c>
      <c r="E297" s="110" t="str">
        <f ca="1"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 ca="1">IF(SP_SUL!M299="","*",SP_SUL!M299)</f>
        <v>-</v>
      </c>
      <c r="L297" s="339" t="str">
        <f ca="1"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 ca="1"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 ca="1">IF(SP_SUL!M300="","*",SP_SUL!M300)</f>
        <v>-</v>
      </c>
      <c r="L298" s="339" t="str">
        <f ca="1"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 ca="1"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 ca="1">IF(SP_SUL!M301="","*",SP_SUL!M301)</f>
        <v>-</v>
      </c>
      <c r="L299" s="339" t="str">
        <f ca="1"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 ca="1">IF(SP_SUL!S302="","*",SP_SUL!S302)</f>
        <v>-</v>
      </c>
      <c r="E300" s="110" t="str">
        <f ca="1"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 ca="1">IF(SP_SUL!M302="","*",SP_SUL!M302)</f>
        <v>-</v>
      </c>
      <c r="L300" s="339" t="str">
        <f ca="1"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 ca="1"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 ca="1">IF(SP_SUL!M303="","*",SP_SUL!M303)</f>
        <v>-</v>
      </c>
      <c r="L301" s="339" t="str">
        <f ca="1"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 ca="1"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 ca="1">IF(SP_SUL!M304="","*",SP_SUL!M304)</f>
        <v>-</v>
      </c>
      <c r="L302" s="339" t="str">
        <f ca="1"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 ca="1">IF(SP_SUL!S305="","*",SP_SUL!S305)</f>
        <v>-</v>
      </c>
      <c r="E303" s="110" t="str">
        <f ca="1"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 ca="1">IF(SP_SUL!M305="","*",SP_SUL!M305)</f>
        <v>-</v>
      </c>
      <c r="L303" s="339" t="str">
        <f ca="1"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 ca="1"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 ca="1">IF(SP_SUL!M306="","*",SP_SUL!M306)</f>
        <v>-</v>
      </c>
      <c r="L304" s="339" t="str">
        <f ca="1"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 ca="1"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 ca="1">IF(SP_SUL!M307="","*",SP_SUL!M307)</f>
        <v>-</v>
      </c>
      <c r="L305" s="339" t="str">
        <f ca="1"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 ca="1">IF(SP_SUL!S308="","*",SP_SUL!S308)</f>
        <v>-</v>
      </c>
      <c r="E306" s="110" t="str">
        <f ca="1"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 ca="1">IF(SP_SUL!M308="","*",SP_SUL!M308)</f>
        <v>-</v>
      </c>
      <c r="L306" s="339" t="str">
        <f ca="1"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 ca="1"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 ca="1">IF(SP_SUL!M309="","*",SP_SUL!M309)</f>
        <v>-</v>
      </c>
      <c r="L307" s="339" t="str">
        <f ca="1"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 ca="1"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 ca="1">IF(SP_SUL!M310="","*",SP_SUL!M310)</f>
        <v>-</v>
      </c>
      <c r="L308" s="339" t="str">
        <f ca="1"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 ca="1">IF(SP_SUL!S311="","*",SP_SUL!S311)</f>
        <v>-</v>
      </c>
      <c r="E309" s="110" t="str">
        <f ca="1"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 ca="1">IF(SP_SUL!M311="","*",SP_SUL!M311)</f>
        <v>-</v>
      </c>
      <c r="L309" s="339" t="str">
        <f ca="1"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 ca="1"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 ca="1">IF(SP_SUL!M312="","*",SP_SUL!M312)</f>
        <v>-</v>
      </c>
      <c r="L310" s="339" t="str">
        <f ca="1"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 ca="1"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 ca="1">IF(SP_SUL!M313="","*",SP_SUL!M313)</f>
        <v>-</v>
      </c>
      <c r="L311" s="339" t="str">
        <f ca="1"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 ca="1">IF(SP_SUL!S314="","*",SP_SUL!S314)</f>
        <v>-</v>
      </c>
      <c r="E312" s="110" t="str">
        <f ca="1"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 ca="1">IF(SP_SUL!M314="","*",SP_SUL!M314)</f>
        <v>-</v>
      </c>
      <c r="L312" s="339" t="str">
        <f ca="1"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 ca="1"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 ca="1">IF(SP_SUL!M315="","*",SP_SUL!M315)</f>
        <v>-</v>
      </c>
      <c r="L313" s="339" t="str">
        <f ca="1"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 ca="1"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 ca="1">IF(SP_SUL!M316="","*",SP_SUL!M316)</f>
        <v>-</v>
      </c>
      <c r="L314" s="339" t="str">
        <f ca="1"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 ca="1">IF(SP_SUL!S317="","*",SP_SUL!S317)</f>
        <v>-</v>
      </c>
      <c r="E315" s="110" t="str">
        <f ca="1"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 ca="1">IF(SP_SUL!M317="","*",SP_SUL!M317)</f>
        <v>-</v>
      </c>
      <c r="L315" s="339" t="str">
        <f ca="1"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 ca="1"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 ca="1">IF(SP_SUL!M318="","*",SP_SUL!M318)</f>
        <v>-</v>
      </c>
      <c r="L316" s="339" t="str">
        <f ca="1"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 ca="1"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 ca="1">IF(SP_SUL!M319="","*",SP_SUL!M319)</f>
        <v>-</v>
      </c>
      <c r="L317" s="339" t="str">
        <f ca="1"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 ca="1">IF(SP_SUL!S320="","*",SP_SUL!S320)</f>
        <v>-</v>
      </c>
      <c r="E318" s="110" t="str">
        <f ca="1"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 ca="1">IF(SP_SUL!M320="","*",SP_SUL!M320)</f>
        <v>-</v>
      </c>
      <c r="L318" s="339" t="str">
        <f ca="1"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 ca="1"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 ca="1">IF(SP_SUL!M321="","*",SP_SUL!M321)</f>
        <v>-</v>
      </c>
      <c r="L319" s="339" t="str">
        <f ca="1"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 ca="1"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 ca="1">IF(SP_SUL!M322="","*",SP_SUL!M322)</f>
        <v>-</v>
      </c>
      <c r="L320" s="339" t="str">
        <f ca="1"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 ca="1">IF(SP_SUL!S323="","*",SP_SUL!S323)</f>
        <v>-</v>
      </c>
      <c r="E321" s="110" t="str">
        <f ca="1"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 ca="1">IF(SP_SUL!M323="","*",SP_SUL!M323)</f>
        <v>-</v>
      </c>
      <c r="L321" s="339" t="str">
        <f ca="1"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 ca="1"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 ca="1">IF(SP_SUL!M324="","*",SP_SUL!M324)</f>
        <v>-</v>
      </c>
      <c r="L322" s="339" t="str">
        <f ca="1"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 ca="1"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 ca="1">IF(SP_SUL!M325="","*",SP_SUL!M325)</f>
        <v>-</v>
      </c>
      <c r="L323" s="339" t="str">
        <f ca="1"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 ca="1">IF(SP_SUL!S326="","*",SP_SUL!S326)</f>
        <v>-</v>
      </c>
      <c r="E324" s="110" t="str">
        <f ca="1"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 ca="1">IF(SP_SUL!M326="","*",SP_SUL!M326)</f>
        <v>-</v>
      </c>
      <c r="L324" s="339" t="str">
        <f ca="1"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 ca="1"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 ca="1">IF(SP_SUL!M327="","*",SP_SUL!M327)</f>
        <v>-</v>
      </c>
      <c r="L325" s="339" t="str">
        <f ca="1"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 ca="1"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 ca="1">IF(SP_SUL!M328="","*",SP_SUL!M328)</f>
        <v>-</v>
      </c>
      <c r="L326" s="339" t="str">
        <f ca="1"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 ca="1">IF(SP_SUL!S329="","*",SP_SUL!S329)</f>
        <v>-</v>
      </c>
      <c r="E327" s="110" t="str">
        <f ca="1"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 ca="1">IF(SP_SUL!M329="","*",SP_SUL!M329)</f>
        <v>-</v>
      </c>
      <c r="L327" s="339" t="str">
        <f ca="1"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 ca="1"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 ca="1">IF(SP_SUL!M330="","*",SP_SUL!M330)</f>
        <v>-</v>
      </c>
      <c r="L328" s="339" t="str">
        <f ca="1"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 ca="1"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 ca="1">IF(SP_SUL!M331="","*",SP_SUL!M331)</f>
        <v>-</v>
      </c>
      <c r="L329" s="339" t="str">
        <f ca="1"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 ca="1">IF(SP_SUL!S332="","*",SP_SUL!S332)</f>
        <v>-</v>
      </c>
      <c r="E330" s="110" t="str">
        <f ca="1"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 ca="1">IF(SP_SUL!M332="","*",SP_SUL!M332)</f>
        <v>-</v>
      </c>
      <c r="L330" s="339" t="str">
        <f ca="1"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 ca="1"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 ca="1">IF(SP_SUL!M333="","*",SP_SUL!M333)</f>
        <v>-</v>
      </c>
      <c r="L331" s="339" t="str">
        <f ca="1"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 ca="1"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 ca="1">IF(SP_SUL!M334="","*",SP_SUL!M334)</f>
        <v>-</v>
      </c>
      <c r="L332" s="339" t="str">
        <f ca="1"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 ca="1">IF(SP_SUL!S335="","*",SP_SUL!S335)</f>
        <v>-</v>
      </c>
      <c r="E333" s="110" t="str">
        <f ca="1"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 ca="1">IF(SP_SUL!M335="","*",SP_SUL!M335)</f>
        <v>-</v>
      </c>
      <c r="L333" s="339" t="str">
        <f ca="1"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 ca="1"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 ca="1">IF(SP_SUL!M336="","*",SP_SUL!M336)</f>
        <v>-</v>
      </c>
      <c r="L334" s="339" t="str">
        <f ca="1"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 ca="1"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 ca="1">IF(SP_SUL!M337="","*",SP_SUL!M337)</f>
        <v>-</v>
      </c>
      <c r="L335" s="339" t="str">
        <f ca="1"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 ca="1">IF(SP_SUL!S338="","*",SP_SUL!S338)</f>
        <v>-</v>
      </c>
      <c r="E336" s="110" t="str">
        <f ca="1"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 ca="1">IF(SP_SUL!M338="","*",SP_SUL!M338)</f>
        <v>-</v>
      </c>
      <c r="L336" s="339" t="str">
        <f ca="1"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 ca="1"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 ca="1">IF(SP_SUL!M339="","*",SP_SUL!M339)</f>
        <v>-</v>
      </c>
      <c r="L337" s="339" t="str">
        <f ca="1"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 ca="1"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 ca="1">IF(SP_SUL!M340="","*",SP_SUL!M340)</f>
        <v>-</v>
      </c>
      <c r="L338" s="339" t="str">
        <f ca="1"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 ca="1">IF(SP_SUL!S341="","*",SP_SUL!S341)</f>
        <v>-</v>
      </c>
      <c r="E339" s="110" t="str">
        <f ca="1"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 ca="1">IF(SP_SUL!M341="","*",SP_SUL!M341)</f>
        <v>-</v>
      </c>
      <c r="L339" s="339" t="str">
        <f ca="1"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 ca="1"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 ca="1">IF(SP_SUL!M342="","*",SP_SUL!M342)</f>
        <v>-</v>
      </c>
      <c r="L340" s="339" t="str">
        <f ca="1"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 ca="1"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 ca="1">IF(SP_SUL!M343="","*",SP_SUL!M343)</f>
        <v>-</v>
      </c>
      <c r="L341" s="339" t="str">
        <f ca="1"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 ca="1">IF(SP_SUL!S344="","*",SP_SUL!S344)</f>
        <v>-</v>
      </c>
      <c r="E342" s="110" t="str">
        <f ca="1"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 ca="1">IF(SP_SUL!M344="","*",SP_SUL!M344)</f>
        <v>-</v>
      </c>
      <c r="L342" s="339" t="str">
        <f ca="1"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 ca="1"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 ca="1">IF(SP_SUL!M345="","*",SP_SUL!M345)</f>
        <v>-</v>
      </c>
      <c r="L343" s="339" t="str">
        <f ca="1"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 ca="1"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 ca="1">IF(SP_SUL!M346="","*",SP_SUL!M346)</f>
        <v>-</v>
      </c>
      <c r="L344" s="339" t="str">
        <f ca="1"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 ca="1">IF(SP_SUL!S347="","*",SP_SUL!S347)</f>
        <v>-</v>
      </c>
      <c r="E345" s="110" t="str">
        <f ca="1"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 ca="1">IF(SP_SUL!M347="","*",SP_SUL!M347)</f>
        <v>-</v>
      </c>
      <c r="L345" s="339" t="str">
        <f ca="1"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 ca="1">IF(SP_SUL!S348="","*",SP_SUL!S348)</f>
        <v>-</v>
      </c>
      <c r="E346" s="110" t="str">
        <f ca="1"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 ca="1">IF(SP_SUL!M348="","*",SP_SUL!M348)</f>
        <v>-</v>
      </c>
      <c r="L346" s="339" t="str">
        <f ca="1"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 ca="1"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 ca="1">IF(SP_SUL!M349="","*",SP_SUL!M349)</f>
        <v>-</v>
      </c>
      <c r="L347" s="339" t="str">
        <f ca="1"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 ca="1">IF(SP_SUL!S350="","*",SP_SUL!S350)</f>
        <v>-</v>
      </c>
      <c r="E348" s="110" t="str">
        <f ca="1"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 ca="1">IF(SP_SUL!M350="","*",SP_SUL!M350)</f>
        <v>-</v>
      </c>
      <c r="L348" s="339" t="str">
        <f ca="1"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 ca="1"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 ca="1">IF(SP_SUL!M351="","*",SP_SUL!M351)</f>
        <v>-</v>
      </c>
      <c r="L349" s="339" t="str">
        <f ca="1"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 ca="1"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 ca="1">IF(SP_SUL!M352="","*",SP_SUL!M352)</f>
        <v>-</v>
      </c>
      <c r="L350" s="339" t="str">
        <f ca="1"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 ca="1">IF(SP_SUL!S353="","*",SP_SUL!S353)</f>
        <v>-</v>
      </c>
      <c r="E351" s="110" t="str">
        <f ca="1"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 ca="1">IF(SP_SUL!M353="","*",SP_SUL!M353)</f>
        <v>-</v>
      </c>
      <c r="L351" s="339" t="str">
        <f ca="1"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 ca="1"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 ca="1">IF(SP_SUL!M354="","*",SP_SUL!M354)</f>
        <v>-</v>
      </c>
      <c r="L352" s="339" t="str">
        <f ca="1"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 ca="1"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 ca="1">IF(SP_SUL!M355="","*",SP_SUL!M355)</f>
        <v>-</v>
      </c>
      <c r="L353" s="339" t="str">
        <f ca="1"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 ca="1">IF(SP_SUL!S356="","*",SP_SUL!S356)</f>
        <v>-</v>
      </c>
      <c r="E354" s="110" t="str">
        <f ca="1"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 ca="1">IF(SP_SUL!M356="","*",SP_SUL!M356)</f>
        <v>-</v>
      </c>
      <c r="L354" s="339" t="str">
        <f ca="1"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 ca="1">IF(SP_SUL!S357="","*",SP_SUL!S357)</f>
        <v>-</v>
      </c>
      <c r="E355" s="110" t="str">
        <f ca="1"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 ca="1">IF(SP_SUL!M357="","*",SP_SUL!M357)</f>
        <v>-</v>
      </c>
      <c r="L355" s="339" t="str">
        <f ca="1"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 ca="1"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 ca="1">IF(SP_SUL!M358="","*",SP_SUL!M358)</f>
        <v>-</v>
      </c>
      <c r="L356" s="339" t="str">
        <f ca="1"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 ca="1">IF(SP_SUL!S359="","*",SP_SUL!S359)</f>
        <v>-</v>
      </c>
      <c r="E357" s="110" t="str">
        <f ca="1"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 ca="1">IF(SP_SUL!M359="","*",SP_SUL!M359)</f>
        <v>-</v>
      </c>
      <c r="L357" s="339" t="str">
        <f ca="1"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 ca="1"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 ca="1">IF(SP_SUL!M360="","*",SP_SUL!M360)</f>
        <v>-</v>
      </c>
      <c r="L358" s="339" t="str">
        <f ca="1"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 ca="1"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 ca="1">IF(SP_SUL!M361="","*",SP_SUL!M361)</f>
        <v>-</v>
      </c>
      <c r="L359" s="339" t="str">
        <f ca="1"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 ca="1">IF(SP_SUL!S362="","*",SP_SUL!S362)</f>
        <v>-</v>
      </c>
      <c r="E360" s="110" t="str">
        <f ca="1"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 ca="1">IF(SP_SUL!M362="","*",SP_SUL!M362)</f>
        <v>-</v>
      </c>
      <c r="L360" s="339" t="str">
        <f ca="1"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 ca="1"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 ca="1">IF(SP_SUL!M363="","*",SP_SUL!M363)</f>
        <v>-</v>
      </c>
      <c r="L361" s="339" t="str">
        <f ca="1"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 ca="1"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 ca="1">IF(SP_SUL!M364="","*",SP_SUL!M364)</f>
        <v>-</v>
      </c>
      <c r="L362" s="339" t="str">
        <f ca="1"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 ca="1">IF(SP_SUL!S365="","*",SP_SUL!S365)</f>
        <v>-</v>
      </c>
      <c r="E363" s="110" t="str">
        <f ca="1"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 ca="1">IF(SP_SUL!M365="","*",SP_SUL!M365)</f>
        <v>-</v>
      </c>
      <c r="L363" s="339" t="str">
        <f ca="1"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 ca="1"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 ca="1">IF(SP_SUL!M366="","*",SP_SUL!M366)</f>
        <v>-</v>
      </c>
      <c r="L364" s="339" t="str">
        <f ca="1"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 ca="1"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 ca="1">IF(SP_SUL!M367="","*",SP_SUL!M367)</f>
        <v>-</v>
      </c>
      <c r="L365" s="339" t="str">
        <f ca="1"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 ca="1">IF(SP_SUL!S368="","*",SP_SUL!S368)</f>
        <v>-</v>
      </c>
      <c r="E366" s="110" t="str">
        <f ca="1"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 ca="1">IF(SP_SUL!M368="","*",SP_SUL!M368)</f>
        <v>-</v>
      </c>
      <c r="L366" s="339" t="str">
        <f ca="1"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 ca="1">IF(SP_SUL!M369="","*",SP_SUL!M369)</f>
        <v>-</v>
      </c>
      <c r="L367" s="339" t="str">
        <f ca="1"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 ca="1">IF(SP_SUL!S370="","*",SP_SUL!S370)</f>
        <v>-</v>
      </c>
      <c r="E368" s="110" t="str">
        <f ca="1"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 ca="1">IF(SP_SUL!M370="","*",SP_SUL!M370)</f>
        <v>-</v>
      </c>
      <c r="L368" s="339" t="str">
        <f ca="1"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 ca="1"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 ca="1">IF(SP_SUL!M371="","*",SP_SUL!M371)</f>
        <v>-</v>
      </c>
      <c r="L369" s="339" t="str">
        <f ca="1"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 ca="1">IF(SP_SUL!M372="","*",SP_SUL!M372)</f>
        <v>-</v>
      </c>
      <c r="L370" s="339" t="str">
        <f ca="1"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 ca="1">IF(SP_SUL!S373="","*",SP_SUL!S373)</f>
        <v>-</v>
      </c>
      <c r="E371" s="110" t="str">
        <f ca="1"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 ca="1">IF(SP_SUL!M373="","*",SP_SUL!M373)</f>
        <v>-</v>
      </c>
      <c r="L371" s="339" t="str">
        <f ca="1"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 ca="1">IF(SP_SUL!S374="","*",SP_SUL!S374)</f>
        <v>-</v>
      </c>
      <c r="E372" s="110" t="str">
        <f ca="1"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 ca="1">IF(SP_SUL!M374="","*",SP_SUL!M374)</f>
        <v>-</v>
      </c>
      <c r="L372" s="339" t="str">
        <f ca="1"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 ca="1"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 ca="1">IF(SP_SUL!M375="","*",SP_SUL!M375)</f>
        <v>-</v>
      </c>
      <c r="L373" s="339" t="str">
        <f ca="1"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 ca="1"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 ca="1">IF(SP_SUL!M376="","*",SP_SUL!M376)</f>
        <v>-</v>
      </c>
      <c r="L374" s="339" t="str">
        <f ca="1"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 ca="1"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 ca="1">IF(SP_SUL!M377="","*",SP_SUL!M377)</f>
        <v>-</v>
      </c>
      <c r="L375" s="339" t="str">
        <f ca="1"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 ca="1">IF(SP_SUL!S378="","*",SP_SUL!S378)</f>
        <v>-</v>
      </c>
      <c r="E376" s="110" t="str">
        <f ca="1"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 ca="1">IF(SP_SUL!M378="","*",SP_SUL!M378)</f>
        <v>-</v>
      </c>
      <c r="L376" s="339" t="str">
        <f ca="1"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 ca="1">IF(SP_SUL!S379="","*",SP_SUL!S379)</f>
        <v>-</v>
      </c>
      <c r="E377" s="110" t="str">
        <f ca="1"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 ca="1">IF(SP_SUL!M379="","*",SP_SUL!M379)</f>
        <v>-</v>
      </c>
      <c r="L377" s="339" t="str">
        <f ca="1"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 ca="1"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 ca="1">IF(SP_SUL!M380="","*",SP_SUL!M380)</f>
        <v>-</v>
      </c>
      <c r="L378" s="339" t="str">
        <f ca="1"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 ca="1">IF(SP_SUL!M381="","*",SP_SUL!M381)</f>
        <v>-</v>
      </c>
      <c r="L379" s="339" t="str">
        <f ca="1"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 ca="1">IF(SP_SUL!S382="","*",SP_SUL!S382)</f>
        <v>-</v>
      </c>
      <c r="E380" s="110" t="str">
        <f ca="1"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 ca="1">IF(SP_SUL!M382="","*",SP_SUL!M382)</f>
        <v>-</v>
      </c>
      <c r="L380" s="339" t="str">
        <f ca="1"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 ca="1">IF(SP_SUL!S383="","*",SP_SUL!S383)</f>
        <v>-</v>
      </c>
      <c r="E381" s="110" t="str">
        <f ca="1"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 ca="1">IF(SP_SUL!M383="","*",SP_SUL!M383)</f>
        <v>-</v>
      </c>
      <c r="L381" s="339" t="str">
        <f ca="1"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 ca="1"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 ca="1">IF(SP_SUL!M384="","*",SP_SUL!M384)</f>
        <v>-</v>
      </c>
      <c r="L382" s="339" t="str">
        <f ca="1"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 ca="1"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 ca="1">IF(SP_SUL!M385="","*",SP_SUL!M385)</f>
        <v>-</v>
      </c>
      <c r="L383" s="339" t="str">
        <f ca="1"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 ca="1"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 ca="1">IF(SP_SUL!M386="","*",SP_SUL!M386)</f>
        <v>-</v>
      </c>
      <c r="L384" s="339" t="str">
        <f ca="1"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 ca="1">IF(SP_SUL!S387="","*",SP_SUL!S387)</f>
        <v>-</v>
      </c>
      <c r="E385" s="110" t="str">
        <f ca="1"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 ca="1">IF(SP_SUL!M387="","*",SP_SUL!M387)</f>
        <v>-</v>
      </c>
      <c r="L385" s="339" t="str">
        <f ca="1"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 ca="1"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 ca="1">IF(SP_SUL!M388="","*",SP_SUL!M388)</f>
        <v>-</v>
      </c>
      <c r="L386" s="339" t="str">
        <f ca="1"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 ca="1"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 ca="1">IF(SP_SUL!M389="","*",SP_SUL!M389)</f>
        <v>-</v>
      </c>
      <c r="L387" s="339" t="str">
        <f ca="1"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 ca="1">IF(SP_SUL!S390="","*",SP_SUL!S390)</f>
        <v>-</v>
      </c>
      <c r="E388" s="110" t="str">
        <f ca="1"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 ca="1">IF(SP_SUL!M390="","*",SP_SUL!M390)</f>
        <v>-</v>
      </c>
      <c r="L388" s="339" t="str">
        <f ca="1"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 ca="1"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 ca="1">IF(SP_SUL!M391="","*",SP_SUL!M391)</f>
        <v>-</v>
      </c>
      <c r="L389" s="339" t="str">
        <f ca="1"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 ca="1">IF(SP_SUL!S412="","*",SP_SUL!S412)</f>
        <v>-</v>
      </c>
      <c r="E390" s="110" t="str">
        <f ca="1"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 ca="1">IF(SP_SUL!M412="","*",SP_SUL!M412)</f>
        <v>-</v>
      </c>
      <c r="L390" s="339" t="str">
        <f ca="1"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 ca="1">IF(SP_SUL!S413="","*",SP_SUL!S413)</f>
        <v>-</v>
      </c>
      <c r="E391" s="110" t="str">
        <f ca="1"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 ca="1">IF(SP_SUL!M413="","*",SP_SUL!M413)</f>
        <v>-</v>
      </c>
      <c r="L391" s="339" t="str">
        <f ca="1"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 ca="1">IF(SP_SUL!S414="","*",SP_SUL!S414)</f>
        <v>-</v>
      </c>
      <c r="E392" s="110" t="str">
        <f ca="1"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 ca="1">IF(SP_SUL!M414="","*",SP_SUL!M414)</f>
        <v>-</v>
      </c>
      <c r="L392" s="339" t="str">
        <f ca="1"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 ca="1">IF(SP_SUL!S415="","*",SP_SUL!S415)</f>
        <v>-</v>
      </c>
      <c r="E393" s="110" t="str">
        <f ca="1"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 ca="1">IF(SP_SUL!M415="","*",SP_SUL!M415)</f>
        <v>-</v>
      </c>
      <c r="L393" s="339" t="str">
        <f ca="1"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 ca="1">IF(SP_SUL!S416="","*",SP_SUL!S416)</f>
        <v>-</v>
      </c>
      <c r="E394" s="110" t="str">
        <f ca="1"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 ca="1">IF(SP_SUL!M416="","*",SP_SUL!M416)</f>
        <v>-</v>
      </c>
      <c r="L394" s="339" t="str">
        <f ca="1"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 ca="1">IF(SP_SUL!S417="","*",SP_SUL!S417)</f>
        <v>-</v>
      </c>
      <c r="E395" s="110" t="str">
        <f ca="1"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 ca="1">IF(SP_SUL!M417="","*",SP_SUL!M417)</f>
        <v>-</v>
      </c>
      <c r="L395" s="339" t="str">
        <f ca="1"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 ca="1">IF(SP_SUL!S418="","*",SP_SUL!S418)</f>
        <v>-</v>
      </c>
      <c r="E396" s="110" t="str">
        <f ca="1"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 ca="1">IF(SP_SUL!M418="","*",SP_SUL!M418)</f>
        <v>-</v>
      </c>
      <c r="L396" s="339" t="str">
        <f ca="1"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 ca="1">IF(SP_SUL!S419="","*",SP_SUL!S419)</f>
        <v>-</v>
      </c>
      <c r="E397" s="110" t="str">
        <f ca="1"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 ca="1">IF(SP_SUL!M419="","*",SP_SUL!M419)</f>
        <v>-</v>
      </c>
      <c r="L397" s="339" t="str">
        <f ca="1"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 ca="1">IF(SP_SUL!S420="","*",SP_SUL!S420)</f>
        <v>-</v>
      </c>
      <c r="E398" s="110" t="str">
        <f ca="1"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 ca="1">IF(SP_SUL!M420="","*",SP_SUL!M420)</f>
        <v>-</v>
      </c>
      <c r="L398" s="339" t="str">
        <f ca="1"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 ca="1"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 ca="1">IF(SP_SUL!M421="","*",SP_SUL!M421)</f>
        <v>-</v>
      </c>
      <c r="L399" s="339" t="str">
        <f ca="1"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 ca="1">IF(SP_SUL!S422="","*",SP_SUL!S422)</f>
        <v>-</v>
      </c>
      <c r="E400" s="110" t="str">
        <f ca="1"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 ca="1">IF(SP_SUL!M422="","*",SP_SUL!M422)</f>
        <v>-</v>
      </c>
      <c r="L400" s="339" t="str">
        <f ca="1"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 ca="1">IF(SP_SUL!S423="","*",SP_SUL!S423)</f>
        <v>-</v>
      </c>
      <c r="E401" s="110" t="str">
        <f ca="1"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 ca="1">IF(SP_SUL!M423="","*",SP_SUL!M423)</f>
        <v>-</v>
      </c>
      <c r="L401" s="339" t="str">
        <f ca="1"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 ca="1"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 ca="1">IF(SP_SUL!M424="","*",SP_SUL!M424)</f>
        <v>-</v>
      </c>
      <c r="L402" s="339" t="str">
        <f ca="1"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 ca="1">IF(SP_SUL!S425="","*",SP_SUL!S425)</f>
        <v>-</v>
      </c>
      <c r="E403" s="110" t="str">
        <f ca="1"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 ca="1">IF(SP_SUL!M425="","*",SP_SUL!M425)</f>
        <v>-</v>
      </c>
      <c r="L403" s="339" t="str">
        <f ca="1"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 ca="1">IF(SP_SUL!S426="","*",SP_SUL!S426)</f>
        <v>-</v>
      </c>
      <c r="E404" s="110" t="str">
        <f ca="1"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 ca="1">IF(SP_SUL!M426="","*",SP_SUL!M426)</f>
        <v>-</v>
      </c>
      <c r="L404" s="339" t="str">
        <f ca="1"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 ca="1">IF(SP_SUL!S427="","*",SP_SUL!S427)</f>
        <v>-</v>
      </c>
      <c r="E405" s="110" t="str">
        <f ca="1"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 ca="1">IF(SP_SUL!M427="","*",SP_SUL!M427)</f>
        <v>-</v>
      </c>
      <c r="L405" s="339" t="str">
        <f ca="1"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 ca="1">IF(SP_SUL!S428="","*",SP_SUL!S428)</f>
        <v>-</v>
      </c>
      <c r="E406" s="110" t="str">
        <f ca="1"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 ca="1">IF(SP_SUL!M428="","*",SP_SUL!M428)</f>
        <v>-</v>
      </c>
      <c r="L406" s="339" t="str">
        <f ca="1"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 ca="1">IF(SP_SUL!S429="","*",SP_SUL!S429)</f>
        <v>-</v>
      </c>
      <c r="E407" s="110" t="str">
        <f ca="1"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 ca="1">IF(SP_SUL!M429="","*",SP_SUL!M429)</f>
        <v>-</v>
      </c>
      <c r="L407" s="339" t="str">
        <f ca="1"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 ca="1">IF(SP_SUL!S430="","*",SP_SUL!S430)</f>
        <v>-</v>
      </c>
      <c r="E408" s="110" t="str">
        <f ca="1"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 ca="1">IF(SP_SUL!M430="","*",SP_SUL!M430)</f>
        <v>-</v>
      </c>
      <c r="L408" s="339" t="str">
        <f ca="1"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 ca="1">IF(SP_SUL!S431="","*",SP_SUL!S431)</f>
        <v>-</v>
      </c>
      <c r="E409" s="110" t="str">
        <f ca="1"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 ca="1">IF(SP_SUL!M431="","*",SP_SUL!M431)</f>
        <v>-</v>
      </c>
      <c r="L409" s="339" t="str">
        <f ca="1"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 ca="1">IF(SP_SUL!S432="","*",SP_SUL!S432)</f>
        <v>-</v>
      </c>
      <c r="E410" s="110" t="str">
        <f ca="1"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 ca="1">IF(SP_SUL!M432="","*",SP_SUL!M432)</f>
        <v>-</v>
      </c>
      <c r="L410" s="339" t="str">
        <f ca="1"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 ca="1">IF(SP_SUL!S433="","*",SP_SUL!S433)</f>
        <v>-</v>
      </c>
      <c r="E411" s="110" t="str">
        <f ca="1"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 ca="1">IF(SP_SUL!M433="","*",SP_SUL!M433)</f>
        <v>-</v>
      </c>
      <c r="L411" s="339" t="str">
        <f ca="1"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 ca="1">IF(SP_SUL!S434="","*",SP_SUL!S434)</f>
        <v>-</v>
      </c>
      <c r="E412" s="110" t="str">
        <f ca="1"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 ca="1">IF(SP_SUL!M434="","*",SP_SUL!M434)</f>
        <v>-</v>
      </c>
      <c r="L412" s="339" t="str">
        <f ca="1"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 ca="1">IF(SP_SUL!S435="","*",SP_SUL!S435)</f>
        <v>-</v>
      </c>
      <c r="E413" s="110" t="str">
        <f ca="1"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 ca="1">IF(SP_SUL!M435="","*",SP_SUL!M435)</f>
        <v>-</v>
      </c>
      <c r="L413" s="339" t="str">
        <f ca="1"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 ca="1">IF(SP_SUL!S436="","*",SP_SUL!S436)</f>
        <v>-</v>
      </c>
      <c r="E414" s="110" t="str">
        <f ca="1"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 ca="1">IF(SP_SUL!M436="","*",SP_SUL!M436)</f>
        <v>-</v>
      </c>
      <c r="L414" s="339" t="str">
        <f ca="1"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 ca="1">IF(SP_SUL!S437="","*",SP_SUL!S437)</f>
        <v>-</v>
      </c>
      <c r="E415" s="110" t="str">
        <f ca="1"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 ca="1">IF(SP_SUL!M437="","*",SP_SUL!M437)</f>
        <v>-</v>
      </c>
      <c r="L415" s="339" t="str">
        <f ca="1"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 ca="1">IF(SP_SUL!S438="","*",SP_SUL!S438)</f>
        <v>-</v>
      </c>
      <c r="E416" s="110" t="str">
        <f ca="1"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 ca="1">IF(SP_SUL!M438="","*",SP_SUL!M438)</f>
        <v>-</v>
      </c>
      <c r="L416" s="339" t="str">
        <f ca="1"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 ca="1">IF(SP_SUL!S439="","*",SP_SUL!S439)</f>
        <v>-</v>
      </c>
      <c r="E417" s="110" t="str">
        <f ca="1"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 ca="1">IF(SP_SUL!M439="","*",SP_SUL!M439)</f>
        <v>-</v>
      </c>
      <c r="L417" s="339" t="str">
        <f ca="1"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 ca="1">IF(SP_SUL!S440="","*",SP_SUL!S440)</f>
        <v>-</v>
      </c>
      <c r="E418" s="110" t="str">
        <f ca="1"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 ca="1">IF(SP_SUL!M440="","*",SP_SUL!M440)</f>
        <v>-</v>
      </c>
      <c r="L418" s="339" t="str">
        <f ca="1"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 ca="1">IF(SP_SUL!S441="","*",SP_SUL!S441)</f>
        <v>-</v>
      </c>
      <c r="E419" s="110" t="str">
        <f ca="1"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 ca="1">IF(SP_SUL!M441="","*",SP_SUL!M441)</f>
        <v>-</v>
      </c>
      <c r="L419" s="339" t="str">
        <f ca="1"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 ca="1">IF(SP_SUL!S442="","*",SP_SUL!S442)</f>
        <v>-</v>
      </c>
      <c r="E420" s="110" t="str">
        <f ca="1"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 ca="1">IF(SP_SUL!M442="","*",SP_SUL!M442)</f>
        <v>-</v>
      </c>
      <c r="L420" s="339" t="str">
        <f ca="1"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 ca="1">IF(SP_SUL!S443="","*",SP_SUL!S443)</f>
        <v>-</v>
      </c>
      <c r="E421" s="110" t="str">
        <f ca="1"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 ca="1">IF(SP_SUL!M443="","*",SP_SUL!M443)</f>
        <v>-</v>
      </c>
      <c r="L421" s="339" t="str">
        <f ca="1"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 ca="1">IF(SP_SUL!S444="","*",SP_SUL!S444)</f>
        <v>-</v>
      </c>
      <c r="E422" s="110" t="str">
        <f ca="1"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 ca="1">IF(SP_SUL!M444="","*",SP_SUL!M444)</f>
        <v>-</v>
      </c>
      <c r="L422" s="339" t="str">
        <f ca="1"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 ca="1">IF(SP_SUL!S445="","*",SP_SUL!S445)</f>
        <v>-</v>
      </c>
      <c r="E423" s="110" t="str">
        <f ca="1"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 ca="1">IF(SP_SUL!M445="","*",SP_SUL!M445)</f>
        <v>-</v>
      </c>
      <c r="L423" s="339" t="str">
        <f ca="1"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 ca="1">IF(SP_SUL!S446="","*",SP_SUL!S446)</f>
        <v>-</v>
      </c>
      <c r="E424" s="110" t="str">
        <f ca="1"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 ca="1">IF(SP_SUL!M446="","*",SP_SUL!M446)</f>
        <v>-</v>
      </c>
      <c r="L424" s="339" t="str">
        <f ca="1"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 ca="1">IF(SP_SUL!S447="","*",SP_SUL!S447)</f>
        <v>-</v>
      </c>
      <c r="E425" s="110" t="str">
        <f ca="1"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 ca="1">IF(SP_SUL!M447="","*",SP_SUL!M447)</f>
        <v>-</v>
      </c>
      <c r="L425" s="339" t="str">
        <f ca="1"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 ca="1">IF(SP_SUL!S448="","*",SP_SUL!S448)</f>
        <v>-</v>
      </c>
      <c r="E426" s="110" t="str">
        <f ca="1"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 ca="1">IF(SP_SUL!M448="","*",SP_SUL!M448)</f>
        <v>-</v>
      </c>
      <c r="L426" s="339" t="str">
        <f ca="1"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 ca="1">IF(SP_SUL!S449="","*",SP_SUL!S449)</f>
        <v>-</v>
      </c>
      <c r="E427" s="110" t="str">
        <f ca="1"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 ca="1">IF(SP_SUL!M449="","*",SP_SUL!M449)</f>
        <v>-</v>
      </c>
      <c r="L427" s="339" t="str">
        <f ca="1"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 ca="1">IF(SP_SUL!S450="","*",SP_SUL!S450)</f>
        <v>-</v>
      </c>
      <c r="E428" s="110" t="str">
        <f ca="1"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 ca="1">IF(SP_SUL!M450="","*",SP_SUL!M450)</f>
        <v>-</v>
      </c>
      <c r="L428" s="339" t="str">
        <f ca="1"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 ca="1">IF(SP_SUL!S451="","*",SP_SUL!S451)</f>
        <v>-</v>
      </c>
      <c r="E429" s="110" t="str">
        <f ca="1"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 ca="1">IF(SP_SUL!M451="","*",SP_SUL!M451)</f>
        <v>-</v>
      </c>
      <c r="L429" s="339" t="str">
        <f ca="1"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 ca="1">IF(SP_SUL!S452="","*",SP_SUL!S452)</f>
        <v>-</v>
      </c>
      <c r="E430" s="110" t="str">
        <f ca="1"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 ca="1">IF(SP_SUL!M452="","*",SP_SUL!M452)</f>
        <v>-</v>
      </c>
      <c r="L430" s="339" t="str">
        <f ca="1"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 ca="1">IF(SP_SUL!S453="","*",SP_SUL!S453)</f>
        <v>-</v>
      </c>
      <c r="E431" s="110" t="str">
        <f ca="1"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 ca="1">IF(SP_SUL!M453="","*",SP_SUL!M453)</f>
        <v>-</v>
      </c>
      <c r="L431" s="339" t="str">
        <f ca="1"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 ca="1">IF(SP_SUL!S454="","*",SP_SUL!S454)</f>
        <v>-</v>
      </c>
      <c r="E432" s="110" t="str">
        <f ca="1"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 ca="1">IF(SP_SUL!M454="","*",SP_SUL!M454)</f>
        <v>-</v>
      </c>
      <c r="L432" s="339" t="str">
        <f ca="1"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 ca="1">IF(SP_SUL!S455="","*",SP_SUL!S455)</f>
        <v>-</v>
      </c>
      <c r="E433" s="110" t="str">
        <f ca="1"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 ca="1">IF(SP_SUL!M455="","*",SP_SUL!M455)</f>
        <v>-</v>
      </c>
      <c r="L433" s="339" t="str">
        <f ca="1"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 ca="1">IF(SP_SUL!S456="","*",SP_SUL!S456)</f>
        <v>-</v>
      </c>
      <c r="E434" s="110" t="str">
        <f ca="1"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 ca="1">IF(SP_SUL!M456="","*",SP_SUL!M456)</f>
        <v>-</v>
      </c>
      <c r="L434" s="339" t="str">
        <f ca="1"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 ca="1">IF(SP_SUL!S457="","*",SP_SUL!S457)</f>
        <v>-</v>
      </c>
      <c r="E435" s="110" t="str">
        <f ca="1"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 ca="1">IF(SP_SUL!M457="","*",SP_SUL!M457)</f>
        <v>-</v>
      </c>
      <c r="L435" s="339" t="str">
        <f ca="1"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 ca="1">IF(SP_SUL!S458="","*",SP_SUL!S458)</f>
        <v>-</v>
      </c>
      <c r="E436" s="110" t="str">
        <f ca="1"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 ca="1">IF(SP_SUL!M458="","*",SP_SUL!M458)</f>
        <v>-</v>
      </c>
      <c r="L436" s="339" t="str">
        <f ca="1"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 ca="1">IF(SP_SUL!S459="","*",SP_SUL!S459)</f>
        <v>-</v>
      </c>
      <c r="E437" s="110" t="str">
        <f ca="1"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 ca="1">IF(SP_SUL!M459="","*",SP_SUL!M459)</f>
        <v>-</v>
      </c>
      <c r="L437" s="339" t="str">
        <f ca="1"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 ca="1">IF(SP_SUL!S460="","*",SP_SUL!S460)</f>
        <v>-</v>
      </c>
      <c r="E438" s="110" t="str">
        <f ca="1"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 ca="1">IF(SP_SUL!M460="","*",SP_SUL!M460)</f>
        <v>-</v>
      </c>
      <c r="L438" s="339" t="str">
        <f ca="1"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 ca="1">IF(SP_SUL!S461="","*",SP_SUL!S461)</f>
        <v>-</v>
      </c>
      <c r="E439" s="110" t="str">
        <f ca="1"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 ca="1">IF(SP_SUL!M461="","*",SP_SUL!M461)</f>
        <v>-</v>
      </c>
      <c r="L439" s="339" t="str">
        <f ca="1"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 ca="1">IF(SP_SUL!S462="","*",SP_SUL!S462)</f>
        <v>-</v>
      </c>
      <c r="E440" s="110" t="str">
        <f ca="1"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 ca="1">IF(SP_SUL!M462="","*",SP_SUL!M462)</f>
        <v>-</v>
      </c>
      <c r="L440" s="339" t="str">
        <f ca="1"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 ca="1">IF(SP_SUL!S463="","*",SP_SUL!S463)</f>
        <v>-</v>
      </c>
      <c r="E441" s="110" t="str">
        <f ca="1"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 ca="1">IF(SP_SUL!M463="","*",SP_SUL!M463)</f>
        <v>-</v>
      </c>
      <c r="L441" s="339" t="str">
        <f ca="1"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 ca="1">IF(SP_SUL!S464="","*",SP_SUL!S464)</f>
        <v>-</v>
      </c>
      <c r="E442" s="110" t="str">
        <f ca="1"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 ca="1">IF(SP_SUL!M464="","*",SP_SUL!M464)</f>
        <v>-</v>
      </c>
      <c r="L442" s="339" t="str">
        <f ca="1"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 ca="1">IF(SP_SUL!S465="","*",SP_SUL!S465)</f>
        <v>-</v>
      </c>
      <c r="E443" s="110" t="str">
        <f ca="1"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 ca="1">IF(SP_SUL!M465="","*",SP_SUL!M465)</f>
        <v>-</v>
      </c>
      <c r="L443" s="339" t="str">
        <f ca="1"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 ca="1">IF(SP_SUL!S466="","*",SP_SUL!S466)</f>
        <v>-</v>
      </c>
      <c r="E444" s="110" t="str">
        <f ca="1"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 ca="1">IF(SP_SUL!M466="","*",SP_SUL!M466)</f>
        <v>-</v>
      </c>
      <c r="L444" s="339" t="str">
        <f ca="1"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 ca="1">IF(SP_SUL!S467="","*",SP_SUL!S467)</f>
        <v>-</v>
      </c>
      <c r="E445" s="110" t="str">
        <f ca="1"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 ca="1">IF(SP_SUL!M467="","*",SP_SUL!M467)</f>
        <v>-</v>
      </c>
      <c r="L445" s="339" t="str">
        <f ca="1"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 ca="1">IF(SP_SUL!S468="","*",SP_SUL!S468)</f>
        <v>-</v>
      </c>
      <c r="E446" s="110" t="str">
        <f ca="1"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 ca="1">IF(SP_SUL!M468="","*",SP_SUL!M468)</f>
        <v>-</v>
      </c>
      <c r="L446" s="339" t="str">
        <f ca="1"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 ca="1">IF(SP_SUL!S469="","*",SP_SUL!S469)</f>
        <v>-</v>
      </c>
      <c r="E447" s="110" t="str">
        <f ca="1"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 ca="1">IF(SP_SUL!M469="","*",SP_SUL!M469)</f>
        <v>-</v>
      </c>
      <c r="L447" s="339" t="str">
        <f ca="1"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 ca="1">IF(SP_SUL!S470="","*",SP_SUL!S470)</f>
        <v>-</v>
      </c>
      <c r="E448" s="110" t="str">
        <f ca="1"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 ca="1">IF(SP_SUL!M470="","*",SP_SUL!M470)</f>
        <v>-</v>
      </c>
      <c r="L448" s="339" t="str">
        <f ca="1"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 ca="1">IF(SP_SUL!S471="","*",SP_SUL!S471)</f>
        <v>-</v>
      </c>
      <c r="E449" s="110" t="str">
        <f ca="1"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 ca="1">IF(SP_SUL!M471="","*",SP_SUL!M471)</f>
        <v>-</v>
      </c>
      <c r="L449" s="339" t="str">
        <f ca="1"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 ca="1">IF(SP_SUL!S472="","*",SP_SUL!S472)</f>
        <v>-</v>
      </c>
      <c r="E450" s="110" t="str">
        <f ca="1"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 ca="1">IF(SP_SUL!M472="","*",SP_SUL!M472)</f>
        <v>-</v>
      </c>
      <c r="L450" s="339" t="str">
        <f ca="1"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 ca="1">IF(SP_SUL!S473="","*",SP_SUL!S473)</f>
        <v>-</v>
      </c>
      <c r="E451" s="110" t="str">
        <f ca="1"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 ca="1">IF(SP_SUL!M473="","*",SP_SUL!M473)</f>
        <v>-</v>
      </c>
      <c r="L451" s="339" t="str">
        <f ca="1"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 ca="1">IF(SP_SUL!S474="","*",SP_SUL!S474)</f>
        <v>-</v>
      </c>
      <c r="E452" s="110" t="str">
        <f ca="1"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 ca="1">IF(SP_SUL!M474="","*",SP_SUL!M474)</f>
        <v>-</v>
      </c>
      <c r="L452" s="339" t="str">
        <f ca="1"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 ca="1">IF(SP_SUL!S475="","*",SP_SUL!S475)</f>
        <v>-</v>
      </c>
      <c r="E453" s="110" t="str">
        <f ca="1"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 ca="1">IF(SP_SUL!M475="","*",SP_SUL!M475)</f>
        <v>-</v>
      </c>
      <c r="L453" s="339" t="str">
        <f ca="1"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 ca="1">IF(SP_SUL!S476="","*",SP_SUL!S476)</f>
        <v>-</v>
      </c>
      <c r="E454" s="110" t="str">
        <f ca="1"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 ca="1">IF(SP_SUL!M476="","*",SP_SUL!M476)</f>
        <v>-</v>
      </c>
      <c r="L454" s="339" t="str">
        <f ca="1"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 ca="1">IF(SP_SUL!S477="","*",SP_SUL!S477)</f>
        <v>-</v>
      </c>
      <c r="E455" s="110" t="str">
        <f ca="1"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 ca="1">IF(SP_SUL!M477="","*",SP_SUL!M477)</f>
        <v>-</v>
      </c>
      <c r="L455" s="339" t="str">
        <f ca="1"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 ca="1">IF(SP_SUL!S478="","*",SP_SUL!S478)</f>
        <v>-</v>
      </c>
      <c r="E456" s="110" t="str">
        <f ca="1"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 ca="1">IF(SP_SUL!M478="","*",SP_SUL!M478)</f>
        <v>-</v>
      </c>
      <c r="L456" s="339" t="str">
        <f ca="1"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 ca="1">IF(SP_SUL!S479="","*",SP_SUL!S479)</f>
        <v>-</v>
      </c>
      <c r="E457" s="110" t="str">
        <f ca="1"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 ca="1">IF(SP_SUL!M479="","*",SP_SUL!M479)</f>
        <v>-</v>
      </c>
      <c r="L457" s="339" t="str">
        <f ca="1"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 ca="1">IF(SP_SUL!S480="","*",SP_SUL!S480)</f>
        <v>-</v>
      </c>
      <c r="E458" s="110" t="str">
        <f ca="1"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 ca="1">IF(SP_SUL!M480="","*",SP_SUL!M480)</f>
        <v>-</v>
      </c>
      <c r="L458" s="339" t="str">
        <f ca="1"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 ca="1">IF(SP_SUL!S481="","*",SP_SUL!S481)</f>
        <v>-</v>
      </c>
      <c r="E459" s="110" t="str">
        <f ca="1"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 ca="1">IF(SP_SUL!M481="","*",SP_SUL!M481)</f>
        <v>-</v>
      </c>
      <c r="L459" s="339" t="str">
        <f ca="1"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 ca="1">IF(SP_SUL!S482="","*",SP_SUL!S482)</f>
        <v>-</v>
      </c>
      <c r="E460" s="110" t="str">
        <f ca="1"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 ca="1">IF(SP_SUL!M482="","*",SP_SUL!M482)</f>
        <v>-</v>
      </c>
      <c r="L460" s="339" t="str">
        <f ca="1"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 ca="1">IF(SP_SUL!S483="","*",SP_SUL!S483)</f>
        <v>-</v>
      </c>
      <c r="E461" s="110" t="str">
        <f ca="1"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 ca="1">IF(SP_SUL!M483="","*",SP_SUL!M483)</f>
        <v>-</v>
      </c>
      <c r="L461" s="339" t="str">
        <f ca="1"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 ca="1">IF(SP_SUL!S484="","*",SP_SUL!S484)</f>
        <v>-</v>
      </c>
      <c r="E462" s="110" t="str">
        <f ca="1"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 ca="1">IF(SP_SUL!M484="","*",SP_SUL!M484)</f>
        <v>-</v>
      </c>
      <c r="L462" s="339" t="str">
        <f ca="1"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 ca="1">IF(SP_SUL!S485="","*",SP_SUL!S485)</f>
        <v>-</v>
      </c>
      <c r="E463" s="110" t="str">
        <f ca="1"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 ca="1">IF(SP_SUL!M485="","*",SP_SUL!M485)</f>
        <v>-</v>
      </c>
      <c r="L463" s="339" t="str">
        <f ca="1"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 ca="1">IF(SP_SUL!S486="","*",SP_SUL!S486)</f>
        <v>-</v>
      </c>
      <c r="E464" s="110" t="str">
        <f ca="1"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 ca="1">IF(SP_SUL!M486="","*",SP_SUL!M486)</f>
        <v>-</v>
      </c>
      <c r="L464" s="339" t="str">
        <f ca="1"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 ca="1">IF(SP_SUL!S487="","*",SP_SUL!S487)</f>
        <v>-</v>
      </c>
      <c r="E465" s="110" t="str">
        <f ca="1"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 ca="1">IF(SP_SUL!M487="","*",SP_SUL!M487)</f>
        <v>-</v>
      </c>
      <c r="L465" s="339" t="str">
        <f ca="1"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 ca="1">IF(SP_SUL!S488="","*",SP_SUL!S488)</f>
        <v>-</v>
      </c>
      <c r="E466" s="110" t="str">
        <f ca="1"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 ca="1">IF(SP_SUL!M488="","*",SP_SUL!M488)</f>
        <v>-</v>
      </c>
      <c r="L466" s="339" t="str">
        <f ca="1"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 ca="1">IF(SP_SUL!S489="","*",SP_SUL!S489)</f>
        <v>-</v>
      </c>
      <c r="E467" s="110" t="str">
        <f ca="1"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 ca="1">IF(SP_SUL!M489="","*",SP_SUL!M489)</f>
        <v>-</v>
      </c>
      <c r="L467" s="339" t="str">
        <f ca="1"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 ca="1">IF(SP_SUL!S490="","*",SP_SUL!S490)</f>
        <v>-</v>
      </c>
      <c r="E468" s="110" t="str">
        <f ca="1"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 ca="1">IF(SP_SUL!M490="","*",SP_SUL!M490)</f>
        <v>-</v>
      </c>
      <c r="L468" s="339" t="str">
        <f ca="1"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 ca="1">IF(SP_SUL!S491="","*",SP_SUL!S491)</f>
        <v>-</v>
      </c>
      <c r="E469" s="110" t="str">
        <f ca="1"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 ca="1">IF(SP_SUL!M491="","*",SP_SUL!M491)</f>
        <v>-</v>
      </c>
      <c r="L469" s="339" t="str">
        <f ca="1"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 ca="1">IF(SP_SUL!S523="","*",SP_SUL!S523)</f>
        <v>-</v>
      </c>
      <c r="E470" s="110" t="str">
        <f ca="1"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 ca="1">IF(SP_SUL!M523="","*",SP_SUL!M523)</f>
        <v>-</v>
      </c>
      <c r="L470" s="339" t="str">
        <f ca="1"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 ca="1">IF(SP_SUL!S524="","*",SP_SUL!S524)</f>
        <v>-</v>
      </c>
      <c r="E471" s="110" t="str">
        <f ca="1"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 ca="1">IF(SP_SUL!M524="","*",SP_SUL!M524)</f>
        <v>-</v>
      </c>
      <c r="L471" s="339" t="str">
        <f ca="1"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 ca="1">IF(SP_SUL!S525="","*",SP_SUL!S525)</f>
        <v>-</v>
      </c>
      <c r="E475" s="110" t="str">
        <f ca="1"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 ca="1">IF(SP_SUL!M525="","*",SP_SUL!M525)</f>
        <v>-</v>
      </c>
      <c r="L475" s="339" t="str">
        <f ca="1"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 ca="1">IF(SP_SUL!S526="","*",SP_SUL!S526)</f>
        <v>-</v>
      </c>
      <c r="E476" s="110" t="str">
        <f ca="1"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 ca="1">IF(SP_SUL!M526="","*",SP_SUL!M526)</f>
        <v>-</v>
      </c>
      <c r="L476" s="339" t="str">
        <f ca="1"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 ca="1">IF(SP_SUL!S527="","*",SP_SUL!S527)</f>
        <v>-</v>
      </c>
      <c r="E477" s="110" t="str">
        <f ca="1"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 ca="1">IF(SP_SUL!M527="","*",SP_SUL!M527)</f>
        <v>-</v>
      </c>
      <c r="L477" s="339" t="str">
        <f ca="1"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 ca="1">IF(SP_SUL!S528="","*",SP_SUL!S528)</f>
        <v>-</v>
      </c>
      <c r="E478" s="110" t="str">
        <f ca="1"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 ca="1">IF(SP_SUL!M528="","*",SP_SUL!M528)</f>
        <v>-</v>
      </c>
      <c r="L478" s="339" t="str">
        <f ca="1"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 ca="1">IF(SP_SUL!S529="","*",SP_SUL!S529)</f>
        <v>-</v>
      </c>
      <c r="E479" s="110" t="str">
        <f ca="1"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 ca="1">IF(SP_SUL!M529="","*",SP_SUL!M529)</f>
        <v>-</v>
      </c>
      <c r="L479" s="339" t="str">
        <f ca="1"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 ca="1">IF(SP_SUL!S530="","*",SP_SUL!S530)</f>
        <v>-</v>
      </c>
      <c r="E480" s="110" t="str">
        <f ca="1"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 ca="1">IF(SP_SUL!M530="","*",SP_SUL!M530)</f>
        <v>-</v>
      </c>
      <c r="L480" s="339" t="str">
        <f ca="1"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 ca="1">IF(SP_SUL!S531="","*",SP_SUL!S531)</f>
        <v>-</v>
      </c>
      <c r="E481" s="110" t="str">
        <f ca="1"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 ca="1">IF(SP_SUL!M531="","*",SP_SUL!M531)</f>
        <v>-</v>
      </c>
      <c r="L481" s="339" t="str">
        <f ca="1"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 ca="1">IF(SP_SUL!S532="","*",SP_SUL!S532)</f>
        <v>-</v>
      </c>
      <c r="E482" s="110" t="str">
        <f ca="1"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 ca="1">IF(SP_SUL!M532="","*",SP_SUL!M532)</f>
        <v>-</v>
      </c>
      <c r="L482" s="339" t="str">
        <f ca="1"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 ca="1">IF(SP_SUL!S533="","*",SP_SUL!S533)</f>
        <v>-</v>
      </c>
      <c r="E483" s="110" t="str">
        <f ca="1"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 ca="1">IF(SP_SUL!M533="","*",SP_SUL!M533)</f>
        <v>-</v>
      </c>
      <c r="L483" s="339" t="str">
        <f ca="1"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 ca="1">IF(SP_SUL!S534="","*",SP_SUL!S534)</f>
        <v>-</v>
      </c>
      <c r="E484" s="110" t="str">
        <f ca="1"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 ca="1">IF(SP_SUL!M534="","*",SP_SUL!M534)</f>
        <v>-</v>
      </c>
      <c r="L484" s="339" t="str">
        <f ca="1"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 ca="1">IF(SP_SUL!S535="","*",SP_SUL!S535)</f>
        <v>-</v>
      </c>
      <c r="E485" s="110" t="str">
        <f ca="1"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 ca="1">IF(SP_SUL!M535="","*",SP_SUL!M535)</f>
        <v>-</v>
      </c>
      <c r="L485" s="339" t="str">
        <f ca="1"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 ca="1">IF(SP_SUL!S536="","*",SP_SUL!S536)</f>
        <v>-</v>
      </c>
      <c r="E486" s="110" t="str">
        <f ca="1"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 ca="1">IF(SP_SUL!M536="","*",SP_SUL!M536)</f>
        <v>-</v>
      </c>
      <c r="L486" s="339" t="str">
        <f ca="1"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 ca="1">IF(SP_SUL!S537="","*",SP_SUL!S537)</f>
        <v>-</v>
      </c>
      <c r="E487" s="110" t="str">
        <f ca="1"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 ca="1">IF(SP_SUL!M537="","*",SP_SUL!M537)</f>
        <v>-</v>
      </c>
      <c r="L487" s="339" t="str">
        <f ca="1"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 ca="1">IF(SP_SUL!S538="","*",SP_SUL!S538)</f>
        <v>-</v>
      </c>
      <c r="E488" s="110" t="str">
        <f ca="1"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 ca="1">IF(SP_SUL!M538="","*",SP_SUL!M538)</f>
        <v>-</v>
      </c>
      <c r="L488" s="339" t="str">
        <f ca="1"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 ca="1">IF(SP_SUL!S539="","*",SP_SUL!S539)</f>
        <v>-</v>
      </c>
      <c r="E489" s="110" t="str">
        <f ca="1"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 ca="1">IF(SP_SUL!M539="","*",SP_SUL!M539)</f>
        <v>-</v>
      </c>
      <c r="L489" s="339" t="str">
        <f ca="1"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 ca="1">IF(SP_SUL!S540="","*",SP_SUL!S540)</f>
        <v>-</v>
      </c>
      <c r="E490" s="110" t="str">
        <f ca="1"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 ca="1">IF(SP_SUL!M540="","*",SP_SUL!M540)</f>
        <v>-</v>
      </c>
      <c r="L490" s="339" t="str">
        <f ca="1"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 ca="1">IF(SP_SUL!S541="","*",SP_SUL!S541)</f>
        <v>-</v>
      </c>
      <c r="E491" s="110" t="str">
        <f ca="1"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 ca="1">IF(SP_SUL!M541="","*",SP_SUL!M541)</f>
        <v>-</v>
      </c>
      <c r="L491" s="339" t="str">
        <f ca="1"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 ca="1">IF(SP_SUL!S542="","*",SP_SUL!S542)</f>
        <v>-</v>
      </c>
      <c r="E492" s="110" t="str">
        <f ca="1"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 ca="1">IF(SP_SUL!M542="","*",SP_SUL!M542)</f>
        <v>-</v>
      </c>
      <c r="L492" s="339" t="str">
        <f ca="1"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 ca="1">IF(SP_SUL!S543="","*",SP_SUL!S543)</f>
        <v>-</v>
      </c>
      <c r="E493" s="110" t="str">
        <f ca="1"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 ca="1">IF(SP_SUL!M543="","*",SP_SUL!M543)</f>
        <v>-</v>
      </c>
      <c r="L493" s="339" t="str">
        <f ca="1"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 ca="1">IF(SP_SUL!S544="","*",SP_SUL!S544)</f>
        <v>-</v>
      </c>
      <c r="E494" s="110" t="str">
        <f ca="1"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 ca="1">IF(SP_SUL!M544="","*",SP_SUL!M544)</f>
        <v>-</v>
      </c>
      <c r="L494" s="339" t="str">
        <f ca="1"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 ca="1">IF(SP_SUL!S545="","*",SP_SUL!S545)</f>
        <v>-</v>
      </c>
      <c r="E495" s="110" t="str">
        <f ca="1"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 ca="1">IF(SP_SUL!M545="","*",SP_SUL!M545)</f>
        <v>-</v>
      </c>
      <c r="L495" s="339" t="str">
        <f ca="1"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 ca="1">IF(SP_SUL!S546="","*",SP_SUL!S546)</f>
        <v>-</v>
      </c>
      <c r="E496" s="110" t="str">
        <f ca="1"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 ca="1">IF(SP_SUL!M546="","*",SP_SUL!M546)</f>
        <v>-</v>
      </c>
      <c r="L496" s="339" t="str">
        <f ca="1"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 ca="1">IF(SP_SUL!S547="","*",SP_SUL!S547)</f>
        <v>-</v>
      </c>
      <c r="E497" s="110" t="str">
        <f ca="1"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 ca="1">IF(SP_SUL!M547="","*",SP_SUL!M547)</f>
        <v>-</v>
      </c>
      <c r="L497" s="339" t="str">
        <f ca="1"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1409</v>
      </c>
      <c r="D5" s="398"/>
      <c r="E5" s="398"/>
      <c r="F5" s="398"/>
      <c r="G5" s="398"/>
      <c r="H5" s="398"/>
      <c r="I5" s="398"/>
      <c r="J5" s="399"/>
      <c r="K5" s="400" t="s">
        <v>1410</v>
      </c>
      <c r="L5" s="401"/>
      <c r="M5" s="401"/>
      <c r="N5" s="401"/>
      <c r="O5" s="402" t="s">
        <v>1411</v>
      </c>
      <c r="P5" s="403"/>
      <c r="Q5" s="404"/>
    </row>
    <row r="6" spans="1:17" s="94" customFormat="1" ht="15.75" customHeight="1">
      <c r="A6" s="88" t="s">
        <v>1406</v>
      </c>
      <c r="B6" s="95" t="s">
        <v>1405</v>
      </c>
      <c r="C6" s="96" t="s">
        <v>869</v>
      </c>
      <c r="D6" s="97" t="s">
        <v>870</v>
      </c>
      <c r="E6" s="96" t="s">
        <v>1412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1413</v>
      </c>
      <c r="M6" s="139" t="s">
        <v>335</v>
      </c>
      <c r="N6" s="140" t="s">
        <v>864</v>
      </c>
      <c r="O6" s="246" t="s">
        <v>907</v>
      </c>
      <c r="P6" s="157"/>
      <c r="Q6" s="193" t="s">
        <v>1414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 ca="1">IF(SP_SUL!S6="","*",SP_SUL!S6)</f>
        <v>SP SUL</v>
      </c>
      <c r="D8" s="100" t="str">
        <f ca="1"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 ca="1"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 ca="1">IF(SP_SUL!AK6="","*",SP_SUL!AK6)</f>
        <v>-</v>
      </c>
      <c r="L8" s="141" t="str">
        <f ca="1">IF(SP_SUL!AM6="","*",SP_SUL!AM6)</f>
        <v>ZDS-ZQB</v>
      </c>
      <c r="M8" s="141">
        <f ca="1">IF(SP_SUL!AP6="","*",SP_SUL!AP6)</f>
        <v>240.89</v>
      </c>
      <c r="N8" s="141" t="str">
        <f ca="1"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 ca="1">IF(SP_SUL!S7="","*",SP_SUL!S7)</f>
        <v>SP SUL</v>
      </c>
      <c r="D9" s="100" t="str">
        <f ca="1"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 ca="1"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 ca="1">IF(SP_SUL!AK7="","*",SP_SUL!AK7)</f>
        <v>ZYU1</v>
      </c>
      <c r="L9" s="141" t="str">
        <f ca="1">IF(SP_SUL!AM7="","*",SP_SUL!AM7)</f>
        <v>ZXI-ZVK</v>
      </c>
      <c r="M9" s="141">
        <f ca="1">IF(SP_SUL!AP7="","*",SP_SUL!AP7)</f>
        <v>225</v>
      </c>
      <c r="N9" s="141" t="str">
        <f ca="1"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 ca="1">IF(SP_SUL!S8="","*",SP_SUL!S8)</f>
        <v>SP SUL</v>
      </c>
      <c r="D10" s="100" t="str">
        <f ca="1"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 ca="1"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 ca="1">IF(SP_SUL!AK8="","*",SP_SUL!AK8)</f>
        <v>-</v>
      </c>
      <c r="L10" s="141" t="str">
        <f ca="1">IF(SP_SUL!AM8="","*",SP_SUL!AM8)</f>
        <v>ZYU</v>
      </c>
      <c r="M10" s="141">
        <f ca="1">IF(SP_SUL!AP8="","*",SP_SUL!AP8)</f>
        <v>198.4</v>
      </c>
      <c r="N10" s="141" t="str">
        <f ca="1"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 ca="1">IF(SP_SUL!S9="","*",SP_SUL!S9)</f>
        <v>SP SUL</v>
      </c>
      <c r="D11" s="100" t="str">
        <f ca="1"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 ca="1"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 ca="1">IF(SP_SUL!AK9="","*",SP_SUL!AK9)</f>
        <v>-</v>
      </c>
      <c r="L11" s="141" t="str">
        <f ca="1">IF(SP_SUL!AM9="","*",SP_SUL!AM9)</f>
        <v>ZFY</v>
      </c>
      <c r="M11" s="141">
        <f ca="1">IF(SP_SUL!AP9="","*",SP_SUL!AP9)</f>
        <v>198.1</v>
      </c>
      <c r="N11" s="141" t="str">
        <f ca="1"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 ca="1">IF(SP_SUL!S10="","*",SP_SUL!S10)</f>
        <v>SP SUL</v>
      </c>
      <c r="D12" s="100" t="str">
        <f ca="1"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 ca="1"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 ca="1">IF(SP_SUL!AK10="","*",SP_SUL!AK10)</f>
        <v>-</v>
      </c>
      <c r="L12" s="141" t="str">
        <f ca="1">IF(SP_SUL!AM10="","*",SP_SUL!AM10)</f>
        <v>ZFY</v>
      </c>
      <c r="M12" s="141">
        <f ca="1">IF(SP_SUL!AP10="","*",SP_SUL!AP10)</f>
        <v>194</v>
      </c>
      <c r="N12" s="141" t="str">
        <f ca="1"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 ca="1">IF(SP_SUL!S11="","*",SP_SUL!S11)</f>
        <v>-</v>
      </c>
      <c r="D13" s="100" t="str">
        <f ca="1"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 ca="1"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 ca="1">IF(SP_SUL!AK11="","*",SP_SUL!AK11)</f>
        <v>-</v>
      </c>
      <c r="L13" s="141" t="str">
        <f ca="1">IF(SP_SUL!AM11="","*",SP_SUL!AM11)</f>
        <v>-</v>
      </c>
      <c r="M13" s="141" t="str">
        <f ca="1">IF(SP_SUL!AP11="","*",SP_SUL!AP11)</f>
        <v>-</v>
      </c>
      <c r="N13" s="141" t="str">
        <f ca="1"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 ca="1">IF(SP_SUL!S12="","*",SP_SUL!S12)</f>
        <v>-</v>
      </c>
      <c r="D14" s="100" t="str">
        <f ca="1"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 ca="1"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 ca="1">IF(SP_SUL!AK12="","*",SP_SUL!AK12)</f>
        <v>-</v>
      </c>
      <c r="L14" s="141" t="str">
        <f ca="1">IF(SP_SUL!AM12="","*",SP_SUL!AM12)</f>
        <v>-</v>
      </c>
      <c r="M14" s="141" t="str">
        <f ca="1">IF(SP_SUL!AP12="","*",SP_SUL!AP12)</f>
        <v>-</v>
      </c>
      <c r="N14" s="141" t="str">
        <f ca="1"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 ca="1">IF(SP_SUL!S13="","*",SP_SUL!S13)</f>
        <v>SP SUL</v>
      </c>
      <c r="D15" s="100" t="str">
        <f ca="1"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 ca="1"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 ca="1">IF(SP_SUL!AK13="","*",SP_SUL!AK13)</f>
        <v>-</v>
      </c>
      <c r="L15" s="141" t="str">
        <f ca="1">IF(SP_SUL!AM13="","*",SP_SUL!AM13)</f>
        <v>ZKE</v>
      </c>
      <c r="M15" s="141">
        <f ca="1">IF(SP_SUL!AP13="","*",SP_SUL!AP13)</f>
        <v>77</v>
      </c>
      <c r="N15" s="141" t="str">
        <f ca="1"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 ca="1">IF(SP_SUL!S14="","*",SP_SUL!S14)</f>
        <v>SP SUL</v>
      </c>
      <c r="D16" s="100" t="str">
        <f ca="1"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 ca="1">IF(SP_SUL!AK14="","*",SP_SUL!AK14)</f>
        <v>-</v>
      </c>
      <c r="L16" s="141" t="str">
        <f ca="1">IF(SP_SUL!AM14="","*",SP_SUL!AM14)</f>
        <v>ZKW-ZLU</v>
      </c>
      <c r="M16" s="141">
        <f ca="1">IF(SP_SUL!AP14="","*",SP_SUL!AP14)</f>
        <v>97.843000000000004</v>
      </c>
      <c r="N16" s="141" t="str">
        <f ca="1"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 ca="1">IF(SP_SUL!S15="","*",SP_SUL!S15)</f>
        <v>SP SUL</v>
      </c>
      <c r="D17" s="100" t="str">
        <f ca="1"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 ca="1"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 ca="1">IF(SP_SUL!AK15="","*",SP_SUL!AK15)</f>
        <v>-</v>
      </c>
      <c r="L17" s="141" t="str">
        <f ca="1">IF(SP_SUL!AM15="","*",SP_SUL!AM15)</f>
        <v>ZKW</v>
      </c>
      <c r="M17" s="141">
        <f ca="1">IF(SP_SUL!AP15="","*",SP_SUL!AP15)</f>
        <v>99.6</v>
      </c>
      <c r="N17" s="141" t="str">
        <f ca="1"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 ca="1">IF(SP_SUL!S16="","*",SP_SUL!S16)</f>
        <v>SP SUL</v>
      </c>
      <c r="D18" s="100" t="str">
        <f ca="1"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 ca="1"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 ca="1">IF(SP_SUL!AK16="","*",SP_SUL!AK16)</f>
        <v>-</v>
      </c>
      <c r="L18" s="141" t="str">
        <f ca="1">IF(SP_SUL!AM16="","*",SP_SUL!AM16)</f>
        <v>ZKW-ZLU</v>
      </c>
      <c r="M18" s="141">
        <f ca="1">IF(SP_SUL!AP16="","*",SP_SUL!AP16)</f>
        <v>102.04</v>
      </c>
      <c r="N18" s="141" t="str">
        <f ca="1"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 ca="1">IF(SP_SUL!S17="","*",SP_SUL!S17)</f>
        <v>SP SUL</v>
      </c>
      <c r="D19" s="100" t="str">
        <f ca="1"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 ca="1"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 ca="1">IF(SP_SUL!AK17="","*",SP_SUL!AK17)</f>
        <v>-</v>
      </c>
      <c r="L19" s="141" t="str">
        <f ca="1">IF(SP_SUL!AM17="","*",SP_SUL!AM17)</f>
        <v>ZKW-ZLU</v>
      </c>
      <c r="M19" s="141">
        <f ca="1">IF(SP_SUL!AP17="","*",SP_SUL!AP17)</f>
        <v>103.996</v>
      </c>
      <c r="N19" s="141" t="str">
        <f ca="1"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 ca="1">IF(SP_SUL!S18="","*",SP_SUL!S18)</f>
        <v>SP SUL</v>
      </c>
      <c r="D20" s="100" t="str">
        <f ca="1"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 ca="1">IF(SP_SUL!AK18="","*",SP_SUL!AK18)</f>
        <v>Z3VZEV</v>
      </c>
      <c r="L20" s="141" t="str">
        <f ca="1">IF(SP_SUL!AM18="","*",SP_SUL!AM18)</f>
        <v>ZEV-ZKW</v>
      </c>
      <c r="M20" s="141">
        <f ca="1">IF(SP_SUL!AP18="","*",SP_SUL!AP18)</f>
        <v>66</v>
      </c>
      <c r="N20" s="141" t="str">
        <f ca="1"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 ca="1">IF(SP_SUL!S19="","*",SP_SUL!S19)</f>
        <v>SP SUL</v>
      </c>
      <c r="D21" s="100" t="str">
        <f ca="1"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 ca="1">IF(SP_SUL!AK19="","*",SP_SUL!AK19)</f>
        <v>ZEV-2</v>
      </c>
      <c r="L21" s="141" t="str">
        <f ca="1">IF(SP_SUL!AM19="","*",SP_SUL!AM19)</f>
        <v>ZEVZPT</v>
      </c>
      <c r="M21" s="141">
        <f ca="1">IF(SP_SUL!AP19="","*",SP_SUL!AP19)</f>
        <v>66</v>
      </c>
      <c r="N21" s="141" t="str">
        <f ca="1"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 ca="1">IF(SP_SUL!S20="","*",SP_SUL!S20)</f>
        <v>SP SUL</v>
      </c>
      <c r="D22" s="100" t="str">
        <f ca="1"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 ca="1">IF(SP_SUL!AK20="","*",SP_SUL!AK20)</f>
        <v>Z3VZEV</v>
      </c>
      <c r="L22" s="141" t="str">
        <f ca="1">IF(SP_SUL!AM20="","*",SP_SUL!AM20)</f>
        <v>ZEV-ZXW</v>
      </c>
      <c r="M22" s="141">
        <f ca="1">IF(SP_SUL!AP20="","*",SP_SUL!AP20)</f>
        <v>83.7</v>
      </c>
      <c r="N22" s="141" t="str">
        <f ca="1"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 ca="1">IF(SP_SUL!S21="","*",SP_SUL!S21)</f>
        <v>SP SUL</v>
      </c>
      <c r="D23" s="100" t="str">
        <f ca="1"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 ca="1"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 ca="1">IF(SP_SUL!AK21="","*",SP_SUL!AK21)</f>
        <v>-</v>
      </c>
      <c r="L23" s="141" t="str">
        <f ca="1">IF(SP_SUL!AM21="","*",SP_SUL!AM21)</f>
        <v>ZEV</v>
      </c>
      <c r="M23" s="141">
        <f ca="1">IF(SP_SUL!AP21="","*",SP_SUL!AP21)</f>
        <v>66.5</v>
      </c>
      <c r="N23" s="141" t="str">
        <f ca="1"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 ca="1">IF(SP_SUL!S22="","*",SP_SUL!S22)</f>
        <v>SP SUL</v>
      </c>
      <c r="D24" s="100" t="str">
        <f ca="1"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 ca="1"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 ca="1">IF(SP_SUL!AK22="","*",SP_SUL!AK22)</f>
        <v>-</v>
      </c>
      <c r="L24" s="141" t="str">
        <f ca="1">IF(SP_SUL!AM22="","*",SP_SUL!AM22)</f>
        <v>ZGP</v>
      </c>
      <c r="M24" s="141">
        <f ca="1">IF(SP_SUL!AP22="","*",SP_SUL!AP22)</f>
        <v>103.3</v>
      </c>
      <c r="N24" s="141" t="str">
        <f ca="1"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 ca="1">IF(SP_SUL!S23="","*",SP_SUL!S23)</f>
        <v>SP SUL</v>
      </c>
      <c r="D25" s="100" t="str">
        <f ca="1"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 ca="1"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 ca="1"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 ca="1">IF(SP_SUL!S24="","*",SP_SUL!S24)</f>
        <v>SP SUL</v>
      </c>
      <c r="D26" s="100" t="str">
        <f ca="1"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 ca="1"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 ca="1">IF(SP_SUL!AK24="","*",SP_SUL!AK24)</f>
        <v>-</v>
      </c>
      <c r="L26" s="141" t="str">
        <f ca="1">IF(SP_SUL!AM24="","*",SP_SUL!AM24)</f>
        <v>ZGP</v>
      </c>
      <c r="M26" s="141">
        <f ca="1">IF(SP_SUL!AP24="","*",SP_SUL!AP24)</f>
        <v>102.87</v>
      </c>
      <c r="N26" s="141" t="str">
        <f ca="1"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 ca="1">IF(SP_SUL!S25="","*",SP_SUL!S25)</f>
        <v>SP SUL</v>
      </c>
      <c r="D27" s="100" t="str">
        <f ca="1"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 ca="1">IF(SP_SUL!AK25="","*",SP_SUL!AK25)</f>
        <v>ZPT1051</v>
      </c>
      <c r="L27" s="141" t="str">
        <f ca="1">IF(SP_SUL!AM25="","*",SP_SUL!AM25)</f>
        <v>ZPT-ZXW</v>
      </c>
      <c r="M27" s="141">
        <f ca="1">IF(SP_SUL!AP25="","*",SP_SUL!AP25)</f>
        <v>83.7</v>
      </c>
      <c r="N27" s="141" t="str">
        <f ca="1"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 ca="1">IF(SP_SUL!S26="","*",SP_SUL!S26)</f>
        <v>SP SUL</v>
      </c>
      <c r="D28" s="100" t="str">
        <f ca="1"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 ca="1"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 ca="1">IF(SP_SUL!AK26="","*",SP_SUL!AK26)</f>
        <v>-</v>
      </c>
      <c r="L28" s="141" t="str">
        <f ca="1">IF(SP_SUL!AM26="","*",SP_SUL!AM26)</f>
        <v>PAT-ZGM</v>
      </c>
      <c r="M28" s="141">
        <f ca="1">IF(SP_SUL!AP26="","*",SP_SUL!AP26)</f>
        <v>111.75</v>
      </c>
      <c r="N28" s="141" t="str">
        <f ca="1"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 ca="1">IF(SP_SUL!S27="","*",SP_SUL!S27)</f>
        <v>SP SUL</v>
      </c>
      <c r="D29" s="100" t="str">
        <f ca="1"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 ca="1"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 ca="1">IF(SP_SUL!AK27="","*",SP_SUL!AK27)</f>
        <v>109ZPT2</v>
      </c>
      <c r="L29" s="141" t="str">
        <f ca="1">IF(SP_SUL!AM27="","*",SP_SUL!AM27)</f>
        <v>ZGM1</v>
      </c>
      <c r="M29" s="141">
        <f ca="1">IF(SP_SUL!AP27="","*",SP_SUL!AP27)</f>
        <v>114.3</v>
      </c>
      <c r="N29" s="141" t="str">
        <f ca="1"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 ca="1">IF(SP_SUL!S28="","*",SP_SUL!S28)</f>
        <v>SP SUL</v>
      </c>
      <c r="D30" s="100" t="str">
        <f ca="1"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 ca="1"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 ca="1">IF(SP_SUL!AK28="","*",SP_SUL!AK28)</f>
        <v>-</v>
      </c>
      <c r="L30" s="141" t="str">
        <f ca="1">IF(SP_SUL!AM28="","*",SP_SUL!AM28)</f>
        <v>ZKW</v>
      </c>
      <c r="M30" s="141">
        <f ca="1">IF(SP_SUL!AP28="","*",SP_SUL!AP28)</f>
        <v>99.6</v>
      </c>
      <c r="N30" s="141" t="str">
        <f ca="1"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 ca="1">IF(SP_SUL!S29="","*",SP_SUL!S29)</f>
        <v>-</v>
      </c>
      <c r="D31" s="100" t="str">
        <f ca="1"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 ca="1"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 ca="1">IF(SP_SUL!AK29="","*",SP_SUL!AK29)</f>
        <v>-</v>
      </c>
      <c r="L31" s="141" t="str">
        <f ca="1">IF(SP_SUL!AM29="","*",SP_SUL!AM29)</f>
        <v>-</v>
      </c>
      <c r="M31" s="141" t="str">
        <f ca="1">IF(SP_SUL!AP29="","*",SP_SUL!AP29)</f>
        <v>-</v>
      </c>
      <c r="N31" s="141" t="str">
        <f ca="1"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 ca="1">IF(SP_SUL!S30="","*",SP_SUL!S30)</f>
        <v>-</v>
      </c>
      <c r="D32" s="100" t="str">
        <f ca="1"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 ca="1"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 ca="1">IF(SP_SUL!AK30="","*",SP_SUL!AK30)</f>
        <v>-</v>
      </c>
      <c r="L32" s="141" t="str">
        <f ca="1">IF(SP_SUL!AM30="","*",SP_SUL!AM30)</f>
        <v>-</v>
      </c>
      <c r="M32" s="141" t="str">
        <f ca="1">IF(SP_SUL!AP30="","*",SP_SUL!AP30)</f>
        <v>-</v>
      </c>
      <c r="N32" s="141" t="str">
        <f ca="1"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 ca="1">IF(SP_SUL!S31="","*",SP_SUL!S31)</f>
        <v>SP SUL</v>
      </c>
      <c r="D33" s="100" t="str">
        <f ca="1"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 ca="1"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 ca="1">IF(SP_SUL!AK31="","*",SP_SUL!AK31)</f>
        <v>-</v>
      </c>
      <c r="L33" s="141" t="str">
        <f ca="1">IF(SP_SUL!AM31="","*",SP_SUL!AM31)</f>
        <v>ZDS-ZQB</v>
      </c>
      <c r="M33" s="141">
        <f ca="1">IF(SP_SUL!AP31="","*",SP_SUL!AP31)</f>
        <v>240.89</v>
      </c>
      <c r="N33" s="141" t="str">
        <f ca="1"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 ca="1">IF(SP_SUL!S32="","*",SP_SUL!S32)</f>
        <v>SP SUL</v>
      </c>
      <c r="D34" s="100" t="str">
        <f ca="1"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 ca="1"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 ca="1">IF(SP_SUL!AK32="","*",SP_SUL!AK32)</f>
        <v>ZYU1</v>
      </c>
      <c r="L34" s="141" t="str">
        <f ca="1">IF(SP_SUL!AM32="","*",SP_SUL!AM32)</f>
        <v>ZXI-ZVK</v>
      </c>
      <c r="M34" s="141">
        <f ca="1">IF(SP_SUL!AP32="","*",SP_SUL!AP32)</f>
        <v>225</v>
      </c>
      <c r="N34" s="141" t="str">
        <f ca="1"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 ca="1">IF(SP_SUL!S33="","*",SP_SUL!S33)</f>
        <v>SP SUL</v>
      </c>
      <c r="D35" s="100" t="str">
        <f ca="1"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 ca="1"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 ca="1">IF(SP_SUL!AK33="","*",SP_SUL!AK33)</f>
        <v>-</v>
      </c>
      <c r="L35" s="141" t="str">
        <f ca="1">IF(SP_SUL!AM33="","*",SP_SUL!AM33)</f>
        <v>ZYU</v>
      </c>
      <c r="M35" s="141">
        <f ca="1">IF(SP_SUL!AP33="","*",SP_SUL!AP33)</f>
        <v>198.4</v>
      </c>
      <c r="N35" s="141" t="str">
        <f ca="1"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 ca="1">IF(SP_SUL!S34="","*",SP_SUL!S34)</f>
        <v>SP SUL</v>
      </c>
      <c r="D36" s="100" t="str">
        <f ca="1"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 ca="1"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 ca="1">IF(SP_SUL!AK34="","*",SP_SUL!AK34)</f>
        <v>-</v>
      </c>
      <c r="L36" s="141" t="str">
        <f ca="1">IF(SP_SUL!AM34="","*",SP_SUL!AM34)</f>
        <v>ZFY</v>
      </c>
      <c r="M36" s="141">
        <f ca="1">IF(SP_SUL!AP34="","*",SP_SUL!AP34)</f>
        <v>198.1</v>
      </c>
      <c r="N36" s="141" t="str">
        <f ca="1"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 ca="1">IF(SP_SUL!S35="","*",SP_SUL!S35)</f>
        <v>SP SUL</v>
      </c>
      <c r="D37" s="100" t="str">
        <f ca="1"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 ca="1"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 ca="1">IF(SP_SUL!AK35="","*",SP_SUL!AK35)</f>
        <v>-</v>
      </c>
      <c r="L37" s="141" t="str">
        <f ca="1">IF(SP_SUL!AM35="","*",SP_SUL!AM35)</f>
        <v>ZFY</v>
      </c>
      <c r="M37" s="141">
        <f ca="1">IF(SP_SUL!AP35="","*",SP_SUL!AP35)</f>
        <v>194</v>
      </c>
      <c r="N37" s="141" t="str">
        <f ca="1"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 ca="1">IF(SP_SUL!S36="","*",SP_SUL!S36)</f>
        <v>SP SUL</v>
      </c>
      <c r="D38" s="100" t="str">
        <f ca="1"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 ca="1"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 ca="1">IF(SP_SUL!AK36="","*",SP_SUL!AK36)</f>
        <v>-</v>
      </c>
      <c r="L38" s="141" t="str">
        <f ca="1">IF(SP_SUL!AM36="","*",SP_SUL!AM36)</f>
        <v>ZPS-ZAL</v>
      </c>
      <c r="M38" s="141">
        <f ca="1">IF(SP_SUL!AP36="","*",SP_SUL!AP36)</f>
        <v>73.900000000000006</v>
      </c>
      <c r="N38" s="141" t="str">
        <f ca="1"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 ca="1">IF(SP_SUL!S37="","*",SP_SUL!S37)</f>
        <v>SP SUL</v>
      </c>
      <c r="D39" s="100" t="str">
        <f ca="1"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 ca="1"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 ca="1">IF(SP_SUL!AK37="","*",SP_SUL!AK37)</f>
        <v>102ZKW2</v>
      </c>
      <c r="L39" s="141" t="str">
        <f ca="1">IF(SP_SUL!AM37="","*",SP_SUL!AM37)</f>
        <v>ZLU-ZWI</v>
      </c>
      <c r="M39" s="141">
        <f ca="1">IF(SP_SUL!AP37="","*",SP_SUL!AP37)</f>
        <v>117</v>
      </c>
      <c r="N39" s="141" t="str">
        <f ca="1"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 ca="1">IF(SP_SUL!S38="","*",SP_SUL!S38)</f>
        <v>SP SUL</v>
      </c>
      <c r="D40" s="100" t="str">
        <f ca="1"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 ca="1">IF(SP_SUL!AK38="","*",SP_SUL!AK38)</f>
        <v>ZEM1301</v>
      </c>
      <c r="L40" s="141" t="str">
        <f>IF(SP_SUL!AM38="","*",SP_SUL!AM38)</f>
        <v>ZEM-185ZXP2</v>
      </c>
      <c r="M40" s="141">
        <f ca="1"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 ca="1">IF(SP_SUL!S39="","*",SP_SUL!S39)</f>
        <v>SP SUL</v>
      </c>
      <c r="D41" s="100" t="str">
        <f ca="1"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 ca="1">IF(SP_SUL!AK39="","*",SP_SUL!AK39)</f>
        <v>-</v>
      </c>
      <c r="L41" s="141" t="str">
        <f ca="1">IF(SP_SUL!AM39="","*",SP_SUL!AM39)</f>
        <v>ZRB-ZEV</v>
      </c>
      <c r="M41" s="141">
        <f ca="1">IF(SP_SUL!AP39="","*",SP_SUL!AP39)</f>
        <v>152.04599999999999</v>
      </c>
      <c r="N41" s="141" t="str">
        <f ca="1"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 ca="1">IF(SP_SUL!S40="","*",SP_SUL!S40)</f>
        <v>SP SUL</v>
      </c>
      <c r="D42" s="100" t="str">
        <f ca="1"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 ca="1"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 ca="1">IF(SP_SUL!AK40="","*",SP_SUL!AK40)</f>
        <v>K67ZEV2</v>
      </c>
      <c r="L42" s="141" t="str">
        <f ca="1">IF(SP_SUL!AM40="","*",SP_SUL!AM40)</f>
        <v>ZEJ-ZEV</v>
      </c>
      <c r="M42" s="141">
        <f ca="1">IF(SP_SUL!AP40="","*",SP_SUL!AP40)</f>
        <v>158.69999999999999</v>
      </c>
      <c r="N42" s="141" t="str">
        <f ca="1"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 ca="1">IF(SP_SUL!S41="","*",SP_SUL!S41)</f>
        <v>SP SUL</v>
      </c>
      <c r="D43" s="100" t="str">
        <f ca="1"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 ca="1"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 ca="1">IF(SP_SUL!AK41="","*",SP_SUL!AK41)</f>
        <v>ZEM1</v>
      </c>
      <c r="L43" s="141" t="str">
        <f ca="1">IF(SP_SUL!AM41="","*",SP_SUL!AM41)</f>
        <v>ZEJ-ZEV</v>
      </c>
      <c r="M43" s="141">
        <f ca="1">IF(SP_SUL!AP41="","*",SP_SUL!AP41)</f>
        <v>157.19999999999999</v>
      </c>
      <c r="N43" s="141" t="str">
        <f ca="1"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 ca="1">IF(SP_SUL!S42="","*",SP_SUL!S42)</f>
        <v>SP SUL</v>
      </c>
      <c r="D44" s="100" t="str">
        <f ca="1"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 ca="1"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 ca="1">IF(SP_SUL!AK42="","*",SP_SUL!AK42)</f>
        <v>ZEM1</v>
      </c>
      <c r="L44" s="141" t="str">
        <f ca="1">IF(SP_SUL!AM42="","*",SP_SUL!AM42)</f>
        <v>ZEJ-ZEV</v>
      </c>
      <c r="M44" s="141">
        <f ca="1">IF(SP_SUL!AP42="","*",SP_SUL!AP42)</f>
        <v>154.1</v>
      </c>
      <c r="N44" s="141" t="str">
        <f ca="1"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 ca="1">IF(SP_SUL!S43="","*",SP_SUL!S43)</f>
        <v>SP SUL</v>
      </c>
      <c r="D45" s="100" t="str">
        <f ca="1"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 ca="1"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 ca="1">IF(SP_SUL!AK43="","*",SP_SUL!AK43)</f>
        <v>-</v>
      </c>
      <c r="L45" s="141" t="str">
        <f ca="1">IF(SP_SUL!AM43="","*",SP_SUL!AM43)</f>
        <v>K85</v>
      </c>
      <c r="M45" s="141">
        <f ca="1">IF(SP_SUL!AP43="","*",SP_SUL!AP43)</f>
        <v>84.4</v>
      </c>
      <c r="N45" s="141" t="str">
        <f ca="1"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 ca="1">IF(SP_SUL!S44="","*",SP_SUL!S44)</f>
        <v>-</v>
      </c>
      <c r="D46" s="100" t="str">
        <f ca="1"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 ca="1"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 ca="1">IF(SP_SUL!AK44="","*",SP_SUL!AK44)</f>
        <v>-</v>
      </c>
      <c r="L46" s="141" t="str">
        <f ca="1">IF(SP_SUL!AM44="","*",SP_SUL!AM44)</f>
        <v>-</v>
      </c>
      <c r="M46" s="141" t="str">
        <f ca="1">IF(SP_SUL!AP44="","*",SP_SUL!AP44)</f>
        <v>-</v>
      </c>
      <c r="N46" s="141" t="str">
        <f ca="1"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 ca="1">IF(SP_SUL!S45="","*",SP_SUL!S45)</f>
        <v>SP SUL</v>
      </c>
      <c r="D47" s="100" t="str">
        <f ca="1"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 ca="1"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 ca="1">IF(SP_SUL!AK45="","*",SP_SUL!AK45)</f>
        <v>-</v>
      </c>
      <c r="L47" s="141" t="str">
        <f ca="1">IF(SP_SUL!AM45="","*",SP_SUL!AM45)</f>
        <v>ZWU-ZDC</v>
      </c>
      <c r="M47" s="141">
        <f ca="1">IF(SP_SUL!AP45="","*",SP_SUL!AP45)</f>
        <v>95.3</v>
      </c>
      <c r="N47" s="141" t="str">
        <f ca="1"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 ca="1">IF(SP_SUL!S46="","*",SP_SUL!S46)</f>
        <v>SP SUL</v>
      </c>
      <c r="D48" s="100" t="str">
        <f ca="1"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 ca="1"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 ca="1">IF(SP_SUL!AK46="","*",SP_SUL!AK46)</f>
        <v>-</v>
      </c>
      <c r="L48" s="141" t="str">
        <f ca="1">IF(SP_SUL!AM46="","*",SP_SUL!AM46)</f>
        <v>105-ZGP</v>
      </c>
      <c r="M48" s="141">
        <f ca="1">IF(SP_SUL!AP46="","*",SP_SUL!AP46)</f>
        <v>102</v>
      </c>
      <c r="N48" s="141" t="str">
        <f ca="1"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 ca="1">IF(SP_SUL!S47="","*",SP_SUL!S47)</f>
        <v>SP SUL</v>
      </c>
      <c r="D49" s="100" t="str">
        <f ca="1"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 ca="1"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 ca="1">IF(SP_SUL!AK47="","*",SP_SUL!AK47)</f>
        <v>ZPT1051</v>
      </c>
      <c r="L49" s="141" t="str">
        <f ca="1">IF(SP_SUL!AM47="","*",SP_SUL!AM47)</f>
        <v>105-ZGP</v>
      </c>
      <c r="M49" s="141">
        <f ca="1">IF(SP_SUL!AP47="","*",SP_SUL!AP47)</f>
        <v>102.2</v>
      </c>
      <c r="N49" s="141" t="str">
        <f ca="1"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 ca="1">IF(SP_SUL!S48="","*",SP_SUL!S48)</f>
        <v>SP SUL</v>
      </c>
      <c r="D50" s="100" t="str">
        <f ca="1"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 ca="1"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 ca="1">IF(SP_SUL!AK48="","*",SP_SUL!AK48)</f>
        <v>ZPT1051</v>
      </c>
      <c r="L50" s="141" t="str">
        <f ca="1">IF(SP_SUL!AM48="","*",SP_SUL!AM48)</f>
        <v>105-ZGP</v>
      </c>
      <c r="M50" s="141">
        <f ca="1">IF(SP_SUL!AP48="","*",SP_SUL!AP48)</f>
        <v>103</v>
      </c>
      <c r="N50" s="141" t="str">
        <f ca="1"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 ca="1">IF(SP_SUL!S49="","*",SP_SUL!S49)</f>
        <v>SP SUL</v>
      </c>
      <c r="D51" s="100" t="str">
        <f ca="1"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 ca="1"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 ca="1">IF(SP_SUL!AK49="","*",SP_SUL!AK49)</f>
        <v>-</v>
      </c>
      <c r="L51" s="141" t="str">
        <f ca="1">IF(SP_SUL!AM49="","*",SP_SUL!AM49)</f>
        <v>105-ZGP</v>
      </c>
      <c r="M51" s="141">
        <f ca="1">IF(SP_SUL!AP49="","*",SP_SUL!AP49)</f>
        <v>103.3</v>
      </c>
      <c r="N51" s="141" t="str">
        <f ca="1"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 ca="1">IF(SP_SUL!S50="","*",SP_SUL!S50)</f>
        <v>SP SUL</v>
      </c>
      <c r="D52" s="100" t="str">
        <f ca="1"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 ca="1">IF(SP_SUL!AK50="","*",SP_SUL!AK50)</f>
        <v>ZPT1051</v>
      </c>
      <c r="L52" s="141" t="str">
        <f ca="1">IF(SP_SUL!AM50="","*",SP_SUL!AM50)</f>
        <v>ZPT-ZEV</v>
      </c>
      <c r="M52" s="141">
        <f ca="1">IF(SP_SUL!AP50="","*",SP_SUL!AP50)</f>
        <v>105</v>
      </c>
      <c r="N52" s="141" t="str">
        <f ca="1"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 ca="1">IF(SP_SUL!S51="","*",SP_SUL!S51)</f>
        <v>SP SUL</v>
      </c>
      <c r="D53" s="100" t="str">
        <f ca="1"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 ca="1">IF(SP_SUL!AK51="","*",SP_SUL!AK51)</f>
        <v>ZPT</v>
      </c>
      <c r="L53" s="141" t="str">
        <f ca="1">IF(SP_SUL!AM51="","*",SP_SUL!AM51)</f>
        <v>ZPT-ZPG</v>
      </c>
      <c r="M53" s="141">
        <f ca="1">IF(SP_SUL!AP51="","*",SP_SUL!AP51)</f>
        <v>109</v>
      </c>
      <c r="N53" s="141" t="str">
        <f ca="1"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 ca="1">IF(SP_SUL!S52="","*",SP_SUL!S52)</f>
        <v>SP SUL</v>
      </c>
      <c r="D54" s="100" t="str">
        <f ca="1"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 ca="1"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 ca="1">IF(SP_SUL!AK52="","*",SP_SUL!AK52)</f>
        <v>-</v>
      </c>
      <c r="L54" s="141" t="str">
        <f ca="1">IF(SP_SUL!AM52="","*",SP_SUL!AM52)</f>
        <v>ZGM-109</v>
      </c>
      <c r="M54" s="141">
        <f ca="1">IF(SP_SUL!AP52="","*",SP_SUL!AP52)</f>
        <v>115.5</v>
      </c>
      <c r="N54" s="141" t="str">
        <f ca="1"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 ca="1">IF(SP_SUL!S53="","*",SP_SUL!S53)</f>
        <v>-</v>
      </c>
      <c r="D55" s="100" t="str">
        <f ca="1"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 ca="1"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 ca="1">IF(SP_SUL!AK53="","*",SP_SUL!AK53)</f>
        <v>-</v>
      </c>
      <c r="L55" s="141" t="str">
        <f ca="1">IF(SP_SUL!AM53="","*",SP_SUL!AM53)</f>
        <v>-</v>
      </c>
      <c r="M55" s="141" t="str">
        <f ca="1">IF(SP_SUL!AP53="","*",SP_SUL!AP53)</f>
        <v>-</v>
      </c>
      <c r="N55" s="141" t="str">
        <f ca="1"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 ca="1">IF(SP_SUL!S54="","*",SP_SUL!S54)</f>
        <v>-</v>
      </c>
      <c r="D56" s="100" t="str">
        <f ca="1"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 ca="1"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 ca="1">IF(SP_SUL!AK54="","*",SP_SUL!AK54)</f>
        <v>-</v>
      </c>
      <c r="L56" s="141" t="str">
        <f ca="1">IF(SP_SUL!AM54="","*",SP_SUL!AM54)</f>
        <v>-</v>
      </c>
      <c r="M56" s="141" t="str">
        <f ca="1">IF(SP_SUL!AP54="","*",SP_SUL!AP54)</f>
        <v>-</v>
      </c>
      <c r="N56" s="141" t="str">
        <f ca="1"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 ca="1">IF(SP_SUL!S55="","*",SP_SUL!S55)</f>
        <v>SP SUL</v>
      </c>
      <c r="D57" s="100" t="str">
        <f ca="1"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 ca="1">IF(SP_SUL!AK55="","*",SP_SUL!AK55)</f>
        <v>ZBVZQB</v>
      </c>
      <c r="L57" s="141" t="str">
        <f ca="1">IF(SP_SUL!AM55="","*",SP_SUL!AM55)</f>
        <v>ZQBZBV-ZYU</v>
      </c>
      <c r="M57" s="141">
        <f ca="1">IF(SP_SUL!AP55="","*",SP_SUL!AP55)</f>
        <v>256</v>
      </c>
      <c r="N57" s="141" t="str">
        <f ca="1"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 ca="1">IF(SP_SUL!S56="","*",SP_SUL!S56)</f>
        <v>SP SUL</v>
      </c>
      <c r="D58" s="100" t="str">
        <f ca="1"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 ca="1"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 ca="1">IF(SP_SUL!AK56="","*",SP_SUL!AK56)</f>
        <v>-</v>
      </c>
      <c r="L58" s="141" t="str">
        <f ca="1">IF(SP_SUL!AM56="","*",SP_SUL!AM56)</f>
        <v>ZDS-ZQB</v>
      </c>
      <c r="M58" s="141">
        <f ca="1">IF(SP_SUL!AP56="","*",SP_SUL!AP56)</f>
        <v>240.89</v>
      </c>
      <c r="N58" s="141" t="str">
        <f ca="1"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 ca="1">IF(SP_SUL!S57="","*",SP_SUL!S57)</f>
        <v>SP SUL</v>
      </c>
      <c r="D59" s="100" t="str">
        <f ca="1"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 ca="1"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 ca="1">IF(SP_SUL!AK57="","*",SP_SUL!AK57)</f>
        <v>ZYU1</v>
      </c>
      <c r="L59" s="141" t="str">
        <f ca="1">IF(SP_SUL!AM57="","*",SP_SUL!AM57)</f>
        <v>ZXI-ZVK</v>
      </c>
      <c r="M59" s="141">
        <f ca="1">IF(SP_SUL!AP57="","*",SP_SUL!AP57)</f>
        <v>225</v>
      </c>
      <c r="N59" s="141" t="str">
        <f ca="1"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 ca="1">IF(SP_SUL!S58="","*",SP_SUL!S58)</f>
        <v>SP SUL</v>
      </c>
      <c r="D60" s="100" t="str">
        <f ca="1"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 ca="1"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 ca="1">IF(SP_SUL!AK58="","*",SP_SUL!AK58)</f>
        <v>-</v>
      </c>
      <c r="L60" s="141" t="str">
        <f ca="1">IF(SP_SUL!AM58="","*",SP_SUL!AM58)</f>
        <v>ZYU</v>
      </c>
      <c r="M60" s="141">
        <f ca="1">IF(SP_SUL!AP58="","*",SP_SUL!AP58)</f>
        <v>198.4</v>
      </c>
      <c r="N60" s="141" t="str">
        <f ca="1"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 ca="1">IF(SP_SUL!S59="","*",SP_SUL!S59)</f>
        <v>SP SUL</v>
      </c>
      <c r="D61" s="100" t="str">
        <f ca="1"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 ca="1"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 ca="1">IF(SP_SUL!AK59="","*",SP_SUL!AK59)</f>
        <v>-</v>
      </c>
      <c r="L61" s="141" t="str">
        <f ca="1">IF(SP_SUL!AM59="","*",SP_SUL!AM59)</f>
        <v>ZFY</v>
      </c>
      <c r="M61" s="141">
        <f ca="1">IF(SP_SUL!AP59="","*",SP_SUL!AP59)</f>
        <v>198.1</v>
      </c>
      <c r="N61" s="141" t="str">
        <f ca="1"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 ca="1">IF(SP_SUL!S60="","*",SP_SUL!S60)</f>
        <v>SP SUL</v>
      </c>
      <c r="D62" s="100" t="str">
        <f ca="1"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 ca="1"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 ca="1">IF(SP_SUL!AK60="","*",SP_SUL!AK60)</f>
        <v>-</v>
      </c>
      <c r="L62" s="141" t="str">
        <f ca="1">IF(SP_SUL!AM60="","*",SP_SUL!AM60)</f>
        <v>ZFY</v>
      </c>
      <c r="M62" s="141">
        <f ca="1">IF(SP_SUL!AP60="","*",SP_SUL!AP60)</f>
        <v>194</v>
      </c>
      <c r="N62" s="141" t="str">
        <f ca="1"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 ca="1">IF(SP_SUL!S61="","*",SP_SUL!S61)</f>
        <v>SP SUL</v>
      </c>
      <c r="D63" s="100" t="str">
        <f ca="1"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 ca="1"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 ca="1">IF(SP_SUL!AK61="","*",SP_SUL!AK61)</f>
        <v>-</v>
      </c>
      <c r="L63" s="141" t="str">
        <f ca="1">IF(SP_SUL!AM61="","*",SP_SUL!AM61)</f>
        <v>ZPS-ZAL</v>
      </c>
      <c r="M63" s="141">
        <f ca="1">IF(SP_SUL!AP61="","*",SP_SUL!AP61)</f>
        <v>73.900000000000006</v>
      </c>
      <c r="N63" s="141" t="str">
        <f ca="1"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 ca="1">IF(SP_SUL!S62="","*",SP_SUL!S62)</f>
        <v>SP SUL</v>
      </c>
      <c r="D64" s="100" t="str">
        <f ca="1"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 ca="1">IF(SP_SUL!AK62="","*",SP_SUL!AK62)</f>
        <v>185ZXP2</v>
      </c>
      <c r="L64" s="141" t="str">
        <f ca="1">IF(SP_SUL!AM62="","*",SP_SUL!AM62)</f>
        <v>185ZXP-ZCR</v>
      </c>
      <c r="M64" s="141">
        <f ca="1">IF(SP_SUL!AP62="","*",SP_SUL!AP62)</f>
        <v>185</v>
      </c>
      <c r="N64" s="141" t="str">
        <f ca="1"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 ca="1">IF(SP_SUL!S63="","*",SP_SUL!S63)</f>
        <v>-</v>
      </c>
      <c r="D65" s="100" t="str">
        <f ca="1"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 ca="1"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 ca="1">IF(SP_SUL!AK63="","*",SP_SUL!AK63)</f>
        <v>-</v>
      </c>
      <c r="L65" s="141" t="str">
        <f ca="1">IF(SP_SUL!AM63="","*",SP_SUL!AM63)</f>
        <v>-</v>
      </c>
      <c r="M65" s="141" t="str">
        <f ca="1">IF(SP_SUL!AP63="","*",SP_SUL!AP63)</f>
        <v>-</v>
      </c>
      <c r="N65" s="141" t="str">
        <f ca="1"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 ca="1">IF(SP_SUL!S64="","*",SP_SUL!S64)</f>
        <v>SP SUL</v>
      </c>
      <c r="D66" s="100" t="str">
        <f ca="1"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 ca="1"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 ca="1">IF(SP_SUL!AK64="","*",SP_SUL!AK64)</f>
        <v>-</v>
      </c>
      <c r="L66" s="141" t="str">
        <f ca="1">IF(SP_SUL!AM64="","*",SP_SUL!AM64)</f>
        <v>ZKE-ZWW</v>
      </c>
      <c r="M66" s="141">
        <f ca="1">IF(SP_SUL!AP64="","*",SP_SUL!AP64)</f>
        <v>87.4</v>
      </c>
      <c r="N66" s="141" t="str">
        <f ca="1"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 ca="1">IF(SP_SUL!S65="","*",SP_SUL!S65)</f>
        <v>SP SUL</v>
      </c>
      <c r="D67" s="100" t="str">
        <f ca="1"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 ca="1"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 ca="1">IF(SP_SUL!AK65="","*",SP_SUL!AK65)</f>
        <v>-</v>
      </c>
      <c r="L67" s="141" t="str">
        <f ca="1">IF(SP_SUL!AM65="","*",SP_SUL!AM65)</f>
        <v>ZEJ-ZEV</v>
      </c>
      <c r="M67" s="141">
        <f ca="1">IF(SP_SUL!AP65="","*",SP_SUL!AP65)</f>
        <v>157</v>
      </c>
      <c r="N67" s="141" t="str">
        <f ca="1"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 ca="1">IF(SP_SUL!S66="","*",SP_SUL!S66)</f>
        <v>SP SUL</v>
      </c>
      <c r="D68" s="100" t="str">
        <f ca="1"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 ca="1">IF(SP_SUL!AK66="","*",SP_SUL!AK66)</f>
        <v>K67ZEV2</v>
      </c>
      <c r="L68" s="141" t="str">
        <f ca="1">IF(SP_SUL!AM66="","*",SP_SUL!AM66)</f>
        <v>ZEV-ZBV</v>
      </c>
      <c r="M68" s="141">
        <f ca="1">IF(SP_SUL!AP66="","*",SP_SUL!AP66)</f>
        <v>66.5</v>
      </c>
      <c r="N68" s="141" t="str">
        <f ca="1"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 ca="1">IF(SP_SUL!S67="","*",SP_SUL!S67)</f>
        <v>-</v>
      </c>
      <c r="D69" s="100" t="str">
        <f ca="1"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 ca="1"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 ca="1">IF(SP_SUL!AK67="","*",SP_SUL!AK67)</f>
        <v>-</v>
      </c>
      <c r="L69" s="141" t="str">
        <f ca="1">IF(SP_SUL!AM67="","*",SP_SUL!AM67)</f>
        <v>-</v>
      </c>
      <c r="M69" s="141" t="str">
        <f ca="1">IF(SP_SUL!AP67="","*",SP_SUL!AP67)</f>
        <v>-</v>
      </c>
      <c r="N69" s="141" t="str">
        <f ca="1"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 ca="1">IF(SP_SUL!S68="","*",SP_SUL!S68)</f>
        <v>SP SUL</v>
      </c>
      <c r="D70" s="100" t="str">
        <f ca="1"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 ca="1"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 ca="1">IF(SP_SUL!AK68="","*",SP_SUL!AK68)</f>
        <v>-</v>
      </c>
      <c r="L70" s="141" t="str">
        <f ca="1">IF(SP_SUL!AM68="","*",SP_SUL!AM68)</f>
        <v>ZWI-ZYQ</v>
      </c>
      <c r="M70" s="141">
        <f ca="1">IF(SP_SUL!AP68="","*",SP_SUL!AP68)</f>
        <v>122.196</v>
      </c>
      <c r="N70" s="141" t="str">
        <f ca="1"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 ca="1">IF(SP_SUL!S69="","*",SP_SUL!S69)</f>
        <v>SP SUL</v>
      </c>
      <c r="D71" s="100" t="str">
        <f ca="1"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 ca="1"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 ca="1">IF(SP_SUL!AK69="","*",SP_SUL!AK69)</f>
        <v>-</v>
      </c>
      <c r="L71" s="141" t="str">
        <f ca="1">IF(SP_SUL!AM69="","*",SP_SUL!AM69)</f>
        <v>ZWI-ZYQ</v>
      </c>
      <c r="M71" s="141">
        <f ca="1">IF(SP_SUL!AP69="","*",SP_SUL!AP69)</f>
        <v>122.199</v>
      </c>
      <c r="N71" s="141" t="str">
        <f ca="1"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 ca="1">IF(SP_SUL!S70="","*",SP_SUL!S70)</f>
        <v>SP SUL</v>
      </c>
      <c r="D72" s="100" t="str">
        <f ca="1"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 ca="1"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 ca="1">IF(SP_SUL!AK70="","*",SP_SUL!AK70)</f>
        <v>-</v>
      </c>
      <c r="L72" s="141" t="str">
        <f ca="1">IF(SP_SUL!AM70="","*",SP_SUL!AM70)</f>
        <v>ZWI-ZYQ</v>
      </c>
      <c r="M72" s="141">
        <f ca="1">IF(SP_SUL!AP70="","*",SP_SUL!AP70)</f>
        <v>122.2</v>
      </c>
      <c r="N72" s="141" t="str">
        <f ca="1"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 ca="1">IF(SP_SUL!S71="","*",SP_SUL!S71)</f>
        <v>-</v>
      </c>
      <c r="D73" s="100" t="str">
        <f ca="1"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 ca="1">IF(SP_SUL!AK71="","*",SP_SUL!AK71)</f>
        <v>-</v>
      </c>
      <c r="L73" s="141" t="str">
        <f ca="1">IF(SP_SUL!AM71="","*",SP_SUL!AM71)</f>
        <v>-</v>
      </c>
      <c r="M73" s="141" t="str">
        <f ca="1">IF(SP_SUL!AP71="","*",SP_SUL!AP71)</f>
        <v>-</v>
      </c>
      <c r="N73" s="141" t="str">
        <f ca="1"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 ca="1">IF(SP_SUL!S72="","*",SP_SUL!S72)</f>
        <v>SP SUL</v>
      </c>
      <c r="D74" s="100" t="str">
        <f ca="1"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 ca="1">IF(SP_SUL!AK72="","*",SP_SUL!AK72)</f>
        <v>K67ZEV2</v>
      </c>
      <c r="L74" s="141" t="str">
        <f ca="1">IF(SP_SUL!AM72="","*",SP_SUL!AM72)</f>
        <v>ZEV-ZXW</v>
      </c>
      <c r="M74" s="141">
        <f ca="1">IF(SP_SUL!AP72="","*",SP_SUL!AP72)</f>
        <v>66.5</v>
      </c>
      <c r="N74" s="141" t="str">
        <f ca="1"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 ca="1">IF(SP_SUL!S73="","*",SP_SUL!S73)</f>
        <v>SP SUL</v>
      </c>
      <c r="D75" s="100" t="str">
        <f ca="1"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 ca="1"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 ca="1">IF(SP_SUL!AK73="","*",SP_SUL!AK73)</f>
        <v>-</v>
      </c>
      <c r="L75" s="141" t="str">
        <f ca="1">IF(SP_SUL!AM73="","*",SP_SUL!AM73)</f>
        <v>ZWU-ZDC</v>
      </c>
      <c r="M75" s="141">
        <f ca="1">IF(SP_SUL!AP73="","*",SP_SUL!AP73)</f>
        <v>95.3</v>
      </c>
      <c r="N75" s="141" t="str">
        <f ca="1"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 ca="1">IF(SP_SUL!S74="","*",SP_SUL!S74)</f>
        <v>SP SUL</v>
      </c>
      <c r="D76" s="100" t="str">
        <f ca="1"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 ca="1"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 ca="1">IF(SP_SUL!AK74="","*",SP_SUL!AK74)</f>
        <v>-</v>
      </c>
      <c r="L76" s="141" t="str">
        <f ca="1">IF(SP_SUL!AM74="","*",SP_SUL!AM74)</f>
        <v>ZGP</v>
      </c>
      <c r="M76" s="141">
        <f ca="1">IF(SP_SUL!AP74="","*",SP_SUL!AP74)</f>
        <v>103.3</v>
      </c>
      <c r="N76" s="141" t="str">
        <f ca="1"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 ca="1">IF(SP_SUL!S75="","*",SP_SUL!S75)</f>
        <v>SP SUL</v>
      </c>
      <c r="D77" s="100" t="str">
        <f ca="1"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 ca="1"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 ca="1">IF(SP_SUL!AK75="","*",SP_SUL!AK75)</f>
        <v>109ZPT2</v>
      </c>
      <c r="L77" s="141" t="str">
        <f ca="1">IF(SP_SUL!AM75="","*",SP_SUL!AM75)</f>
        <v>ZGM1</v>
      </c>
      <c r="M77" s="141">
        <f ca="1">IF(SP_SUL!AP75="","*",SP_SUL!AP75)</f>
        <v>114.3</v>
      </c>
      <c r="N77" s="141" t="str">
        <f ca="1"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 ca="1">IF(SP_SUL!S76="","*",SP_SUL!S76)</f>
        <v>SP SUL</v>
      </c>
      <c r="D78" s="100" t="str">
        <f ca="1"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 ca="1"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 ca="1">IF(SP_SUL!AK76="","*",SP_SUL!AK76)</f>
        <v>-</v>
      </c>
      <c r="L78" s="141" t="str">
        <f ca="1">IF(SP_SUL!AM76="","*",SP_SUL!AM76)</f>
        <v>ZGM-109</v>
      </c>
      <c r="M78" s="141">
        <f ca="1">IF(SP_SUL!AP76="","*",SP_SUL!AP76)</f>
        <v>115.5</v>
      </c>
      <c r="N78" s="141" t="str">
        <f ca="1"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 ca="1">IF(SP_SUL!S77="","*",SP_SUL!S77)</f>
        <v>SP SUL</v>
      </c>
      <c r="D79" s="100" t="str">
        <f ca="1"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 ca="1">IF(SP_SUL!AK77="","*",SP_SUL!AK77)</f>
        <v>ZPT</v>
      </c>
      <c r="L79" s="141" t="str">
        <f ca="1">IF(SP_SUL!AM77="","*",SP_SUL!AM77)</f>
        <v>ZPT-ZPG</v>
      </c>
      <c r="M79" s="141">
        <f ca="1">IF(SP_SUL!AP77="","*",SP_SUL!AP77)</f>
        <v>109</v>
      </c>
      <c r="N79" s="141" t="str">
        <f ca="1"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 ca="1">IF(SP_SUL!S78="","*",SP_SUL!S78)</f>
        <v>-</v>
      </c>
      <c r="D80" s="100" t="str">
        <f ca="1"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 ca="1"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 ca="1">IF(SP_SUL!AK78="","*",SP_SUL!AK78)</f>
        <v>-</v>
      </c>
      <c r="L80" s="141" t="str">
        <f ca="1">IF(SP_SUL!AM78="","*",SP_SUL!AM78)</f>
        <v>-</v>
      </c>
      <c r="M80" s="141" t="str">
        <f ca="1">IF(SP_SUL!AP78="","*",SP_SUL!AP78)</f>
        <v>-</v>
      </c>
      <c r="N80" s="141" t="str">
        <f ca="1"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 ca="1">IF(SP_SUL!S79="","*",SP_SUL!S79)</f>
        <v>-</v>
      </c>
      <c r="D81" s="100" t="str">
        <f ca="1"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 ca="1">IF(SP_SUL!AK79="","*",SP_SUL!AK79)</f>
        <v>-</v>
      </c>
      <c r="L81" s="141" t="str">
        <f ca="1">IF(SP_SUL!AM79="","*",SP_SUL!AM79)</f>
        <v>-</v>
      </c>
      <c r="M81" s="141" t="str">
        <f ca="1">IF(SP_SUL!AP79="","*",SP_SUL!AP79)</f>
        <v>-</v>
      </c>
      <c r="N81" s="141" t="str">
        <f ca="1"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 ca="1">IF(SP_SUL!S80="","*",SP_SUL!S80)</f>
        <v>SP SUL</v>
      </c>
      <c r="D82" s="100" t="str">
        <f ca="1"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 ca="1"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 ca="1">IF(SP_SUL!AK80="","*",SP_SUL!AK80)</f>
        <v>ZYU1</v>
      </c>
      <c r="L82" s="141" t="str">
        <f ca="1">IF(SP_SUL!AM80="","*",SP_SUL!AM80)</f>
        <v>ZDS-ZQB</v>
      </c>
      <c r="M82" s="141">
        <f ca="1">IF(SP_SUL!AP80="","*",SP_SUL!AP80)</f>
        <v>240.89</v>
      </c>
      <c r="N82" s="141" t="str">
        <f ca="1"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 ca="1">IF(SP_SUL!S81="","*",SP_SUL!S81)</f>
        <v>SP SUL</v>
      </c>
      <c r="D83" s="100" t="str">
        <f ca="1"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 ca="1"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 ca="1">IF(SP_SUL!AK81="","*",SP_SUL!AK81)</f>
        <v>ZYU1</v>
      </c>
      <c r="L83" s="141" t="str">
        <f ca="1">IF(SP_SUL!AM81="","*",SP_SUL!AM81)</f>
        <v>ZXI-ZVK</v>
      </c>
      <c r="M83" s="141">
        <f ca="1">IF(SP_SUL!AP81="","*",SP_SUL!AP81)</f>
        <v>225</v>
      </c>
      <c r="N83" s="141" t="str">
        <f ca="1"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 ca="1">IF(SP_SUL!S82="","*",SP_SUL!S82)</f>
        <v>SP SUL</v>
      </c>
      <c r="D84" s="100" t="str">
        <f ca="1"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 ca="1"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 ca="1">IF(SP_SUL!AK82="","*",SP_SUL!AK82)</f>
        <v>-</v>
      </c>
      <c r="L84" s="141" t="str">
        <f ca="1">IF(SP_SUL!AM82="","*",SP_SUL!AM82)</f>
        <v>ZYU</v>
      </c>
      <c r="M84" s="141">
        <f>IF(SP_SUL!AP82="","*",SP_SUL!AP82)</f>
        <v>198</v>
      </c>
      <c r="N84" s="141" t="str">
        <f ca="1"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 ca="1">IF(SP_SUL!S83="","*",SP_SUL!S83)</f>
        <v>SP SUL</v>
      </c>
      <c r="D85" s="100" t="str">
        <f ca="1"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 ca="1"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 ca="1">IF(SP_SUL!AK83="","*",SP_SUL!AK83)</f>
        <v>-</v>
      </c>
      <c r="L85" s="141" t="str">
        <f ca="1">IF(SP_SUL!AM83="","*",SP_SUL!AM83)</f>
        <v>ZYU</v>
      </c>
      <c r="M85" s="141">
        <f ca="1">IF(SP_SUL!AP83="","*",SP_SUL!AP83)</f>
        <v>203.5</v>
      </c>
      <c r="N85" s="141" t="str">
        <f ca="1"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 ca="1">IF(SP_SUL!S84="","*",SP_SUL!S84)</f>
        <v>SP SUL</v>
      </c>
      <c r="D86" s="100" t="str">
        <f ca="1"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 ca="1"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 ca="1">IF(SP_SUL!AK84="","*",SP_SUL!AK84)</f>
        <v>-</v>
      </c>
      <c r="L86" s="141" t="str">
        <f ca="1">IF(SP_SUL!AM84="","*",SP_SUL!AM84)</f>
        <v>ZFY</v>
      </c>
      <c r="M86" s="141">
        <f ca="1">IF(SP_SUL!AP84="","*",SP_SUL!AP84)</f>
        <v>195.5</v>
      </c>
      <c r="N86" s="141" t="str">
        <f ca="1"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 ca="1">IF(SP_SUL!S85="","*",SP_SUL!S85)</f>
        <v>SP SUL</v>
      </c>
      <c r="D87" s="100" t="str">
        <f ca="1"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 ca="1"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 ca="1">IF(SP_SUL!AK85="","*",SP_SUL!AK85)</f>
        <v>-</v>
      </c>
      <c r="L87" s="141" t="str">
        <f ca="1">IF(SP_SUL!AM85="","*",SP_SUL!AM85)</f>
        <v>ZPS-ZAL</v>
      </c>
      <c r="M87" s="141">
        <f ca="1">IF(SP_SUL!AP85="","*",SP_SUL!AP85)</f>
        <v>73.900000000000006</v>
      </c>
      <c r="N87" s="141" t="str">
        <f ca="1"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 ca="1">IF(SP_SUL!S86="","*",SP_SUL!S86)</f>
        <v>-</v>
      </c>
      <c r="D88" s="100" t="str">
        <f ca="1"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 ca="1"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 ca="1">IF(SP_SUL!AK86="","*",SP_SUL!AK86)</f>
        <v>-</v>
      </c>
      <c r="L88" s="141" t="str">
        <f ca="1">IF(SP_SUL!AM86="","*",SP_SUL!AM86)</f>
        <v>-</v>
      </c>
      <c r="M88" s="141" t="str">
        <f ca="1">IF(SP_SUL!AP86="","*",SP_SUL!AP86)</f>
        <v>-</v>
      </c>
      <c r="N88" s="141" t="str">
        <f ca="1"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 ca="1">IF(SP_SUL!S87="","*",SP_SUL!S87)</f>
        <v>SP SUL</v>
      </c>
      <c r="D89" s="100" t="str">
        <f ca="1">IF(SP_SUL!T87="","*",SP_SUL!T87)</f>
        <v>ZKE-ZEV</v>
      </c>
      <c r="E89" s="100" t="str">
        <f>IF(SP_SUL!D87="","*",SP_SUL!D87)</f>
        <v>GEOVANIO (TF-675)</v>
      </c>
      <c r="F89" s="100" t="str">
        <f ca="1">IF(SP_SUL!H87="","*",SP_SUL!H87)</f>
        <v>K91ZWW1</v>
      </c>
      <c r="G89" s="100" t="str">
        <f ca="1"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 ca="1">IF(SP_SUL!AK87="","*",SP_SUL!AK87)</f>
        <v>K91ZWW1</v>
      </c>
      <c r="L89" s="141" t="str">
        <f ca="1">IF(SP_SUL!AM87="","*",SP_SUL!AM87)</f>
        <v>ZWW-ZKW</v>
      </c>
      <c r="M89" s="141">
        <f ca="1">IF(SP_SUL!AP87="","*",SP_SUL!AP87)</f>
        <v>88.68</v>
      </c>
      <c r="N89" s="141" t="str">
        <f ca="1"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 ca="1">IF(SP_SUL!S88="","*",SP_SUL!S88)</f>
        <v>-</v>
      </c>
      <c r="D90" s="100" t="str">
        <f ca="1"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 ca="1"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 ca="1">IF(SP_SUL!AK88="","*",SP_SUL!AK88)</f>
        <v>-</v>
      </c>
      <c r="L90" s="141" t="str">
        <f ca="1">IF(SP_SUL!AM88="","*",SP_SUL!AM88)</f>
        <v>-</v>
      </c>
      <c r="M90" s="141" t="str">
        <f ca="1">IF(SP_SUL!AP88="","*",SP_SUL!AP88)</f>
        <v>-</v>
      </c>
      <c r="N90" s="141" t="str">
        <f ca="1"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 ca="1">IF(SP_SUL!S89="","*",SP_SUL!S89)</f>
        <v>SP SUL</v>
      </c>
      <c r="D91" s="100" t="str">
        <f ca="1">IF(SP_SUL!T89="","*",SP_SUL!T89)</f>
        <v>ZKE-ZEV</v>
      </c>
      <c r="E91" s="100" t="str">
        <f>IF(SP_SUL!D89="","*",SP_SUL!D89)</f>
        <v>ADENILSON (TP-512)</v>
      </c>
      <c r="F91" s="100">
        <f ca="1">IF(SP_SUL!H89="","*",SP_SUL!H89)</f>
        <v>1231212</v>
      </c>
      <c r="G91" s="100" t="str">
        <f ca="1"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 ca="1">IF(SP_SUL!AK89="","*",SP_SUL!AK89)</f>
        <v>1231212</v>
      </c>
      <c r="L91" s="141" t="str">
        <f ca="1">IF(SP_SUL!AM89="","*",SP_SUL!AM89)</f>
        <v>ZWI-ZYQ</v>
      </c>
      <c r="M91" s="141">
        <f ca="1">IF(SP_SUL!AP89="","*",SP_SUL!AP89)</f>
        <v>122.196</v>
      </c>
      <c r="N91" s="141" t="str">
        <f ca="1"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 ca="1">IF(SP_SUL!S90="","*",SP_SUL!S90)</f>
        <v>SP SUL</v>
      </c>
      <c r="D92" s="100" t="str">
        <f ca="1">IF(SP_SUL!T90="","*",SP_SUL!T90)</f>
        <v>ZKE-ZEV</v>
      </c>
      <c r="E92" s="100" t="str">
        <f>IF(SP_SUL!D90="","*",SP_SUL!D90)</f>
        <v>CAIQUE (TP-869)</v>
      </c>
      <c r="F92" s="100">
        <f ca="1">IF(SP_SUL!H90="","*",SP_SUL!H90)</f>
        <v>1231212</v>
      </c>
      <c r="G92" s="100" t="str">
        <f ca="1"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 ca="1">IF(SP_SUL!AK90="","*",SP_SUL!AK90)</f>
        <v>1231212</v>
      </c>
      <c r="L92" s="141" t="str">
        <f ca="1">IF(SP_SUL!AM90="","*",SP_SUL!AM90)</f>
        <v>ZWI-ZYQ</v>
      </c>
      <c r="M92" s="141">
        <f ca="1">IF(SP_SUL!AP90="","*",SP_SUL!AP90)</f>
        <v>122.199</v>
      </c>
      <c r="N92" s="141" t="str">
        <f ca="1"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 ca="1">IF(SP_SUL!S91="","*",SP_SUL!S91)</f>
        <v>SP SUL</v>
      </c>
      <c r="D93" s="100" t="str">
        <f ca="1">IF(SP_SUL!T91="","*",SP_SUL!T91)</f>
        <v>ZKE-ZEV</v>
      </c>
      <c r="E93" s="100" t="str">
        <f>IF(SP_SUL!D91="","*",SP_SUL!D91)</f>
        <v>MATEUS (TP-809)</v>
      </c>
      <c r="F93" s="100">
        <f ca="1">IF(SP_SUL!H91="","*",SP_SUL!H91)</f>
        <v>1231212</v>
      </c>
      <c r="G93" s="100" t="str">
        <f ca="1"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 ca="1">IF(SP_SUL!AK91="","*",SP_SUL!AK91)</f>
        <v>1231212</v>
      </c>
      <c r="L93" s="141" t="str">
        <f ca="1">IF(SP_SUL!AM91="","*",SP_SUL!AM91)</f>
        <v>ZWI-ZYQ</v>
      </c>
      <c r="M93" s="141">
        <f ca="1">IF(SP_SUL!AP91="","*",SP_SUL!AP91)</f>
        <v>122.2</v>
      </c>
      <c r="N93" s="141" t="str">
        <f ca="1"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 ca="1">IF(SP_SUL!S92="","*",SP_SUL!S92)</f>
        <v>-</v>
      </c>
      <c r="D94" s="100" t="str">
        <f ca="1"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 ca="1"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 ca="1">IF(SP_SUL!AK92="","*",SP_SUL!AK92)</f>
        <v>-</v>
      </c>
      <c r="L94" s="141" t="str">
        <f ca="1">IF(SP_SUL!AM92="","*",SP_SUL!AM92)</f>
        <v>-</v>
      </c>
      <c r="M94" s="141" t="str">
        <f ca="1">IF(SP_SUL!AP92="","*",SP_SUL!AP92)</f>
        <v>-</v>
      </c>
      <c r="N94" s="141" t="str">
        <f ca="1"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 ca="1">IF(SP_SUL!S93="","*",SP_SUL!S93)</f>
        <v>SP SUL</v>
      </c>
      <c r="D95" s="100" t="str">
        <f ca="1"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 ca="1">IF(SP_SUL!AK93="","*",SP_SUL!AK93)</f>
        <v>ZEM1302</v>
      </c>
      <c r="L95" s="141" t="str">
        <f ca="1">IF(SP_SUL!AM93="","*",SP_SUL!AM93)</f>
        <v>ZEM-ZEV</v>
      </c>
      <c r="M95" s="141">
        <f ca="1">IF(SP_SUL!AP93="","*",SP_SUL!AP93)</f>
        <v>132</v>
      </c>
      <c r="N95" s="141" t="str">
        <f ca="1"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 ca="1">IF(SP_SUL!S94="","*",SP_SUL!S94)</f>
        <v>SP SUL</v>
      </c>
      <c r="D96" s="100" t="str">
        <f ca="1">IF(SP_SUL!T94="","*",SP_SUL!T94)</f>
        <v>ZKE-ZEV</v>
      </c>
      <c r="E96" s="100" t="str">
        <f>IF(SP_SUL!D94="","*",SP_SUL!D94)</f>
        <v>FRANCENILDO (TF-513)</v>
      </c>
      <c r="F96" s="100" t="str">
        <f ca="1">IF(SP_SUL!H94="","*",SP_SUL!H94)</f>
        <v>ZMS1402</v>
      </c>
      <c r="G96" s="100" t="str">
        <f ca="1"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 ca="1">IF(SP_SUL!AK94="","*",SP_SUL!AK94)</f>
        <v>ZMS1402</v>
      </c>
      <c r="L96" s="141" t="str">
        <f ca="1">IF(SP_SUL!AM94="","*",SP_SUL!AM94)</f>
        <v>ZEM-ZEJ</v>
      </c>
      <c r="M96" s="141">
        <f ca="1">IF(SP_SUL!AP94="","*",SP_SUL!AP94)</f>
        <v>140.69999999999999</v>
      </c>
      <c r="N96" s="141" t="str">
        <f ca="1"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 ca="1">IF(SP_SUL!S95="","*",SP_SUL!S95)</f>
        <v>-</v>
      </c>
      <c r="D97" s="100" t="str">
        <f ca="1"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 ca="1"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 ca="1">IF(SP_SUL!AK95="","*",SP_SUL!AK95)</f>
        <v>-</v>
      </c>
      <c r="L97" s="141" t="str">
        <f ca="1">IF(SP_SUL!AM95="","*",SP_SUL!AM95)</f>
        <v>-</v>
      </c>
      <c r="M97" s="141" t="str">
        <f ca="1">IF(SP_SUL!AP95="","*",SP_SUL!AP95)</f>
        <v>-</v>
      </c>
      <c r="N97" s="141" t="str">
        <f ca="1"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 ca="1">IF(SP_SUL!S96="","*",SP_SUL!S96)</f>
        <v>SP SUL</v>
      </c>
      <c r="D98" s="100" t="str">
        <f ca="1">IF(SP_SUL!T96="","*",SP_SUL!T96)</f>
        <v>ZEV-ZPT</v>
      </c>
      <c r="E98" s="100" t="str">
        <f>IF(SP_SUL!D96="","*",SP_SUL!D96)</f>
        <v>HUELTON (TP-725)</v>
      </c>
      <c r="F98" s="100" t="str">
        <f ca="1">IF(SP_SUL!H96="","*",SP_SUL!H96)</f>
        <v>K69K671</v>
      </c>
      <c r="G98" s="100" t="str">
        <f ca="1"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 ca="1">IF(SP_SUL!AK96="","*",SP_SUL!AK96)</f>
        <v>K69K671</v>
      </c>
      <c r="L98" s="141" t="str">
        <f ca="1">IF(SP_SUL!AM96="","*",SP_SUL!AM96)</f>
        <v>069-ZEV</v>
      </c>
      <c r="M98" s="141">
        <f ca="1">IF(SP_SUL!AP96="","*",SP_SUL!AP96)</f>
        <v>68.3</v>
      </c>
      <c r="N98" s="141" t="str">
        <f ca="1"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 ca="1">IF(SP_SUL!S97="","*",SP_SUL!S97)</f>
        <v>SP SUL</v>
      </c>
      <c r="D99" s="100" t="str">
        <f ca="1"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 ca="1">IF(SP_SUL!AK97="","*",SP_SUL!AK97)</f>
        <v>K67ZEV1</v>
      </c>
      <c r="L99" s="141" t="str">
        <f ca="1">IF(SP_SUL!AM97="","*",SP_SUL!AM97)</f>
        <v>ZEV-ZXW</v>
      </c>
      <c r="M99" s="141">
        <f ca="1">IF(SP_SUL!AP97="","*",SP_SUL!AP97)</f>
        <v>83.7</v>
      </c>
      <c r="N99" s="141" t="str">
        <f ca="1"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 ca="1">IF(SP_SUL!S98="","*",SP_SUL!S98)</f>
        <v>SP SUL</v>
      </c>
      <c r="D100" s="100" t="str">
        <f ca="1">IF(SP_SUL!T98="","*",SP_SUL!T98)</f>
        <v>ZEV-ZPT</v>
      </c>
      <c r="E100" s="100" t="str">
        <f>IF(SP_SUL!D98="","*",SP_SUL!D98)</f>
        <v>EDSON (TP-719)</v>
      </c>
      <c r="F100" s="100" t="str">
        <f ca="1">IF(SP_SUL!H98="","*",SP_SUL!H98)</f>
        <v>K96K952</v>
      </c>
      <c r="G100" s="100" t="str">
        <f ca="1"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 ca="1"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 ca="1">IF(SP_SUL!S99="","*",SP_SUL!S99)</f>
        <v>SP SUL</v>
      </c>
      <c r="D101" s="100" t="str">
        <f ca="1">IF(SP_SUL!T99="","*",SP_SUL!T99)</f>
        <v>ZEV-ZPT</v>
      </c>
      <c r="E101" s="100" t="str">
        <f>IF(SP_SUL!D99="","*",SP_SUL!D99)</f>
        <v>LEANDRO (TP-727)</v>
      </c>
      <c r="F101" s="100" t="str">
        <f ca="1">IF(SP_SUL!H99="","*",SP_SUL!H99)</f>
        <v>ZGP2</v>
      </c>
      <c r="G101" s="100" t="str">
        <f ca="1"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 ca="1">IF(SP_SUL!AK99="","*",SP_SUL!AK99)</f>
        <v>ZGP2</v>
      </c>
      <c r="L101" s="141" t="str">
        <f ca="1">IF(SP_SUL!AM99="","*",SP_SUL!AM99)</f>
        <v>ZGP</v>
      </c>
      <c r="M101" s="141">
        <f ca="1">IF(SP_SUL!AP99="","*",SP_SUL!AP99)</f>
        <v>103.3</v>
      </c>
      <c r="N101" s="141" t="str">
        <f ca="1"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 ca="1">IF(SP_SUL!S100="","*",SP_SUL!S100)</f>
        <v>-</v>
      </c>
      <c r="D102" s="100" t="str">
        <f ca="1"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 ca="1"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 ca="1">IF(SP_SUL!AK100="","*",SP_SUL!AK100)</f>
        <v>-</v>
      </c>
      <c r="L102" s="141" t="str">
        <f ca="1">IF(SP_SUL!AM100="","*",SP_SUL!AM100)</f>
        <v>-</v>
      </c>
      <c r="M102" s="141" t="str">
        <f ca="1">IF(SP_SUL!AP100="","*",SP_SUL!AP100)</f>
        <v>-</v>
      </c>
      <c r="N102" s="141" t="str">
        <f ca="1"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 ca="1">IF(SP_SUL!S101="","*",SP_SUL!S101)</f>
        <v>SP SUL</v>
      </c>
      <c r="D103" s="100" t="str">
        <f ca="1"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 ca="1">IF(SP_SUL!AK101="","*",SP_SUL!AK101)</f>
        <v>ZPT1051</v>
      </c>
      <c r="L103" s="141" t="str">
        <f ca="1">IF(SP_SUL!AM101="","*",SP_SUL!AM101)</f>
        <v>ZPT-ZEM</v>
      </c>
      <c r="M103" s="141">
        <f ca="1">IF(SP_SUL!AP101="","*",SP_SUL!AP101)</f>
        <v>105.5</v>
      </c>
      <c r="N103" s="141" t="str">
        <f ca="1"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 ca="1">IF(SP_SUL!S102="","*",SP_SUL!S102)</f>
        <v>-</v>
      </c>
      <c r="D104" s="100" t="str">
        <f ca="1"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 ca="1"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 ca="1">IF(SP_SUL!AK102="","*",SP_SUL!AK102)</f>
        <v>-</v>
      </c>
      <c r="L104" s="141" t="str">
        <f ca="1">IF(SP_SUL!AM102="","*",SP_SUL!AM102)</f>
        <v>-</v>
      </c>
      <c r="M104" s="141" t="str">
        <f ca="1">IF(SP_SUL!AP102="","*",SP_SUL!AP102)</f>
        <v>-</v>
      </c>
      <c r="N104" s="141" t="str">
        <f ca="1"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 ca="1">IF(SP_SUL!S103="","*",SP_SUL!S103)</f>
        <v>SP SUL</v>
      </c>
      <c r="D105" s="100" t="str">
        <f ca="1"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 ca="1"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 ca="1">IF(SP_SUL!AK103="","*",SP_SUL!AK103)</f>
        <v>109ZPT2</v>
      </c>
      <c r="L105" s="141" t="str">
        <f ca="1">IF(SP_SUL!AM103="","*",SP_SUL!AM103)</f>
        <v>ZGM1</v>
      </c>
      <c r="M105" s="141">
        <f ca="1">IF(SP_SUL!AP103="","*",SP_SUL!AP103)</f>
        <v>114.3</v>
      </c>
      <c r="N105" s="141" t="str">
        <f ca="1"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 ca="1">IF(SP_SUL!S104="","*",SP_SUL!S104)</f>
        <v>SP SUL</v>
      </c>
      <c r="D106" s="100" t="str">
        <f ca="1"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 ca="1"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 ca="1">IF(SP_SUL!AK104="","*",SP_SUL!AK104)</f>
        <v>-</v>
      </c>
      <c r="L106" s="141" t="str">
        <f ca="1">IF(SP_SUL!AM104="","*",SP_SUL!AM104)</f>
        <v>ZGM-109</v>
      </c>
      <c r="M106" s="141">
        <f ca="1">IF(SP_SUL!AP104="","*",SP_SUL!AP104)</f>
        <v>115.5</v>
      </c>
      <c r="N106" s="141" t="str">
        <f ca="1"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 ca="1">IF(SP_SUL!S105="","*",SP_SUL!S105)</f>
        <v>SP SUL</v>
      </c>
      <c r="D107" s="100" t="str">
        <f ca="1"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 ca="1"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 ca="1">IF(SP_SUL!AK105="","*",SP_SUL!AK105)</f>
        <v>-</v>
      </c>
      <c r="L107" s="141" t="str">
        <f ca="1">IF(SP_SUL!AM105="","*",SP_SUL!AM105)</f>
        <v>ZFY</v>
      </c>
      <c r="M107" s="141">
        <f ca="1">IF(SP_SUL!AP105="","*",SP_SUL!AP105)</f>
        <v>195.5</v>
      </c>
      <c r="N107" s="141" t="str">
        <f ca="1"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 ca="1">IF(SP_SUL!S106="","*",SP_SUL!S106)</f>
        <v>SP SUL</v>
      </c>
      <c r="D108" s="100" t="str">
        <f ca="1"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 ca="1">IF(SP_SUL!AK106="","*",SP_SUL!AK106)</f>
        <v>ZBV-3</v>
      </c>
      <c r="L108" s="141" t="str">
        <f ca="1">IF(SP_SUL!AM106="","*",SP_SUL!AM106)</f>
        <v>ZBV-ZYU</v>
      </c>
      <c r="M108" s="141">
        <f ca="1">IF(SP_SUL!AP106="","*",SP_SUL!AP106)</f>
        <v>256</v>
      </c>
      <c r="N108" s="141" t="str">
        <f ca="1"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 ca="1">IF(SP_SUL!S107="","*",SP_SUL!S107)</f>
        <v>SP SUL</v>
      </c>
      <c r="D109" s="100" t="str">
        <f ca="1"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 ca="1"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 ca="1">IF(SP_SUL!AK107="","*",SP_SUL!AK107)</f>
        <v>ZYU1</v>
      </c>
      <c r="L109" s="141" t="str">
        <f ca="1">IF(SP_SUL!AM107="","*",SP_SUL!AM107)</f>
        <v>ZDS-ZQB</v>
      </c>
      <c r="M109" s="141">
        <f ca="1">IF(SP_SUL!AP107="","*",SP_SUL!AP107)</f>
        <v>240.89</v>
      </c>
      <c r="N109" s="141" t="str">
        <f ca="1"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 ca="1">IF(SP_SUL!S108="","*",SP_SUL!S108)</f>
        <v>SP SUL</v>
      </c>
      <c r="D110" s="100" t="str">
        <f ca="1"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 ca="1"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 ca="1">IF(SP_SUL!AK108="","*",SP_SUL!AK108)</f>
        <v>ZYU1</v>
      </c>
      <c r="L110" s="141" t="str">
        <f ca="1">IF(SP_SUL!AM108="","*",SP_SUL!AM108)</f>
        <v>ZXI-ZVK</v>
      </c>
      <c r="M110" s="141">
        <f ca="1">IF(SP_SUL!AP108="","*",SP_SUL!AP108)</f>
        <v>225</v>
      </c>
      <c r="N110" s="141" t="str">
        <f ca="1"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 ca="1">IF(SP_SUL!S109="","*",SP_SUL!S109)</f>
        <v>SP SUL</v>
      </c>
      <c r="D111" s="100" t="str">
        <f ca="1"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 ca="1"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 ca="1">IF(SP_SUL!AK109="","*",SP_SUL!AK109)</f>
        <v>-</v>
      </c>
      <c r="L111" s="141" t="str">
        <f ca="1">IF(SP_SUL!AM109="","*",SP_SUL!AM109)</f>
        <v>ZYU</v>
      </c>
      <c r="M111" s="141">
        <f ca="1">IF(SP_SUL!AP109="","*",SP_SUL!AP109)</f>
        <v>203.1</v>
      </c>
      <c r="N111" s="141" t="str">
        <f ca="1"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 ca="1">IF(SP_SUL!S110="","*",SP_SUL!S110)</f>
        <v>SP SUL</v>
      </c>
      <c r="D112" s="100" t="str">
        <f ca="1"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 ca="1"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 ca="1">IF(SP_SUL!AK110="","*",SP_SUL!AK110)</f>
        <v>-</v>
      </c>
      <c r="L112" s="141" t="str">
        <f ca="1">IF(SP_SUL!AM110="","*",SP_SUL!AM110)</f>
        <v>ZFY</v>
      </c>
      <c r="M112" s="141">
        <f ca="1">IF(SP_SUL!AP110="","*",SP_SUL!AP110)</f>
        <v>198.1</v>
      </c>
      <c r="N112" s="141" t="str">
        <f ca="1"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 ca="1">IF(SP_SUL!S111="","*",SP_SUL!S111)</f>
        <v>SP SUL</v>
      </c>
      <c r="D113" s="100" t="str">
        <f ca="1"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 ca="1"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 ca="1">IF(SP_SUL!AK111="","*",SP_SUL!AK111)</f>
        <v>-</v>
      </c>
      <c r="L113" s="141" t="str">
        <f ca="1">IF(SP_SUL!AM111="","*",SP_SUL!AM111)</f>
        <v>ZYU</v>
      </c>
      <c r="M113" s="141">
        <f ca="1">IF(SP_SUL!AP111="","*",SP_SUL!AP111)</f>
        <v>198.4</v>
      </c>
      <c r="N113" s="141" t="str">
        <f ca="1"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 ca="1">IF(SP_SUL!S112="","*",SP_SUL!S112)</f>
        <v>SP SUL</v>
      </c>
      <c r="D114" s="100" t="str">
        <f ca="1"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 ca="1"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 ca="1">IF(SP_SUL!AK112="","*",SP_SUL!AK112)</f>
        <v>-</v>
      </c>
      <c r="L114" s="141" t="str">
        <f ca="1">IF(SP_SUL!AM112="","*",SP_SUL!AM112)</f>
        <v>ZPS-ZAL</v>
      </c>
      <c r="M114" s="141">
        <f ca="1">IF(SP_SUL!AP112="","*",SP_SUL!AP112)</f>
        <v>73.900000000000006</v>
      </c>
      <c r="N114" s="141" t="str">
        <f ca="1"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 ca="1">IF(SP_SUL!S113="","*",SP_SUL!S113)</f>
        <v>SP SUL</v>
      </c>
      <c r="D115" s="100" t="str">
        <f ca="1"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 ca="1"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 ca="1">IF(SP_SUL!AK113="","*",SP_SUL!AK113)</f>
        <v>-</v>
      </c>
      <c r="L115" s="141" t="str">
        <f ca="1">IF(SP_SUL!AM113="","*",SP_SUL!AM113)</f>
        <v>ZKW</v>
      </c>
      <c r="M115" s="141">
        <f ca="1">IF(SP_SUL!AP113="","*",SP_SUL!AP113)</f>
        <v>97.843000000000004</v>
      </c>
      <c r="N115" s="141" t="str">
        <f ca="1"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 ca="1">IF(SP_SUL!S114="","*",SP_SUL!S114)</f>
        <v>SP SUL</v>
      </c>
      <c r="D116" s="100" t="str">
        <f ca="1"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 ca="1"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 ca="1">IF(SP_SUL!AK114="","*",SP_SUL!AK114)</f>
        <v>-</v>
      </c>
      <c r="L116" s="141" t="str">
        <f ca="1">IF(SP_SUL!AM114="","*",SP_SUL!AM114)</f>
        <v>ZKW</v>
      </c>
      <c r="M116" s="141">
        <f ca="1">IF(SP_SUL!AP114="","*",SP_SUL!AP114)</f>
        <v>97.9</v>
      </c>
      <c r="N116" s="141" t="str">
        <f ca="1"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 ca="1">IF(SP_SUL!S115="","*",SP_SUL!S115)</f>
        <v>SP SUL</v>
      </c>
      <c r="D117" s="100" t="str">
        <f ca="1"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 ca="1"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 ca="1">IF(SP_SUL!AK115="","*",SP_SUL!AK115)</f>
        <v>-</v>
      </c>
      <c r="L117" s="141" t="str">
        <f ca="1">IF(SP_SUL!AM115="","*",SP_SUL!AM115)</f>
        <v>ZKW</v>
      </c>
      <c r="M117" s="141">
        <f ca="1">IF(SP_SUL!AP115="","*",SP_SUL!AP115)</f>
        <v>97.9</v>
      </c>
      <c r="N117" s="141" t="str">
        <f ca="1"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 ca="1">IF(SP_SUL!S116="","*",SP_SUL!S116)</f>
        <v>SP SUL</v>
      </c>
      <c r="D118" s="100" t="str">
        <f ca="1"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 ca="1"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 ca="1">IF(SP_SUL!AK116="","*",SP_SUL!AK116)</f>
        <v>-</v>
      </c>
      <c r="L118" s="141" t="str">
        <f ca="1">IF(SP_SUL!AM116="","*",SP_SUL!AM116)</f>
        <v>ZKW-ZLU</v>
      </c>
      <c r="M118" s="141">
        <f ca="1">IF(SP_SUL!AP116="","*",SP_SUL!AP116)</f>
        <v>104.5</v>
      </c>
      <c r="N118" s="141" t="str">
        <f ca="1"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 ca="1">IF(SP_SUL!S117="","*",SP_SUL!S117)</f>
        <v>SP SUL</v>
      </c>
      <c r="D119" s="100" t="str">
        <f ca="1"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 ca="1"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 ca="1">IF(SP_SUL!AK117="","*",SP_SUL!AK117)</f>
        <v>-</v>
      </c>
      <c r="L119" s="141" t="str">
        <f ca="1">IF(SP_SUL!AM117="","*",SP_SUL!AM117)</f>
        <v>ZKW-ZLU</v>
      </c>
      <c r="M119" s="141">
        <f ca="1">IF(SP_SUL!AP117="","*",SP_SUL!AP117)</f>
        <v>104.5</v>
      </c>
      <c r="N119" s="141" t="str">
        <f ca="1"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 ca="1">IF(SP_SUL!S118="","*",SP_SUL!S118)</f>
        <v>SP SUL</v>
      </c>
      <c r="D120" s="100" t="str">
        <f ca="1"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 ca="1">IF(SP_SUL!AK118="","*",SP_SUL!AK118)</f>
        <v>102ZKW2</v>
      </c>
      <c r="L120" s="141" t="str">
        <f ca="1">IF(SP_SUL!AM118="","*",SP_SUL!AM118)</f>
        <v>ZKW-ZKE-ZKW</v>
      </c>
      <c r="M120" s="141">
        <f ca="1">IF(SP_SUL!AP118="","*",SP_SUL!AP118)</f>
        <v>102</v>
      </c>
      <c r="N120" s="141" t="str">
        <f ca="1"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 ca="1">IF(SP_SUL!S119="","*",SP_SUL!S119)</f>
        <v>SP SUL</v>
      </c>
      <c r="D121" s="100" t="str">
        <f ca="1"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 ca="1">IF(SP_SUL!AK119="","*",SP_SUL!AK119)</f>
        <v>-</v>
      </c>
      <c r="L121" s="141" t="str">
        <f ca="1">IF(SP_SUL!AM119="","*",SP_SUL!AM119)</f>
        <v>ZRB-ZEV</v>
      </c>
      <c r="M121" s="141">
        <f ca="1">IF(SP_SUL!AP119="","*",SP_SUL!AP119)</f>
        <v>152.04599999999999</v>
      </c>
      <c r="N121" s="141" t="str">
        <f ca="1"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 ca="1">IF(SP_SUL!S120="","*",SP_SUL!S120)</f>
        <v>SP SUL</v>
      </c>
      <c r="D122" s="100" t="str">
        <f ca="1"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 ca="1"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 ca="1">IF(SP_SUL!AK120="","*",SP_SUL!AK120)</f>
        <v>K67ZEV2</v>
      </c>
      <c r="L122" s="141" t="str">
        <f ca="1">IF(SP_SUL!AM120="","*",SP_SUL!AM120)</f>
        <v>ZEJ-ZEV</v>
      </c>
      <c r="M122" s="141">
        <f ca="1">IF(SP_SUL!AP120="","*",SP_SUL!AP120)</f>
        <v>157.5</v>
      </c>
      <c r="N122" s="141" t="str">
        <f ca="1"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 ca="1">IF(SP_SUL!S121="","*",SP_SUL!S121)</f>
        <v>SP SUL</v>
      </c>
      <c r="D123" s="100" t="str">
        <f ca="1"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 ca="1"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 ca="1">IF(SP_SUL!AK121="","*",SP_SUL!AK121)</f>
        <v>ZEM1</v>
      </c>
      <c r="L123" s="141" t="str">
        <f ca="1">IF(SP_SUL!AM121="","*",SP_SUL!AM121)</f>
        <v>ZEJ-ZEV</v>
      </c>
      <c r="M123" s="141">
        <f ca="1">IF(SP_SUL!AP121="","*",SP_SUL!AP121)</f>
        <v>156.9</v>
      </c>
      <c r="N123" s="141" t="str">
        <f ca="1"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 ca="1">IF(SP_SUL!S122="","*",SP_SUL!S122)</f>
        <v>SP SUL</v>
      </c>
      <c r="D124" s="100" t="str">
        <f ca="1"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 ca="1"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 ca="1">IF(SP_SUL!AK122="","*",SP_SUL!AK122)</f>
        <v>ZEM1</v>
      </c>
      <c r="L124" s="141" t="str">
        <f ca="1">IF(SP_SUL!AM122="","*",SP_SUL!AM122)</f>
        <v>ZRB-ZEV</v>
      </c>
      <c r="M124" s="141">
        <f ca="1">IF(SP_SUL!AP122="","*",SP_SUL!AP122)</f>
        <v>153.1</v>
      </c>
      <c r="N124" s="141" t="str">
        <f ca="1"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 ca="1">IF(SP_SUL!S123="","*",SP_SUL!S123)</f>
        <v>SP SUL</v>
      </c>
      <c r="D125" s="100" t="str">
        <f ca="1"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 ca="1"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 ca="1">IF(SP_SUL!AK123="","*",SP_SUL!AK123)</f>
        <v>-</v>
      </c>
      <c r="L125" s="141" t="str">
        <f ca="1">IF(SP_SUL!AM123="","*",SP_SUL!AM123)</f>
        <v>ZKE</v>
      </c>
      <c r="M125" s="141">
        <f ca="1">IF(SP_SUL!AP123="","*",SP_SUL!AP123)</f>
        <v>77.400000000000006</v>
      </c>
      <c r="N125" s="141" t="str">
        <f ca="1"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 ca="1">IF(SP_SUL!S124="","*",SP_SUL!S124)</f>
        <v>SP SUL</v>
      </c>
      <c r="D126" s="100" t="str">
        <f ca="1"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 ca="1"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 ca="1"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 ca="1">IF(SP_SUL!S125="","*",SP_SUL!S125)</f>
        <v>SP SUL</v>
      </c>
      <c r="D127" s="100" t="str">
        <f ca="1"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 ca="1"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 ca="1">IF(SP_SUL!AK125="","*",SP_SUL!AK125)</f>
        <v>-</v>
      </c>
      <c r="L127" s="141" t="str">
        <f ca="1">IF(SP_SUL!AM125="","*",SP_SUL!AM125)</f>
        <v>105-ZGP</v>
      </c>
      <c r="M127" s="141">
        <f ca="1">IF(SP_SUL!AP125="","*",SP_SUL!AP125)</f>
        <v>102</v>
      </c>
      <c r="N127" s="141" t="str">
        <f ca="1"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 ca="1">IF(SP_SUL!S126="","*",SP_SUL!S126)</f>
        <v>SP SUL</v>
      </c>
      <c r="D128" s="100" t="str">
        <f ca="1"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 ca="1"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 ca="1">IF(SP_SUL!AK126="","*",SP_SUL!AK126)</f>
        <v>ZPT1051</v>
      </c>
      <c r="L128" s="141" t="str">
        <f ca="1">IF(SP_SUL!AM126="","*",SP_SUL!AM126)</f>
        <v>105-ZGP</v>
      </c>
      <c r="M128" s="141">
        <f ca="1">IF(SP_SUL!AP126="","*",SP_SUL!AP126)</f>
        <v>103.7</v>
      </c>
      <c r="N128" s="141" t="str">
        <f ca="1"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 ca="1">IF(SP_SUL!S127="","*",SP_SUL!S127)</f>
        <v>SP SUL</v>
      </c>
      <c r="D129" s="100" t="str">
        <f ca="1"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 ca="1"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 ca="1">IF(SP_SUL!AK127="","*",SP_SUL!AK127)</f>
        <v>ZPT1051</v>
      </c>
      <c r="L129" s="141" t="str">
        <f ca="1">IF(SP_SUL!AM127="","*",SP_SUL!AM127)</f>
        <v>105-ZGP</v>
      </c>
      <c r="M129" s="141">
        <f ca="1">IF(SP_SUL!AP127="","*",SP_SUL!AP127)</f>
        <v>104.3</v>
      </c>
      <c r="N129" s="141" t="str">
        <f ca="1"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 ca="1">IF(SP_SUL!S128="","*",SP_SUL!S128)</f>
        <v>SP SUL</v>
      </c>
      <c r="D130" s="100" t="str">
        <f ca="1"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 ca="1"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 ca="1">IF(SP_SUL!AK128="","*",SP_SUL!AK128)</f>
        <v>-</v>
      </c>
      <c r="L130" s="141" t="str">
        <f ca="1">IF(SP_SUL!AM128="","*",SP_SUL!AM128)</f>
        <v>ZGM-109</v>
      </c>
      <c r="M130" s="141">
        <f ca="1">IF(SP_SUL!AP128="","*",SP_SUL!AP128)</f>
        <v>115.5</v>
      </c>
      <c r="N130" s="141" t="str">
        <f ca="1"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 ca="1">IF(SP_SUL!S129="","*",SP_SUL!S129)</f>
        <v>SP SUL</v>
      </c>
      <c r="D131" s="100" t="str">
        <f ca="1"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 ca="1">IF(SP_SUL!AK129="","*",SP_SUL!AK129)</f>
        <v>IAAS29</v>
      </c>
      <c r="L131" s="141" t="str">
        <f ca="1">IF(SP_SUL!AM129="","*",SP_SUL!AM129)</f>
        <v>ZPG-ZPT</v>
      </c>
      <c r="M131" s="141">
        <f ca="1">IF(SP_SUL!AP129="","*",SP_SUL!AP129)</f>
        <v>125</v>
      </c>
      <c r="N131" s="141" t="str">
        <f ca="1"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 ca="1">IF(SP_SUL!S130="","*",SP_SUL!S130)</f>
        <v>-</v>
      </c>
      <c r="D132" s="100" t="str">
        <f ca="1"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 ca="1">IF(SP_SUL!AK130="","*",SP_SUL!AK130)</f>
        <v>-</v>
      </c>
      <c r="L132" s="141" t="str">
        <f ca="1">IF(SP_SUL!AM130="","*",SP_SUL!AM130)</f>
        <v>-</v>
      </c>
      <c r="M132" s="141" t="str">
        <f ca="1">IF(SP_SUL!AP130="","*",SP_SUL!AP130)</f>
        <v>-</v>
      </c>
      <c r="N132" s="141" t="str">
        <f ca="1"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 ca="1">IF(SP_SUL!S131="","*",SP_SUL!S131)</f>
        <v>-</v>
      </c>
      <c r="D133" s="100" t="str">
        <f ca="1"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 ca="1"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 ca="1">IF(SP_SUL!AK131="","*",SP_SUL!AK131)</f>
        <v>-</v>
      </c>
      <c r="L133" s="141" t="str">
        <f ca="1">IF(SP_SUL!AM131="","*",SP_SUL!AM131)</f>
        <v>-</v>
      </c>
      <c r="M133" s="141" t="str">
        <f ca="1">IF(SP_SUL!AP131="","*",SP_SUL!AP131)</f>
        <v>-</v>
      </c>
      <c r="N133" s="141" t="str">
        <f ca="1"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 ca="1">IF(SP_SUL!S132="","*",SP_SUL!S132)</f>
        <v>SP SUL</v>
      </c>
      <c r="D134" s="100" t="str">
        <f ca="1"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 ca="1"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 ca="1">IF(SP_SUL!AK132="","*",SP_SUL!AK132)</f>
        <v>-</v>
      </c>
      <c r="L134" s="141" t="str">
        <f ca="1">IF(SP_SUL!AM132="","*",SP_SUL!AM132)</f>
        <v>ZYU</v>
      </c>
      <c r="M134" s="141">
        <f ca="1">IF(SP_SUL!AP132="","*",SP_SUL!AP132)</f>
        <v>203.1</v>
      </c>
      <c r="N134" s="141" t="str">
        <f ca="1"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 ca="1">IF(SP_SUL!S133="","*",SP_SUL!S133)</f>
        <v>SP SUL</v>
      </c>
      <c r="D135" s="100" t="str">
        <f ca="1"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 ca="1"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 ca="1">IF(SP_SUL!AK133="","*",SP_SUL!AK133)</f>
        <v>-</v>
      </c>
      <c r="L135" s="141" t="str">
        <f ca="1">IF(SP_SUL!AM133="","*",SP_SUL!AM133)</f>
        <v>ZFY</v>
      </c>
      <c r="M135" s="141">
        <f ca="1">IF(SP_SUL!AP133="","*",SP_SUL!AP133)</f>
        <v>198.1</v>
      </c>
      <c r="N135" s="141" t="str">
        <f ca="1"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 ca="1">IF(SP_SUL!S134="","*",SP_SUL!S134)</f>
        <v>SP SUL</v>
      </c>
      <c r="D136" s="100" t="str">
        <f ca="1"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 ca="1"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 ca="1">IF(SP_SUL!AK134="","*",SP_SUL!AK134)</f>
        <v>-</v>
      </c>
      <c r="L136" s="141" t="str">
        <f ca="1">IF(SP_SUL!AM134="","*",SP_SUL!AM134)</f>
        <v>ZFY</v>
      </c>
      <c r="M136" s="141">
        <f ca="1">IF(SP_SUL!AP134="","*",SP_SUL!AP134)</f>
        <v>195.5</v>
      </c>
      <c r="N136" s="141" t="str">
        <f ca="1"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 ca="1">IF(SP_SUL!S135="","*",SP_SUL!S135)</f>
        <v>SP SUL</v>
      </c>
      <c r="D137" s="100" t="str">
        <f ca="1"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 ca="1"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 ca="1">IF(SP_SUL!AK135="","*",SP_SUL!AK135)</f>
        <v>-</v>
      </c>
      <c r="L137" s="141" t="str">
        <f ca="1">IF(SP_SUL!AM135="","*",SP_SUL!AM135)</f>
        <v>ZPS-ZAL</v>
      </c>
      <c r="M137" s="141">
        <f ca="1">IF(SP_SUL!AP135="","*",SP_SUL!AP135)</f>
        <v>73.900000000000006</v>
      </c>
      <c r="N137" s="141" t="str">
        <f ca="1"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 ca="1">IF(SP_SUL!S136="","*",SP_SUL!S136)</f>
        <v>SP SUL</v>
      </c>
      <c r="D138" s="100" t="str">
        <f ca="1"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 ca="1"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 ca="1">IF(SP_SUL!AK136="","*",SP_SUL!AK136)</f>
        <v>-</v>
      </c>
      <c r="L138" s="141" t="str">
        <f ca="1">IF(SP_SUL!AM136="","*",SP_SUL!AM136)</f>
        <v>ZWW-ZKW</v>
      </c>
      <c r="M138" s="141">
        <f ca="1">IF(SP_SUL!AP136="","*",SP_SUL!AP136)</f>
        <v>88.68</v>
      </c>
      <c r="N138" s="141" t="str">
        <f ca="1"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 ca="1">IF(SP_SUL!S137="","*",SP_SUL!S137)</f>
        <v>SP SUL</v>
      </c>
      <c r="D139" s="100" t="str">
        <f ca="1"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 ca="1">IF(SP_SUL!AK137="","*",SP_SUL!AK137)</f>
        <v>ZEM-2</v>
      </c>
      <c r="L139" s="141" t="str">
        <f ca="1">IF(SP_SUL!AM137="","*",SP_SUL!AM137)</f>
        <v>ZEM-ZEV</v>
      </c>
      <c r="M139" s="141">
        <f ca="1">IF(SP_SUL!AP137="","*",SP_SUL!AP137)</f>
        <v>135</v>
      </c>
      <c r="N139" s="141" t="str">
        <f ca="1"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 ca="1">IF(SP_SUL!S138="","*",SP_SUL!S138)</f>
        <v>-</v>
      </c>
      <c r="D140" s="100" t="str">
        <f ca="1"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 ca="1"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 ca="1">IF(SP_SUL!AK138="","*",SP_SUL!AK138)</f>
        <v>-</v>
      </c>
      <c r="L140" s="141" t="str">
        <f ca="1">IF(SP_SUL!AM138="","*",SP_SUL!AM138)</f>
        <v>-</v>
      </c>
      <c r="M140" s="141" t="str">
        <f ca="1">IF(SP_SUL!AP138="","*",SP_SUL!AP138)</f>
        <v>-</v>
      </c>
      <c r="N140" s="141" t="str">
        <f ca="1"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 ca="1">IF(SP_SUL!S139="","*",SP_SUL!S139)</f>
        <v>SP SUL</v>
      </c>
      <c r="D141" s="100" t="str">
        <f ca="1">IF(SP_SUL!T139="","*",SP_SUL!T139)</f>
        <v>ZKE-ZEV</v>
      </c>
      <c r="E141" s="100" t="str">
        <f>IF(SP_SUL!D139="","*",SP_SUL!D139)</f>
        <v>ADENILSON (TP-512)</v>
      </c>
      <c r="F141" s="100">
        <f ca="1">IF(SP_SUL!H139="","*",SP_SUL!H139)</f>
        <v>1231212</v>
      </c>
      <c r="G141" s="100" t="str">
        <f ca="1"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 ca="1">IF(SP_SUL!AK139="","*",SP_SUL!AK139)</f>
        <v>1231212</v>
      </c>
      <c r="L141" s="141" t="str">
        <f ca="1">IF(SP_SUL!AM139="","*",SP_SUL!AM139)</f>
        <v>ZWI-ZYQ</v>
      </c>
      <c r="M141" s="141">
        <f ca="1">IF(SP_SUL!AP139="","*",SP_SUL!AP139)</f>
        <v>122.196</v>
      </c>
      <c r="N141" s="141" t="str">
        <f ca="1"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 ca="1">IF(SP_SUL!S140="","*",SP_SUL!S140)</f>
        <v>SP SUL</v>
      </c>
      <c r="D142" s="100" t="str">
        <f ca="1">IF(SP_SUL!T140="","*",SP_SUL!T140)</f>
        <v>ZKE-ZEV</v>
      </c>
      <c r="E142" s="100" t="str">
        <f>IF(SP_SUL!D140="","*",SP_SUL!D140)</f>
        <v>CAIQUE (TP-869)</v>
      </c>
      <c r="F142" s="100">
        <f ca="1">IF(SP_SUL!H140="","*",SP_SUL!H140)</f>
        <v>1231212</v>
      </c>
      <c r="G142" s="100" t="str">
        <f ca="1"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 ca="1">IF(SP_SUL!AK140="","*",SP_SUL!AK140)</f>
        <v>1231212</v>
      </c>
      <c r="L142" s="141" t="str">
        <f ca="1">IF(SP_SUL!AM140="","*",SP_SUL!AM140)</f>
        <v>ZWI-ZYQ</v>
      </c>
      <c r="M142" s="141">
        <f ca="1">IF(SP_SUL!AP140="","*",SP_SUL!AP140)</f>
        <v>122.199</v>
      </c>
      <c r="N142" s="141" t="str">
        <f ca="1"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 ca="1">IF(SP_SUL!S141="","*",SP_SUL!S141)</f>
        <v>SP SUL</v>
      </c>
      <c r="D143" s="100" t="str">
        <f ca="1">IF(SP_SUL!T141="","*",SP_SUL!T141)</f>
        <v>ZKE-ZEV</v>
      </c>
      <c r="E143" s="100" t="str">
        <f>IF(SP_SUL!D141="","*",SP_SUL!D141)</f>
        <v>MATEUS (TP-809)</v>
      </c>
      <c r="F143" s="100">
        <f ca="1">IF(SP_SUL!H141="","*",SP_SUL!H141)</f>
        <v>1231212</v>
      </c>
      <c r="G143" s="100" t="str">
        <f ca="1"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 ca="1">IF(SP_SUL!AK141="","*",SP_SUL!AK141)</f>
        <v>1231212</v>
      </c>
      <c r="L143" s="141" t="str">
        <f ca="1">IF(SP_SUL!AM141="","*",SP_SUL!AM141)</f>
        <v>ZWI-ZYQ</v>
      </c>
      <c r="M143" s="141">
        <f ca="1">IF(SP_SUL!AP141="","*",SP_SUL!AP141)</f>
        <v>122.2</v>
      </c>
      <c r="N143" s="141" t="str">
        <f ca="1"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 ca="1">IF(SP_SUL!S142="","*",SP_SUL!S142)</f>
        <v>-</v>
      </c>
      <c r="D144" s="100" t="str">
        <f ca="1"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 ca="1"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 ca="1">IF(SP_SUL!AK142="","*",SP_SUL!AK142)</f>
        <v>-</v>
      </c>
      <c r="L144" s="141" t="str">
        <f ca="1">IF(SP_SUL!AM142="","*",SP_SUL!AM142)</f>
        <v>-</v>
      </c>
      <c r="M144" s="141" t="str">
        <f ca="1">IF(SP_SUL!AP142="","*",SP_SUL!AP142)</f>
        <v>-</v>
      </c>
      <c r="N144" s="141" t="str">
        <f ca="1"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 ca="1">IF(SP_SUL!S143="","*",SP_SUL!S143)</f>
        <v>-</v>
      </c>
      <c r="D145" s="100" t="str">
        <f ca="1"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 ca="1"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 ca="1">IF(SP_SUL!AK143="","*",SP_SUL!AK143)</f>
        <v>-</v>
      </c>
      <c r="L145" s="141" t="str">
        <f ca="1">IF(SP_SUL!AM143="","*",SP_SUL!AM143)</f>
        <v>-</v>
      </c>
      <c r="M145" s="141" t="str">
        <f ca="1">IF(SP_SUL!AP143="","*",SP_SUL!AP143)</f>
        <v>-</v>
      </c>
      <c r="N145" s="141" t="str">
        <f ca="1"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 ca="1">IF(SP_SUL!S144="","*",SP_SUL!S144)</f>
        <v>SP SUL</v>
      </c>
      <c r="D146" s="100" t="str">
        <f ca="1"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 ca="1">IF(SP_SUL!AK144="","*",SP_SUL!AK144)</f>
        <v>K67ZEV1</v>
      </c>
      <c r="L146" s="141" t="str">
        <f ca="1">IF(SP_SUL!AM144="","*",SP_SUL!AM144)</f>
        <v>ZEV-ZXW</v>
      </c>
      <c r="M146" s="141">
        <f ca="1">IF(SP_SUL!AP144="","*",SP_SUL!AP144)</f>
        <v>83.7</v>
      </c>
      <c r="N146" s="141" t="str">
        <f ca="1"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 ca="1">IF(SP_SUL!S145="","*",SP_SUL!S145)</f>
        <v>SP SUL</v>
      </c>
      <c r="D147" s="100" t="str">
        <f ca="1"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 ca="1"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 ca="1">IF(SP_SUL!AK145="","*",SP_SUL!AK145)</f>
        <v>-</v>
      </c>
      <c r="L147" s="141" t="str">
        <f ca="1">IF(SP_SUL!AM145="","*",SP_SUL!AM145)</f>
        <v>ZEZ-069</v>
      </c>
      <c r="M147" s="141">
        <f ca="1">IF(SP_SUL!AP145="","*",SP_SUL!AP145)</f>
        <v>71.7</v>
      </c>
      <c r="N147" s="141" t="str">
        <f ca="1"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 ca="1">IF(SP_SUL!S146="","*",SP_SUL!S146)</f>
        <v>SP SUL</v>
      </c>
      <c r="D148" s="100" t="str">
        <f ca="1"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 ca="1"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 ca="1">IF(SP_SUL!AK146="","*",SP_SUL!AK146)</f>
        <v>-</v>
      </c>
      <c r="L148" s="141" t="str">
        <f ca="1">IF(SP_SUL!AM146="","*",SP_SUL!AM146)</f>
        <v>ZGP-ZWU</v>
      </c>
      <c r="M148" s="141">
        <f ca="1">IF(SP_SUL!AP146="","*",SP_SUL!AP146)</f>
        <v>101.6</v>
      </c>
      <c r="N148" s="141" t="str">
        <f ca="1"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 ca="1">IF(SP_SUL!S147="","*",SP_SUL!S147)</f>
        <v>SP SUL</v>
      </c>
      <c r="D149" s="100" t="str">
        <f ca="1">IF(SP_SUL!T147="","*",SP_SUL!T147)</f>
        <v>ZEV-ZPT</v>
      </c>
      <c r="E149" s="100" t="str">
        <f>IF(SP_SUL!D147="","*",SP_SUL!D147)</f>
        <v>LEANDRO (TP-727)</v>
      </c>
      <c r="F149" s="100" t="str">
        <f ca="1">IF(SP_SUL!H147="","*",SP_SUL!H147)</f>
        <v>ZGP2</v>
      </c>
      <c r="G149" s="100" t="str">
        <f ca="1"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 ca="1">IF(SP_SUL!AK147="","*",SP_SUL!AK147)</f>
        <v>ZGP2</v>
      </c>
      <c r="L149" s="141" t="str">
        <f ca="1">IF(SP_SUL!AM147="","*",SP_SUL!AM147)</f>
        <v>ZGP</v>
      </c>
      <c r="M149" s="141">
        <f ca="1">IF(SP_SUL!AP147="","*",SP_SUL!AP147)</f>
        <v>103.3</v>
      </c>
      <c r="N149" s="141" t="str">
        <f ca="1"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 ca="1">IF(SP_SUL!S148="","*",SP_SUL!S148)</f>
        <v>SP SUL</v>
      </c>
      <c r="D150" s="100" t="str">
        <f ca="1"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 ca="1"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 ca="1">IF(SP_SUL!AK148="","*",SP_SUL!AK148)</f>
        <v>ZPT1051</v>
      </c>
      <c r="L150" s="141" t="str">
        <f ca="1">IF(SP_SUL!AM148="","*",SP_SUL!AM148)</f>
        <v>ZXW-ZEZ</v>
      </c>
      <c r="M150" s="141">
        <f ca="1">IF(SP_SUL!AP148="","*",SP_SUL!AP148)</f>
        <v>81.900000000000006</v>
      </c>
      <c r="N150" s="141" t="str">
        <f ca="1"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 ca="1">IF(SP_SUL!S149="","*",SP_SUL!S149)</f>
        <v>-</v>
      </c>
      <c r="D151" s="100" t="str">
        <f ca="1"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 ca="1"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 ca="1">IF(SP_SUL!AK149="","*",SP_SUL!AK149)</f>
        <v>-</v>
      </c>
      <c r="L151" s="141" t="str">
        <f ca="1">IF(SP_SUL!AM149="","*",SP_SUL!AM149)</f>
        <v>-</v>
      </c>
      <c r="M151" s="141" t="str">
        <f ca="1">IF(SP_SUL!AP149="","*",SP_SUL!AP149)</f>
        <v>-</v>
      </c>
      <c r="N151" s="141" t="str">
        <f ca="1"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 ca="1">IF(SP_SUL!S150="","*",SP_SUL!S150)</f>
        <v>SP SUL</v>
      </c>
      <c r="D152" s="100" t="str">
        <f ca="1"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 ca="1"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 ca="1">IF(SP_SUL!AK150="","*",SP_SUL!AK150)</f>
        <v>-</v>
      </c>
      <c r="L152" s="141" t="str">
        <f ca="1">IF(SP_SUL!AM150="","*",SP_SUL!AM150)</f>
        <v>ZGM-109</v>
      </c>
      <c r="M152" s="141">
        <f ca="1">IF(SP_SUL!AP150="","*",SP_SUL!AP150)</f>
        <v>115.5</v>
      </c>
      <c r="N152" s="141" t="str">
        <f ca="1"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 ca="1">IF(SP_SUL!S151="","*",SP_SUL!S151)</f>
        <v>SP SUL</v>
      </c>
      <c r="D153" s="100" t="str">
        <f ca="1"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 ca="1"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 ca="1">IF(SP_SUL!AK151="","*",SP_SUL!AK151)</f>
        <v>109ZPT2</v>
      </c>
      <c r="L153" s="141" t="str">
        <f ca="1">IF(SP_SUL!AM151="","*",SP_SUL!AM151)</f>
        <v>ZGM1</v>
      </c>
      <c r="M153" s="141">
        <f ca="1">IF(SP_SUL!AP151="","*",SP_SUL!AP151)</f>
        <v>114.3</v>
      </c>
      <c r="N153" s="141" t="str">
        <f ca="1"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 ca="1">IF(SP_SUL!S152="","*",SP_SUL!S152)</f>
        <v>-</v>
      </c>
      <c r="D154" s="100" t="str">
        <f ca="1"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 ca="1"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 ca="1">IF(SP_SUL!AK152="","*",SP_SUL!AK152)</f>
        <v>-</v>
      </c>
      <c r="L154" s="141" t="str">
        <f ca="1">IF(SP_SUL!AM152="","*",SP_SUL!AM152)</f>
        <v>-</v>
      </c>
      <c r="M154" s="141" t="str">
        <f ca="1">IF(SP_SUL!AP152="","*",SP_SUL!AP152)</f>
        <v>-</v>
      </c>
      <c r="N154" s="141" t="str">
        <f ca="1"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 ca="1">IF(SP_SUL!S153="","*",SP_SUL!S153)</f>
        <v>-</v>
      </c>
      <c r="D155" s="100" t="str">
        <f ca="1"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 ca="1"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 ca="1">IF(SP_SUL!AK153="","*",SP_SUL!AK153)</f>
        <v>-</v>
      </c>
      <c r="L155" s="141" t="str">
        <f ca="1">IF(SP_SUL!AM153="","*",SP_SUL!AM153)</f>
        <v>-</v>
      </c>
      <c r="M155" s="141" t="str">
        <f ca="1">IF(SP_SUL!AP153="","*",SP_SUL!AP153)</f>
        <v>-</v>
      </c>
      <c r="N155" s="141" t="str">
        <f ca="1"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 ca="1">IF(SP_SUL!S154="","*",SP_SUL!S154)</f>
        <v>SP SUL</v>
      </c>
      <c r="D156" s="100" t="str">
        <f ca="1"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 ca="1">IF(SP_SUL!AK154="","*",SP_SUL!AK154)</f>
        <v>ZEV-1</v>
      </c>
      <c r="L156" s="141" t="str">
        <f ca="1">IF(SP_SUL!AM154="","*",SP_SUL!AM154)</f>
        <v>ZEV-ZEM</v>
      </c>
      <c r="M156" s="141">
        <f ca="1">IF(SP_SUL!AP154="","*",SP_SUL!AP154)</f>
        <v>158</v>
      </c>
      <c r="N156" s="141" t="str">
        <f ca="1"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 ca="1">IF(SP_SUL!S155="","*",SP_SUL!S155)</f>
        <v>SP SUL</v>
      </c>
      <c r="D157" s="100" t="str">
        <f ca="1"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 ca="1"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 ca="1">IF(SP_SUL!AK155="","*",SP_SUL!AK155)</f>
        <v>-</v>
      </c>
      <c r="L157" s="141" t="str">
        <f ca="1">IF(SP_SUL!AM155="","*",SP_SUL!AM155)</f>
        <v>ZGM-109</v>
      </c>
      <c r="M157" s="141">
        <f ca="1">IF(SP_SUL!AP155="","*",SP_SUL!AP155)</f>
        <v>115.5</v>
      </c>
      <c r="N157" s="141" t="str">
        <f ca="1"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 ca="1">IF(SP_SUL!S156="","*",SP_SUL!S156)</f>
        <v>SP SUL</v>
      </c>
      <c r="D158" s="100" t="str">
        <f ca="1"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 ca="1"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 ca="1">IF(SP_SUL!AK156="","*",SP_SUL!AK156)</f>
        <v>109ZPT2</v>
      </c>
      <c r="L158" s="141" t="str">
        <f ca="1">IF(SP_SUL!AM156="","*",SP_SUL!AM156)</f>
        <v>ZGM1</v>
      </c>
      <c r="M158" s="141">
        <f ca="1">IF(SP_SUL!AP156="","*",SP_SUL!AP156)</f>
        <v>114.3</v>
      </c>
      <c r="N158" s="141" t="str">
        <f ca="1"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 ca="1">IF(SP_SUL!S158="","*",SP_SUL!S158)</f>
        <v>SP SUL</v>
      </c>
      <c r="D159" s="100" t="str">
        <f ca="1"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 ca="1">IF(SP_SUL!AK158="","*",SP_SUL!AK158)</f>
        <v>ZPT</v>
      </c>
      <c r="L159" s="141" t="str">
        <f ca="1">IF(SP_SUL!AM158="","*",SP_SUL!AM158)</f>
        <v>ZPT-ZPG</v>
      </c>
      <c r="M159" s="141">
        <f ca="1">IF(SP_SUL!AP158="","*",SP_SUL!AP158)</f>
        <v>105</v>
      </c>
      <c r="N159" s="141" t="str">
        <f ca="1"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 ca="1">IF(SP_SUL!S159="","*",SP_SUL!S159)</f>
        <v>SP SUL</v>
      </c>
      <c r="D161" s="100" t="str">
        <f ca="1"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 ca="1"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 ca="1">IF(SP_SUL!AK159="","*",SP_SUL!AK159)</f>
        <v>ZYU1</v>
      </c>
      <c r="L161" s="141" t="str">
        <f ca="1">IF(SP_SUL!AM159="","*",SP_SUL!AM159)</f>
        <v>ZDS-ZQB</v>
      </c>
      <c r="M161" s="141">
        <f ca="1">IF(SP_SUL!AP159="","*",SP_SUL!AP159)</f>
        <v>240.89</v>
      </c>
      <c r="N161" s="141" t="str">
        <f ca="1"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 ca="1">IF(SP_SUL!S160="","*",SP_SUL!S160)</f>
        <v>SP SUL</v>
      </c>
      <c r="D162" s="100" t="str">
        <f ca="1"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 ca="1"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 ca="1">IF(SP_SUL!AK160="","*",SP_SUL!AK160)</f>
        <v>ZYU1</v>
      </c>
      <c r="L162" s="141" t="str">
        <f ca="1">IF(SP_SUL!AM160="","*",SP_SUL!AM160)</f>
        <v>ZXI-ZVK</v>
      </c>
      <c r="M162" s="141">
        <f ca="1">IF(SP_SUL!AP160="","*",SP_SUL!AP160)</f>
        <v>225</v>
      </c>
      <c r="N162" s="141" t="str">
        <f ca="1"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 ca="1">IF(SP_SUL!S161="","*",SP_SUL!S161)</f>
        <v>SP SUL</v>
      </c>
      <c r="D163" s="100" t="str">
        <f ca="1"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 ca="1"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 ca="1">IF(SP_SUL!AK161="","*",SP_SUL!AK161)</f>
        <v>-</v>
      </c>
      <c r="L163" s="141" t="str">
        <f ca="1">IF(SP_SUL!AM161="","*",SP_SUL!AM161)</f>
        <v>ZYU</v>
      </c>
      <c r="M163" s="141">
        <f ca="1">IF(SP_SUL!AP161="","*",SP_SUL!AP161)</f>
        <v>203.1</v>
      </c>
      <c r="N163" s="141" t="str">
        <f ca="1"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 ca="1">IF(SP_SUL!S162="","*",SP_SUL!S162)</f>
        <v>SP SUL</v>
      </c>
      <c r="D164" s="100" t="str">
        <f ca="1"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 ca="1"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 ca="1">IF(SP_SUL!AK162="","*",SP_SUL!AK162)</f>
        <v>-</v>
      </c>
      <c r="L164" s="141" t="str">
        <f ca="1">IF(SP_SUL!AM162="","*",SP_SUL!AM162)</f>
        <v>ZFY</v>
      </c>
      <c r="M164" s="141">
        <f ca="1">IF(SP_SUL!AP162="","*",SP_SUL!AP162)</f>
        <v>198.1</v>
      </c>
      <c r="N164" s="141" t="str">
        <f ca="1"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 ca="1">IF(SP_SUL!S163="","*",SP_SUL!S163)</f>
        <v>SP SUL</v>
      </c>
      <c r="D165" s="100" t="str">
        <f ca="1"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 ca="1"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 ca="1">IF(SP_SUL!AK163="","*",SP_SUL!AK163)</f>
        <v>-</v>
      </c>
      <c r="L165" s="141" t="str">
        <f ca="1">IF(SP_SUL!AM163="","*",SP_SUL!AM163)</f>
        <v>ZFY</v>
      </c>
      <c r="M165" s="141">
        <f ca="1">IF(SP_SUL!AP163="","*",SP_SUL!AP163)</f>
        <v>195.5</v>
      </c>
      <c r="N165" s="141" t="str">
        <f ca="1"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 ca="1">IF(SP_SUL!S164="","*",SP_SUL!S164)</f>
        <v>SP SUL</v>
      </c>
      <c r="D166" s="100" t="str">
        <f ca="1"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 ca="1"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 ca="1">IF(SP_SUL!AK164="","*",SP_SUL!AK164)</f>
        <v>-</v>
      </c>
      <c r="L166" s="141" t="str">
        <f ca="1">IF(SP_SUL!AM164="","*",SP_SUL!AM164)</f>
        <v>ZPS-ZAL</v>
      </c>
      <c r="M166" s="141">
        <f ca="1">IF(SP_SUL!AP164="","*",SP_SUL!AP164)</f>
        <v>73.900000000000006</v>
      </c>
      <c r="N166" s="141" t="str">
        <f ca="1"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 ca="1">IF(SP_SUL!S165="","*",SP_SUL!S165)</f>
        <v>SP SUL</v>
      </c>
      <c r="D167" s="100" t="str">
        <f ca="1"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 ca="1">IF(SP_SUL!AK165="","*",SP_SUL!AK165)</f>
        <v>ZKEZGA-1</v>
      </c>
      <c r="L167" s="141" t="str">
        <f ca="1">IF(SP_SUL!AM165="","*",SP_SUL!AM165)</f>
        <v>ZKEZGA-ZBV</v>
      </c>
      <c r="M167" s="141">
        <f ca="1">IF(SP_SUL!AP165="","*",SP_SUL!AP165)</f>
        <v>146</v>
      </c>
      <c r="N167" s="141" t="str">
        <f ca="1"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 ca="1">IF(SP_SUL!S166="","*",SP_SUL!S166)</f>
        <v>-</v>
      </c>
      <c r="D168" s="100" t="str">
        <f ca="1"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 ca="1"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 ca="1">IF(SP_SUL!AK166="","*",SP_SUL!AK166)</f>
        <v>-</v>
      </c>
      <c r="L168" s="141" t="str">
        <f ca="1">IF(SP_SUL!AM166="","*",SP_SUL!AM166)</f>
        <v>-</v>
      </c>
      <c r="M168" s="141" t="str">
        <f ca="1">IF(SP_SUL!AP166="","*",SP_SUL!AP166)</f>
        <v>-</v>
      </c>
      <c r="N168" s="141" t="str">
        <f ca="1"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 ca="1">IF(SP_SUL!S167="","*",SP_SUL!S167)</f>
        <v>SP SUL</v>
      </c>
      <c r="D169" s="100" t="str">
        <f ca="1"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 ca="1">IF(SP_SUL!AK167="","*",SP_SUL!AK167)</f>
        <v>ZKW102-1</v>
      </c>
      <c r="L169" s="141" t="str">
        <f ca="1">IF(SP_SUL!AM167="","*",SP_SUL!AM167)</f>
        <v>ZKW-ZKEZGA-ZKW</v>
      </c>
      <c r="M169" s="141">
        <f ca="1">IF(SP_SUL!AP167="","*",SP_SUL!AP167)</f>
        <v>102</v>
      </c>
      <c r="N169" s="141" t="str">
        <f ca="1"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 ca="1">IF(SP_SUL!S168="","*",SP_SUL!S168)</f>
        <v>SP SUL</v>
      </c>
      <c r="D170" s="100" t="str">
        <f ca="1"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 ca="1"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 ca="1">IF(SP_SUL!AK168="","*",SP_SUL!AK168)</f>
        <v>-</v>
      </c>
      <c r="L170" s="141" t="str">
        <f ca="1">IF(SP_SUL!AM168="","*",SP_SUL!AM168)</f>
        <v>K83</v>
      </c>
      <c r="M170" s="141">
        <f>IF(SP_SUL!AP168="","*",SP_SUL!AP168)</f>
        <v>88.68</v>
      </c>
      <c r="N170" s="141" t="str">
        <f ca="1"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 ca="1">IF(SP_SUL!S169="","*",SP_SUL!S169)</f>
        <v>SP SUL</v>
      </c>
      <c r="D171" s="100" t="str">
        <f ca="1"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 ca="1"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 ca="1">IF(SP_SUL!AK169="","*",SP_SUL!AK169)</f>
        <v>-</v>
      </c>
      <c r="L171" s="141" t="str">
        <f ca="1">IF(SP_SUL!AM169="","*",SP_SUL!AM169)</f>
        <v>ZKW</v>
      </c>
      <c r="M171" s="141">
        <f ca="1">IF(SP_SUL!AP169="","*",SP_SUL!AP169)</f>
        <v>97.843000000000004</v>
      </c>
      <c r="N171" s="141" t="str">
        <f ca="1"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 ca="1">IF(SP_SUL!S170="","*",SP_SUL!S170)</f>
        <v>SP SUL</v>
      </c>
      <c r="D172" s="100" t="str">
        <f ca="1"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 ca="1"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 ca="1">IF(SP_SUL!AK170="","*",SP_SUL!AK170)</f>
        <v>-</v>
      </c>
      <c r="L172" s="141" t="str">
        <f ca="1">IF(SP_SUL!AM170="","*",SP_SUL!AM170)</f>
        <v>ZKW</v>
      </c>
      <c r="M172" s="141">
        <f ca="1">IF(SP_SUL!AP170="","*",SP_SUL!AP170)</f>
        <v>99.6</v>
      </c>
      <c r="N172" s="141" t="str">
        <f ca="1"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 ca="1">IF(SP_SUL!S171="","*",SP_SUL!S171)</f>
        <v>SP SUL</v>
      </c>
      <c r="D173" s="100" t="str">
        <f ca="1"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 ca="1"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 ca="1">IF(SP_SUL!AK171="","*",SP_SUL!AK171)</f>
        <v>-</v>
      </c>
      <c r="L173" s="141" t="str">
        <f ca="1">IF(SP_SUL!AM171="","*",SP_SUL!AM171)</f>
        <v>ZLU</v>
      </c>
      <c r="M173" s="141">
        <f ca="1">IF(SP_SUL!AP171="","*",SP_SUL!AP171)</f>
        <v>105.58</v>
      </c>
      <c r="N173" s="141" t="str">
        <f ca="1"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 ca="1">IF(SP_SUL!S172="","*",SP_SUL!S172)</f>
        <v>SP SUL</v>
      </c>
      <c r="D174" s="100" t="str">
        <f ca="1"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 ca="1"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 ca="1">IF(SP_SUL!AK172="","*",SP_SUL!AK172)</f>
        <v>-</v>
      </c>
      <c r="L174" s="141" t="str">
        <f ca="1">IF(SP_SUL!AM172="","*",SP_SUL!AM172)</f>
        <v>ZLU</v>
      </c>
      <c r="M174" s="141">
        <f ca="1">IF(SP_SUL!AP172="","*",SP_SUL!AP172)</f>
        <v>106.02</v>
      </c>
      <c r="N174" s="141" t="str">
        <f ca="1"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 ca="1">IF(SP_SUL!S173="","*",SP_SUL!S173)</f>
        <v>SP SUL</v>
      </c>
      <c r="D175" s="100" t="str">
        <f ca="1"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 ca="1"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 ca="1">IF(SP_SUL!AK173="","*",SP_SUL!AK173)</f>
        <v>-</v>
      </c>
      <c r="L175" s="141" t="str">
        <f ca="1">IF(SP_SUL!AM173="","*",SP_SUL!AM173)</f>
        <v>ZLU</v>
      </c>
      <c r="M175" s="141">
        <f ca="1">IF(SP_SUL!AP173="","*",SP_SUL!AP173)</f>
        <v>106.431</v>
      </c>
      <c r="N175" s="141" t="str">
        <f ca="1"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 ca="1">IF(SP_SUL!S174="","*",SP_SUL!S174)</f>
        <v>SP SUL</v>
      </c>
      <c r="D176" s="100" t="str">
        <f ca="1"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 ca="1"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 ca="1">IF(SP_SUL!AK174="","*",SP_SUL!AK174)</f>
        <v>-</v>
      </c>
      <c r="L176" s="141" t="str">
        <f ca="1">IF(SP_SUL!AM174="","*",SP_SUL!AM174)</f>
        <v>ZLU</v>
      </c>
      <c r="M176" s="141">
        <f ca="1">IF(SP_SUL!AP174="","*",SP_SUL!AP174)</f>
        <v>107.25</v>
      </c>
      <c r="N176" s="141" t="str">
        <f ca="1"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 ca="1">IF(SP_SUL!S175="","*",SP_SUL!S175)</f>
        <v>SP SUL</v>
      </c>
      <c r="D177" s="100" t="str">
        <f ca="1"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 ca="1"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 ca="1">IF(SP_SUL!AK175="","*",SP_SUL!AK175)</f>
        <v>-</v>
      </c>
      <c r="L177" s="141" t="str">
        <f ca="1">IF(SP_SUL!AM175="","*",SP_SUL!AM175)</f>
        <v>ZLU</v>
      </c>
      <c r="M177" s="141">
        <f ca="1">IF(SP_SUL!AP175="","*",SP_SUL!AP175)</f>
        <v>107.78</v>
      </c>
      <c r="N177" s="141" t="str">
        <f ca="1"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 ca="1">IF(SP_SUL!S176="","*",SP_SUL!S176)</f>
        <v>-</v>
      </c>
      <c r="D178" s="100" t="str">
        <f ca="1"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 ca="1"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 ca="1">IF(SP_SUL!AK176="","*",SP_SUL!AK176)</f>
        <v>-</v>
      </c>
      <c r="L178" s="141" t="str">
        <f ca="1">IF(SP_SUL!AM176="","*",SP_SUL!AM176)</f>
        <v>-</v>
      </c>
      <c r="M178" s="141" t="str">
        <f ca="1">IF(SP_SUL!AP176="","*",SP_SUL!AP176)</f>
        <v>-</v>
      </c>
      <c r="N178" s="141" t="str">
        <f ca="1"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 ca="1">IF(SP_SUL!S177="","*",SP_SUL!S177)</f>
        <v>-</v>
      </c>
      <c r="D179" s="100" t="str">
        <f ca="1"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 ca="1"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 ca="1">IF(SP_SUL!AK177="","*",SP_SUL!AK177)</f>
        <v>-</v>
      </c>
      <c r="L179" s="141" t="str">
        <f ca="1">IF(SP_SUL!AM177="","*",SP_SUL!AM177)</f>
        <v>-</v>
      </c>
      <c r="M179" s="141" t="str">
        <f ca="1">IF(SP_SUL!AP177="","*",SP_SUL!AP177)</f>
        <v>-</v>
      </c>
      <c r="N179" s="141" t="str">
        <f ca="1"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 ca="1">IF(SP_SUL!S178="","*",SP_SUL!S178)</f>
        <v>SP SUL</v>
      </c>
      <c r="D180" s="100" t="str">
        <f ca="1"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 ca="1">IF(SP_SUL!AK178="","*",SP_SUL!AK178)</f>
        <v>K67ZEV1</v>
      </c>
      <c r="L180" s="141" t="str">
        <f ca="1">IF(SP_SUL!AM178="","*",SP_SUL!AM178)</f>
        <v>ZEV-ZXW</v>
      </c>
      <c r="M180" s="141">
        <f ca="1">IF(SP_SUL!AP178="","*",SP_SUL!AP178)</f>
        <v>83.7</v>
      </c>
      <c r="N180" s="141" t="str">
        <f ca="1"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 ca="1">IF(SP_SUL!S179="","*",SP_SUL!S179)</f>
        <v>SP SUL</v>
      </c>
      <c r="D181" s="100" t="str">
        <f ca="1"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 ca="1"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 ca="1">IF(SP_SUL!AK179="","*",SP_SUL!AK179)</f>
        <v>-</v>
      </c>
      <c r="L181" s="141" t="str">
        <f ca="1">IF(SP_SUL!AM179="","*",SP_SUL!AM179)</f>
        <v>ZEZ-069</v>
      </c>
      <c r="M181" s="141">
        <f ca="1">IF(SP_SUL!AP179="","*",SP_SUL!AP179)</f>
        <v>71.7</v>
      </c>
      <c r="N181" s="141" t="str">
        <f ca="1"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 ca="1">IF(SP_SUL!S180="","*",SP_SUL!S180)</f>
        <v>SP SUL</v>
      </c>
      <c r="D182" s="100" t="str">
        <f ca="1"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 ca="1"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 ca="1"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 ca="1">IF(SP_SUL!S181="","*",SP_SUL!S181)</f>
        <v>SP SUL</v>
      </c>
      <c r="D183" s="100" t="str">
        <f ca="1">IF(SP_SUL!T181="","*",SP_SUL!T181)</f>
        <v>ZEV-ZPT</v>
      </c>
      <c r="E183" s="100" t="str">
        <f>IF(SP_SUL!D181="","*",SP_SUL!D181)</f>
        <v>LEANDRO (TP-727)</v>
      </c>
      <c r="F183" s="100" t="str">
        <f ca="1">IF(SP_SUL!H181="","*",SP_SUL!H181)</f>
        <v>ZGP2</v>
      </c>
      <c r="G183" s="100" t="str">
        <f ca="1"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 ca="1">IF(SP_SUL!AK181="","*",SP_SUL!AK181)</f>
        <v>ZGP2</v>
      </c>
      <c r="L183" s="141" t="str">
        <f ca="1">IF(SP_SUL!AM181="","*",SP_SUL!AM181)</f>
        <v>ZGP</v>
      </c>
      <c r="M183" s="141">
        <f ca="1">IF(SP_SUL!AP181="","*",SP_SUL!AP181)</f>
        <v>103.3</v>
      </c>
      <c r="N183" s="141" t="str">
        <f ca="1"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 ca="1">IF(SP_SUL!S182="","*",SP_SUL!S182)</f>
        <v>SP SUL</v>
      </c>
      <c r="D184" s="100" t="str">
        <f ca="1"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 ca="1"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 ca="1">IF(SP_SUL!AK182="","*",SP_SUL!AK182)</f>
        <v>-</v>
      </c>
      <c r="L184" s="141" t="str">
        <f ca="1">IF(SP_SUL!AM182="","*",SP_SUL!AM182)</f>
        <v>ZGM-109</v>
      </c>
      <c r="M184" s="141">
        <f ca="1">IF(SP_SUL!AP182="","*",SP_SUL!AP182)</f>
        <v>115.5</v>
      </c>
      <c r="N184" s="141" t="str">
        <f ca="1"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 ca="1">IF(SP_SUL!S183="","*",SP_SUL!S183)</f>
        <v>SP SUL</v>
      </c>
      <c r="D185" s="100" t="str">
        <f ca="1"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 ca="1"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 ca="1">IF(SP_SUL!AK183="","*",SP_SUL!AK183)</f>
        <v>109ZPT2</v>
      </c>
      <c r="L185" s="141" t="str">
        <f ca="1">IF(SP_SUL!AM183="","*",SP_SUL!AM183)</f>
        <v>ZGM1</v>
      </c>
      <c r="M185" s="141">
        <f ca="1">IF(SP_SUL!AP183="","*",SP_SUL!AP183)</f>
        <v>114.3</v>
      </c>
      <c r="N185" s="141" t="str">
        <f ca="1"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 ca="1">IF(SP_SUL!S184="","*",SP_SUL!S184)</f>
        <v>SP SUL</v>
      </c>
      <c r="D186" s="100" t="str">
        <f ca="1"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 ca="1">IF(SP_SUL!AK184="","*",SP_SUL!AK184)</f>
        <v>ZPT</v>
      </c>
      <c r="L186" s="141" t="str">
        <f ca="1">IF(SP_SUL!AM184="","*",SP_SUL!AM184)</f>
        <v>ZPT-ZPG</v>
      </c>
      <c r="M186" s="141">
        <f ca="1">IF(SP_SUL!AP184="","*",SP_SUL!AP184)</f>
        <v>109</v>
      </c>
      <c r="N186" s="141" t="str">
        <f ca="1"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 ca="1">IF(SP_SUL!S185="","*",SP_SUL!S185)</f>
        <v>-</v>
      </c>
      <c r="D187" s="100" t="str">
        <f ca="1"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 ca="1"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 ca="1">IF(SP_SUL!AK185="","*",SP_SUL!AK185)</f>
        <v>-</v>
      </c>
      <c r="L187" s="141" t="str">
        <f ca="1">IF(SP_SUL!AM185="","*",SP_SUL!AM185)</f>
        <v>-</v>
      </c>
      <c r="M187" s="141" t="str">
        <f ca="1">IF(SP_SUL!AP185="","*",SP_SUL!AP185)</f>
        <v>-</v>
      </c>
      <c r="N187" s="141" t="str">
        <f ca="1"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 ca="1">IF(SP_SUL!S186="","*",SP_SUL!S186)</f>
        <v>-</v>
      </c>
      <c r="D188" s="100" t="str">
        <f ca="1"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 ca="1"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 ca="1">IF(SP_SUL!AK186="","*",SP_SUL!AK186)</f>
        <v>-</v>
      </c>
      <c r="L188" s="141" t="str">
        <f ca="1">IF(SP_SUL!AM186="","*",SP_SUL!AM186)</f>
        <v>-</v>
      </c>
      <c r="M188" s="141" t="str">
        <f ca="1">IF(SP_SUL!AP186="","*",SP_SUL!AP186)</f>
        <v>-</v>
      </c>
      <c r="N188" s="141" t="str">
        <f ca="1"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 ca="1">IF(SP_SUL!S187="","*",SP_SUL!S187)</f>
        <v>SP SUL</v>
      </c>
      <c r="D189" s="100" t="str">
        <f ca="1"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 ca="1"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 ca="1">IF(SP_SUL!AK187="","*",SP_SUL!AK187)</f>
        <v>ZYU1</v>
      </c>
      <c r="L189" s="141" t="str">
        <f ca="1">IF(SP_SUL!AM187="","*",SP_SUL!AM187)</f>
        <v>ZDS-ZQB</v>
      </c>
      <c r="M189" s="141">
        <f ca="1">IF(SP_SUL!AP187="","*",SP_SUL!AP187)</f>
        <v>240.89</v>
      </c>
      <c r="N189" s="141" t="str">
        <f ca="1"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 ca="1">IF(SP_SUL!S188="","*",SP_SUL!S188)</f>
        <v>SP SUL</v>
      </c>
      <c r="D190" s="100" t="str">
        <f ca="1"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 ca="1"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 ca="1">IF(SP_SUL!AK188="","*",SP_SUL!AK188)</f>
        <v>ZYU1</v>
      </c>
      <c r="L190" s="141" t="str">
        <f ca="1">IF(SP_SUL!AM188="","*",SP_SUL!AM188)</f>
        <v>ZXI-ZVK</v>
      </c>
      <c r="M190" s="141">
        <f ca="1">IF(SP_SUL!AP188="","*",SP_SUL!AP188)</f>
        <v>225</v>
      </c>
      <c r="N190" s="141" t="str">
        <f ca="1"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 ca="1">IF(SP_SUL!S189="","*",SP_SUL!S189)</f>
        <v>SP SUL</v>
      </c>
      <c r="D191" s="100" t="str">
        <f ca="1"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 ca="1"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 ca="1">IF(SP_SUL!AK189="","*",SP_SUL!AK189)</f>
        <v>-</v>
      </c>
      <c r="L191" s="141" t="str">
        <f ca="1">IF(SP_SUL!AM189="","*",SP_SUL!AM189)</f>
        <v>ZVK-ZDS</v>
      </c>
      <c r="M191" s="141">
        <f ca="1">IF(SP_SUL!AP189="","*",SP_SUL!AP189)</f>
        <v>232.9</v>
      </c>
      <c r="N191" s="141" t="str">
        <f ca="1"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 ca="1">IF(SP_SUL!S190="","*",SP_SUL!S190)</f>
        <v>SP SUL</v>
      </c>
      <c r="D192" s="100" t="str">
        <f ca="1"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 ca="1"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 ca="1">IF(SP_SUL!AK190="","*",SP_SUL!AK190)</f>
        <v>-</v>
      </c>
      <c r="L192" s="141" t="str">
        <f ca="1">IF(SP_SUL!AM190="","*",SP_SUL!AM190)</f>
        <v>ZYU</v>
      </c>
      <c r="M192" s="141">
        <f ca="1">IF(SP_SUL!AP190="","*",SP_SUL!AP190)</f>
        <v>203.1</v>
      </c>
      <c r="N192" s="141" t="str">
        <f ca="1"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 ca="1">IF(SP_SUL!S191="","*",SP_SUL!S191)</f>
        <v>SP SUL</v>
      </c>
      <c r="D193" s="100" t="str">
        <f ca="1"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 ca="1"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 ca="1">IF(SP_SUL!AK191="","*",SP_SUL!AK191)</f>
        <v>-</v>
      </c>
      <c r="L193" s="141" t="str">
        <f ca="1">IF(SP_SUL!AM191="","*",SP_SUL!AM191)</f>
        <v>ZFY</v>
      </c>
      <c r="M193" s="141">
        <f ca="1">IF(SP_SUL!AP191="","*",SP_SUL!AP191)</f>
        <v>198.1</v>
      </c>
      <c r="N193" s="141" t="str">
        <f ca="1"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 ca="1">IF(SP_SUL!S192="","*",SP_SUL!S192)</f>
        <v>SP SUL</v>
      </c>
      <c r="D194" s="100" t="str">
        <f ca="1"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 ca="1"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 ca="1">IF(SP_SUL!AK192="","*",SP_SUL!AK192)</f>
        <v>-</v>
      </c>
      <c r="L194" s="141" t="str">
        <f ca="1">IF(SP_SUL!AM192="","*",SP_SUL!AM192)</f>
        <v>ZPS-ZAL</v>
      </c>
      <c r="M194" s="141">
        <f ca="1">IF(SP_SUL!AP192="","*",SP_SUL!AP192)</f>
        <v>73.900000000000006</v>
      </c>
      <c r="N194" s="141" t="str">
        <f ca="1"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 ca="1">IF(SP_SUL!S193="","*",SP_SUL!S193)</f>
        <v>SP SUL</v>
      </c>
      <c r="D195" s="100" t="str">
        <f ca="1"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 ca="1"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 ca="1">IF(SP_SUL!AK193="","*",SP_SUL!AK193)</f>
        <v>-</v>
      </c>
      <c r="L195" s="141" t="str">
        <f ca="1">IF(SP_SUL!AM193="","*",SP_SUL!AM193)</f>
        <v>ZWW-ZKW</v>
      </c>
      <c r="M195" s="141">
        <f ca="1">IF(SP_SUL!AP193="","*",SP_SUL!AP193)</f>
        <v>88</v>
      </c>
      <c r="N195" s="141" t="str">
        <f ca="1"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 ca="1">IF(SP_SUL!S194="","*",SP_SUL!S194)</f>
        <v>-</v>
      </c>
      <c r="D196" s="100" t="str">
        <f ca="1"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 ca="1"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 ca="1">IF(SP_SUL!AK194="","*",SP_SUL!AK194)</f>
        <v>-</v>
      </c>
      <c r="L196" s="141" t="str">
        <f ca="1">IF(SP_SUL!AM194="","*",SP_SUL!AM194)</f>
        <v>-</v>
      </c>
      <c r="M196" s="141" t="str">
        <f ca="1">IF(SP_SUL!AP194="","*",SP_SUL!AP194)</f>
        <v>-</v>
      </c>
      <c r="N196" s="141" t="str">
        <f ca="1"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 ca="1">IF(SP_SUL!S195="","*",SP_SUL!S195)</f>
        <v>SP SUL</v>
      </c>
      <c r="D197" s="100" t="str">
        <f ca="1"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 ca="1"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 ca="1">IF(SP_SUL!AK195="","*",SP_SUL!AK195)</f>
        <v>-</v>
      </c>
      <c r="L197" s="141" t="str">
        <f ca="1">IF(SP_SUL!AM195="","*",SP_SUL!AM195)</f>
        <v>ZWI-ZYQ</v>
      </c>
      <c r="M197" s="141">
        <f ca="1">IF(SP_SUL!AP195="","*",SP_SUL!AP195)</f>
        <v>127.2</v>
      </c>
      <c r="N197" s="141" t="str">
        <f ca="1"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 ca="1">IF(SP_SUL!S196="","*",SP_SUL!S196)</f>
        <v>SP SUL</v>
      </c>
      <c r="D198" s="100" t="str">
        <f ca="1"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 ca="1"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 ca="1">IF(SP_SUL!AK196="","*",SP_SUL!AK196)</f>
        <v>-</v>
      </c>
      <c r="L198" s="141" t="str">
        <f ca="1">IF(SP_SUL!AM196="","*",SP_SUL!AM196)</f>
        <v>ZWI-ZYQ</v>
      </c>
      <c r="M198" s="141">
        <f ca="1">IF(SP_SUL!AP196="","*",SP_SUL!AP196)</f>
        <v>127.2</v>
      </c>
      <c r="N198" s="141" t="str">
        <f ca="1"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 ca="1">IF(SP_SUL!S197="","*",SP_SUL!S197)</f>
        <v>SP SUL</v>
      </c>
      <c r="D199" s="100" t="str">
        <f ca="1"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 ca="1"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 ca="1">IF(SP_SUL!AK197="","*",SP_SUL!AK197)</f>
        <v>-</v>
      </c>
      <c r="L199" s="141" t="str">
        <f ca="1">IF(SP_SUL!AM197="","*",SP_SUL!AM197)</f>
        <v>ZWI-ZYQ</v>
      </c>
      <c r="M199" s="141">
        <f ca="1">IF(SP_SUL!AP197="","*",SP_SUL!AP197)</f>
        <v>127.15</v>
      </c>
      <c r="N199" s="141" t="str">
        <f ca="1"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 ca="1">IF(SP_SUL!S198="","*",SP_SUL!S198)</f>
        <v>SP SUL</v>
      </c>
      <c r="D200" s="100" t="str">
        <f ca="1"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 ca="1"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 ca="1">IF(SP_SUL!AK198="","*",SP_SUL!AK198)</f>
        <v>-</v>
      </c>
      <c r="L200" s="141" t="str">
        <f ca="1">IF(SP_SUL!AM198="","*",SP_SUL!AM198)</f>
        <v>ZWI-ZYQ</v>
      </c>
      <c r="M200" s="141">
        <f ca="1">IF(SP_SUL!AP198="","*",SP_SUL!AP198)</f>
        <v>127.15</v>
      </c>
      <c r="N200" s="141" t="str">
        <f ca="1"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 ca="1">IF(SP_SUL!S199="","*",SP_SUL!S199)</f>
        <v>SP SUL</v>
      </c>
      <c r="D201" s="100" t="str">
        <f ca="1"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 ca="1"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 ca="1">IF(SP_SUL!AK199="","*",SP_SUL!AK199)</f>
        <v>-</v>
      </c>
      <c r="L201" s="141" t="str">
        <f ca="1">IF(SP_SUL!AM199="","*",SP_SUL!AM199)</f>
        <v>ZEM-ZEJ</v>
      </c>
      <c r="M201" s="141">
        <f ca="1">IF(SP_SUL!AP199="","*",SP_SUL!AP199)</f>
        <v>140.69999999999999</v>
      </c>
      <c r="N201" s="141" t="str">
        <f ca="1"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 ca="1">IF(SP_SUL!S200="","*",SP_SUL!S200)</f>
        <v>-</v>
      </c>
      <c r="D202" s="100" t="str">
        <f ca="1"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 ca="1"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 ca="1">IF(SP_SUL!AK200="","*",SP_SUL!AK200)</f>
        <v>-</v>
      </c>
      <c r="L202" s="141" t="str">
        <f ca="1">IF(SP_SUL!AM200="","*",SP_SUL!AM200)</f>
        <v>-</v>
      </c>
      <c r="M202" s="141" t="str">
        <f ca="1">IF(SP_SUL!AP200="","*",SP_SUL!AP200)</f>
        <v>-</v>
      </c>
      <c r="N202" s="141" t="str">
        <f ca="1"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 ca="1">IF(SP_SUL!S201="","*",SP_SUL!S201)</f>
        <v>SP SUL</v>
      </c>
      <c r="D203" s="100" t="str">
        <f ca="1"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 ca="1"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 ca="1">IF(SP_SUL!AK201="","*",SP_SUL!AK201)</f>
        <v>-</v>
      </c>
      <c r="L203" s="141" t="str">
        <f ca="1">IF(SP_SUL!AM201="","*",SP_SUL!AM201)</f>
        <v>ZWI-ZYQ</v>
      </c>
      <c r="M203" s="141">
        <f ca="1">IF(SP_SUL!AP201="","*",SP_SUL!AP201)</f>
        <v>121.886</v>
      </c>
      <c r="N203" s="141" t="str">
        <f ca="1"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 ca="1">IF(SP_SUL!S202="","*",SP_SUL!S202)</f>
        <v>SP SUL</v>
      </c>
      <c r="D204" s="100" t="str">
        <f ca="1"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 ca="1"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 ca="1">IF(SP_SUL!AK202="","*",SP_SUL!AK202)</f>
        <v>-</v>
      </c>
      <c r="L204" s="141" t="str">
        <f ca="1">IF(SP_SUL!AM202="","*",SP_SUL!AM202)</f>
        <v>ZWI-ZYQ</v>
      </c>
      <c r="M204" s="141">
        <f ca="1">IF(SP_SUL!AP202="","*",SP_SUL!AP202)</f>
        <v>121.70699999999999</v>
      </c>
      <c r="N204" s="141" t="str">
        <f ca="1"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 ca="1">IF(SP_SUL!S203="","*",SP_SUL!S203)</f>
        <v>SP SUL</v>
      </c>
      <c r="D205" s="100" t="str">
        <f ca="1"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 ca="1"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 ca="1">IF(SP_SUL!AK203="","*",SP_SUL!AK203)</f>
        <v>-</v>
      </c>
      <c r="L205" s="141" t="str">
        <f ca="1">IF(SP_SUL!AM203="","*",SP_SUL!AM203)</f>
        <v>ZWI-ZYQ</v>
      </c>
      <c r="M205" s="141">
        <f ca="1">IF(SP_SUL!AP203="","*",SP_SUL!AP203)</f>
        <v>121.73699999999999</v>
      </c>
      <c r="N205" s="141" t="str">
        <f ca="1"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 ca="1">IF(SP_SUL!S204="","*",SP_SUL!S204)</f>
        <v>-</v>
      </c>
      <c r="D206" s="100" t="str">
        <f ca="1"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 ca="1"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 ca="1">IF(SP_SUL!AK204="","*",SP_SUL!AK204)</f>
        <v>-</v>
      </c>
      <c r="L206" s="141" t="str">
        <f ca="1">IF(SP_SUL!AM204="","*",SP_SUL!AM204)</f>
        <v>-</v>
      </c>
      <c r="M206" s="141" t="str">
        <f ca="1">IF(SP_SUL!AP204="","*",SP_SUL!AP204)</f>
        <v>-</v>
      </c>
      <c r="N206" s="141" t="str">
        <f ca="1"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 ca="1">IF(SP_SUL!S205="","*",SP_SUL!S205)</f>
        <v>SP SUL</v>
      </c>
      <c r="D207" s="100" t="str">
        <f ca="1"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 ca="1"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 ca="1">IF(SP_SUL!AK205="","*",SP_SUL!AK205)</f>
        <v>Z3VZEV</v>
      </c>
      <c r="L207" s="141" t="str">
        <f ca="1">IF(SP_SUL!AM205="","*",SP_SUL!AM205)</f>
        <v>ZEJ-ZEV</v>
      </c>
      <c r="M207" s="141">
        <f ca="1">IF(SP_SUL!AP205="","*",SP_SUL!AP205)</f>
        <v>157.19</v>
      </c>
      <c r="N207" s="141" t="str">
        <f ca="1"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 ca="1">IF(SP_SUL!S206="","*",SP_SUL!S206)</f>
        <v>SP SUL</v>
      </c>
      <c r="D208" s="100" t="str">
        <f ca="1"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 ca="1">IF(SP_SUL!AK206="","*",SP_SUL!AK206)</f>
        <v>K67ZEV1</v>
      </c>
      <c r="L208" s="141" t="str">
        <f ca="1">IF(SP_SUL!AM206="","*",SP_SUL!AM206)</f>
        <v>ZEV-ZXW</v>
      </c>
      <c r="M208" s="141">
        <f ca="1">IF(SP_SUL!AP206="","*",SP_SUL!AP206)</f>
        <v>83.7</v>
      </c>
      <c r="N208" s="141" t="str">
        <f ca="1"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 ca="1">IF(SP_SUL!S207="","*",SP_SUL!S207)</f>
        <v>SP SUL</v>
      </c>
      <c r="D209" s="100" t="str">
        <f ca="1"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 ca="1"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 ca="1">IF(SP_SUL!AK207="","*",SP_SUL!AK207)</f>
        <v>-</v>
      </c>
      <c r="L209" s="141" t="str">
        <f ca="1">IF(SP_SUL!AM207="","*",SP_SUL!AM207)</f>
        <v>ZEZ-069</v>
      </c>
      <c r="M209" s="141">
        <f ca="1">IF(SP_SUL!AP207="","*",SP_SUL!AP207)</f>
        <v>71.7</v>
      </c>
      <c r="N209" s="141" t="str">
        <f ca="1"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 ca="1">IF(SP_SUL!S208="","*",SP_SUL!S208)</f>
        <v>SP SUL</v>
      </c>
      <c r="D210" s="100" t="str">
        <f ca="1"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 ca="1"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 ca="1">IF(SP_SUL!AK208="","*",SP_SUL!AK208)</f>
        <v>-</v>
      </c>
      <c r="L210" s="141" t="str">
        <f ca="1">IF(SP_SUL!AM208="","*",SP_SUL!AM208)</f>
        <v>ZXW</v>
      </c>
      <c r="M210" s="141">
        <f ca="1">IF(SP_SUL!AP208="","*",SP_SUL!AP208)</f>
        <v>85.3</v>
      </c>
      <c r="N210" s="141" t="str">
        <f ca="1"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 ca="1">IF(SP_SUL!S209="","*",SP_SUL!S209)</f>
        <v>SP SUL</v>
      </c>
      <c r="D211" s="100" t="str">
        <f ca="1">IF(SP_SUL!T209="","*",SP_SUL!T209)</f>
        <v>ZEV-ZPT</v>
      </c>
      <c r="E211" s="100" t="str">
        <f>IF(SP_SUL!D209="","*",SP_SUL!D209)</f>
        <v>HUELTON (TP-725)</v>
      </c>
      <c r="F211" s="100" t="str">
        <f ca="1">IF(SP_SUL!H209="","*",SP_SUL!H209)</f>
        <v>ZGP2</v>
      </c>
      <c r="G211" s="100" t="str">
        <f ca="1"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 ca="1">IF(SP_SUL!AK209="","*",SP_SUL!AK209)</f>
        <v>ZGP2</v>
      </c>
      <c r="L211" s="141" t="str">
        <f ca="1">IF(SP_SUL!AM209="","*",SP_SUL!AM209)</f>
        <v>ZGP</v>
      </c>
      <c r="M211" s="141">
        <f ca="1">IF(SP_SUL!AP209="","*",SP_SUL!AP209)</f>
        <v>103.6</v>
      </c>
      <c r="N211" s="141" t="str">
        <f ca="1"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 ca="1">IF(SP_SUL!S210="","*",SP_SUL!S210)</f>
        <v>SP SUL</v>
      </c>
      <c r="D212" s="100" t="str">
        <f ca="1">IF(SP_SUL!T210="","*",SP_SUL!T210)</f>
        <v>ZEV-ZPT</v>
      </c>
      <c r="E212" s="100" t="str">
        <f>IF(SP_SUL!D210="","*",SP_SUL!D210)</f>
        <v>LEANDRO (TP-727)</v>
      </c>
      <c r="F212" s="100" t="str">
        <f ca="1">IF(SP_SUL!H210="","*",SP_SUL!H210)</f>
        <v>ZGP2</v>
      </c>
      <c r="G212" s="100" t="str">
        <f ca="1"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 ca="1">IF(SP_SUL!AK210="","*",SP_SUL!AK210)</f>
        <v>ZGP2</v>
      </c>
      <c r="L212" s="141" t="str">
        <f ca="1">IF(SP_SUL!AM210="","*",SP_SUL!AM210)</f>
        <v>ZGP</v>
      </c>
      <c r="M212" s="141">
        <f ca="1">IF(SP_SUL!AP210="","*",SP_SUL!AP210)</f>
        <v>103.5</v>
      </c>
      <c r="N212" s="141" t="str">
        <f ca="1"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 ca="1">IF(SP_SUL!S211="","*",SP_SUL!S211)</f>
        <v>SP SUL</v>
      </c>
      <c r="D213" s="100" t="str">
        <f ca="1"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 ca="1">IF(SP_SUL!AK211="","*",SP_SUL!AK211)</f>
        <v>ZPT1051</v>
      </c>
      <c r="L213" s="141" t="str">
        <f ca="1">IF(SP_SUL!AM211="","*",SP_SUL!AM211)</f>
        <v>ZPT-ZEV</v>
      </c>
      <c r="M213" s="141">
        <f ca="1">IF(SP_SUL!AP211="","*",SP_SUL!AP211)</f>
        <v>105</v>
      </c>
      <c r="N213" s="141" t="str">
        <f ca="1"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 ca="1">IF(SP_SUL!S212="","*",SP_SUL!S212)</f>
        <v>SP SUL</v>
      </c>
      <c r="D214" s="100" t="str">
        <f ca="1"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 ca="1">IF(SP_SUL!AK212="","*",SP_SUL!AK212)</f>
        <v>ZPT1051</v>
      </c>
      <c r="L214" s="141" t="str">
        <f ca="1">IF(SP_SUL!AM212="","*",SP_SUL!AM212)</f>
        <v>ZPT-ZXW</v>
      </c>
      <c r="M214" s="141">
        <f ca="1">IF(SP_SUL!AP212="","*",SP_SUL!AP212)</f>
        <v>83.7</v>
      </c>
      <c r="N214" s="141" t="str">
        <f ca="1"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 ca="1">IF(SP_SUL!S213="","*",SP_SUL!S213)</f>
        <v>SP SUL</v>
      </c>
      <c r="D215" s="100" t="str">
        <f ca="1"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 ca="1"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 ca="1">IF(SP_SUL!AK213="","*",SP_SUL!AK213)</f>
        <v>-</v>
      </c>
      <c r="L215" s="141" t="str">
        <f ca="1">IF(SP_SUL!AM213="","*",SP_SUL!AM213)</f>
        <v>ZPT</v>
      </c>
      <c r="M215" s="141">
        <f ca="1">IF(SP_SUL!AP213="","*",SP_SUL!AP213)</f>
        <v>107.03</v>
      </c>
      <c r="N215" s="141" t="str">
        <f ca="1"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 ca="1">IF(SP_SUL!S214="","*",SP_SUL!S214)</f>
        <v>SP SUL</v>
      </c>
      <c r="D216" s="100" t="str">
        <f ca="1"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 ca="1"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 ca="1">IF(SP_SUL!AK214="","*",SP_SUL!AK214)</f>
        <v>-</v>
      </c>
      <c r="L216" s="141" t="str">
        <f ca="1">IF(SP_SUL!AM214="","*",SP_SUL!AM214)</f>
        <v>ZGM-109</v>
      </c>
      <c r="M216" s="141">
        <f ca="1">IF(SP_SUL!AP214="","*",SP_SUL!AP214)</f>
        <v>115.5</v>
      </c>
      <c r="N216" s="141" t="str">
        <f ca="1"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 ca="1">IF(SP_SUL!S215="","*",SP_SUL!S215)</f>
        <v>SP SUL</v>
      </c>
      <c r="D217" s="100" t="str">
        <f ca="1"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 ca="1"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 ca="1">IF(SP_SUL!AK215="","*",SP_SUL!AK215)</f>
        <v>109ZPT2</v>
      </c>
      <c r="L217" s="141" t="str">
        <f ca="1">IF(SP_SUL!AM215="","*",SP_SUL!AM215)</f>
        <v>ZGM1</v>
      </c>
      <c r="M217" s="141">
        <f ca="1">IF(SP_SUL!AP215="","*",SP_SUL!AP215)</f>
        <v>114.3</v>
      </c>
      <c r="N217" s="141" t="str">
        <f ca="1"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 ca="1">IF(SP_SUL!S216="","*",SP_SUL!S216)</f>
        <v>-</v>
      </c>
      <c r="D218" s="100" t="str">
        <f ca="1"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 ca="1"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 ca="1">IF(SP_SUL!AK216="","*",SP_SUL!AK216)</f>
        <v>-</v>
      </c>
      <c r="L218" s="141" t="str">
        <f ca="1">IF(SP_SUL!AM216="","*",SP_SUL!AM216)</f>
        <v>-</v>
      </c>
      <c r="M218" s="141" t="str">
        <f ca="1">IF(SP_SUL!AP216="","*",SP_SUL!AP216)</f>
        <v>-</v>
      </c>
      <c r="N218" s="141" t="str">
        <f ca="1"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 ca="1">IF(SP_SUL!S217="","*",SP_SUL!S217)</f>
        <v>-</v>
      </c>
      <c r="D219" s="100" t="str">
        <f ca="1"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 ca="1"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 ca="1">IF(SP_SUL!AK217="","*",SP_SUL!AK217)</f>
        <v>-</v>
      </c>
      <c r="L219" s="141" t="str">
        <f ca="1">IF(SP_SUL!AM217="","*",SP_SUL!AM217)</f>
        <v>-</v>
      </c>
      <c r="M219" s="141" t="str">
        <f ca="1">IF(SP_SUL!AP217="","*",SP_SUL!AP217)</f>
        <v>-</v>
      </c>
      <c r="N219" s="141" t="str">
        <f ca="1"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 ca="1">IF(SP_SUL!S219="","*",SP_SUL!S219)</f>
        <v>SP SUL</v>
      </c>
      <c r="D220" s="100" t="str">
        <f ca="1"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 ca="1"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 ca="1">IF(SP_SUL!AK219="","*",SP_SUL!AK219)</f>
        <v>-</v>
      </c>
      <c r="L220" s="141" t="str">
        <f ca="1">IF(SP_SUL!AM219="","*",SP_SUL!AM219)</f>
        <v>ZVK-ZDS</v>
      </c>
      <c r="M220" s="141">
        <f ca="1">IF(SP_SUL!AP219="","*",SP_SUL!AP219)</f>
        <v>232.9</v>
      </c>
      <c r="N220" s="141" t="str">
        <f ca="1"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 ca="1">IF(SP_SUL!S220="","*",SP_SUL!S220)</f>
        <v>SP SUL</v>
      </c>
      <c r="D221" s="100" t="str">
        <f ca="1"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 ca="1"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 ca="1">IF(SP_SUL!AK220="","*",SP_SUL!AK220)</f>
        <v>ZYU1</v>
      </c>
      <c r="L221" s="141" t="str">
        <f ca="1">IF(SP_SUL!AM220="","*",SP_SUL!AM220)</f>
        <v>ZVK-ZDS</v>
      </c>
      <c r="M221" s="141">
        <f ca="1">IF(SP_SUL!AP220="","*",SP_SUL!AP220)</f>
        <v>231</v>
      </c>
      <c r="N221" s="141" t="str">
        <f ca="1"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 ca="1">IF(SP_SUL!S221="","*",SP_SUL!S221)</f>
        <v>SP SUL</v>
      </c>
      <c r="D222" s="100" t="str">
        <f ca="1"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 ca="1"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 ca="1">IF(SP_SUL!AK221="","*",SP_SUL!AK221)</f>
        <v>-</v>
      </c>
      <c r="L222" s="141" t="str">
        <f ca="1">IF(SP_SUL!AM221="","*",SP_SUL!AM221)</f>
        <v>ZYU</v>
      </c>
      <c r="M222" s="141">
        <f ca="1">IF(SP_SUL!AP221="","*",SP_SUL!AP221)</f>
        <v>203.1</v>
      </c>
      <c r="N222" s="141" t="str">
        <f ca="1"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 ca="1">IF(SP_SUL!S222="","*",SP_SUL!S222)</f>
        <v>SP SUL</v>
      </c>
      <c r="D223" s="100" t="str">
        <f ca="1"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 ca="1"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 ca="1">IF(SP_SUL!AK222="","*",SP_SUL!AK222)</f>
        <v>-</v>
      </c>
      <c r="L223" s="141" t="str">
        <f ca="1">IF(SP_SUL!AM222="","*",SP_SUL!AM222)</f>
        <v>ZPS-ZAL</v>
      </c>
      <c r="M223" s="141">
        <f ca="1">IF(SP_SUL!AP222="","*",SP_SUL!AP222)</f>
        <v>73.900000000000006</v>
      </c>
      <c r="N223" s="141" t="str">
        <f ca="1"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 ca="1">IF(SP_SUL!S223="","*",SP_SUL!S223)</f>
        <v>SP SUL</v>
      </c>
      <c r="D224" s="100" t="str">
        <f ca="1"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 ca="1"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 ca="1">IF(SP_SUL!AK223="","*",SP_SUL!AK223)</f>
        <v>-</v>
      </c>
      <c r="L224" s="141" t="str">
        <f ca="1">IF(SP_SUL!AM223="","*",SP_SUL!AM223)</f>
        <v>ZFY</v>
      </c>
      <c r="M224" s="141">
        <f ca="1">IF(SP_SUL!AP223="","*",SP_SUL!AP223)</f>
        <v>195.1</v>
      </c>
      <c r="N224" s="141" t="str">
        <f ca="1"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 ca="1">IF(SP_SUL!S224="","*",SP_SUL!S224)</f>
        <v>SP SUL</v>
      </c>
      <c r="D225" s="100" t="str">
        <f ca="1"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 ca="1">IF(SP_SUL!AK224="","*",SP_SUL!AK224)</f>
        <v>ZKEZGA-1</v>
      </c>
      <c r="L225" s="141" t="str">
        <f ca="1">IF(SP_SUL!AM224="","*",SP_SUL!AM224)</f>
        <v>ZKEZGA-ZYU</v>
      </c>
      <c r="M225" s="141">
        <f ca="1">IF(SP_SUL!AP224="","*",SP_SUL!AP224)</f>
        <v>146</v>
      </c>
      <c r="N225" s="141" t="str">
        <f ca="1"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 ca="1">IF(SP_SUL!S225="","*",SP_SUL!S225)</f>
        <v>SP SUL</v>
      </c>
      <c r="D226" s="100" t="str">
        <f ca="1"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 ca="1"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 ca="1">IF(SP_SUL!AK225="","*",SP_SUL!AK225)</f>
        <v>-</v>
      </c>
      <c r="L226" s="141" t="str">
        <f ca="1">IF(SP_SUL!AM225="","*",SP_SUL!AM225)</f>
        <v>ZYQ-ZEM</v>
      </c>
      <c r="M226" s="141">
        <f ca="1">IF(SP_SUL!AP225="","*",SP_SUL!AP225)</f>
        <v>136.6</v>
      </c>
      <c r="N226" s="141" t="str">
        <f ca="1"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 ca="1">IF(SP_SUL!S226="","*",SP_SUL!S226)</f>
        <v>SP SUL</v>
      </c>
      <c r="D227" s="100" t="str">
        <f ca="1"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 ca="1"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 ca="1">IF(SP_SUL!AK226="","*",SP_SUL!AK226)</f>
        <v>ZEM130-2</v>
      </c>
      <c r="L227" s="141" t="str">
        <f ca="1">IF(SP_SUL!AM226="","*",SP_SUL!AM226)</f>
        <v>ZYQ-ZEM</v>
      </c>
      <c r="M227" s="141">
        <f ca="1">IF(SP_SUL!AP226="","*",SP_SUL!AP226)</f>
        <v>127.6</v>
      </c>
      <c r="N227" s="141" t="str">
        <f ca="1"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 ca="1">IF(SP_SUL!S227="","*",SP_SUL!S227)</f>
        <v>SP SUL</v>
      </c>
      <c r="D228" s="100" t="str">
        <f ca="1"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 ca="1">IF(SP_SUL!AK227="","*",SP_SUL!AK227)</f>
        <v>ZEM-2</v>
      </c>
      <c r="L228" s="141" t="str">
        <f ca="1">IF(SP_SUL!AM227="","*",SP_SUL!AM227)</f>
        <v>ZEM-ZEV</v>
      </c>
      <c r="M228" s="141">
        <f ca="1">IF(SP_SUL!AP227="","*",SP_SUL!AP227)</f>
        <v>135</v>
      </c>
      <c r="N228" s="141" t="str">
        <f ca="1"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 ca="1">IF(SP_SUL!S229="","*",SP_SUL!S229)</f>
        <v>SP SUL</v>
      </c>
      <c r="D229" s="100" t="str">
        <f ca="1"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 ca="1"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 ca="1">IF(SP_SUL!AK229="","*",SP_SUL!AK229)</f>
        <v>-</v>
      </c>
      <c r="L229" s="141" t="str">
        <f ca="1">IF(SP_SUL!AM229="","*",SP_SUL!AM229)</f>
        <v>ZWI-ZYQ</v>
      </c>
      <c r="M229" s="141">
        <f ca="1">IF(SP_SUL!AP229="","*",SP_SUL!AP229)</f>
        <v>121.886</v>
      </c>
      <c r="N229" s="141" t="str">
        <f ca="1"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 ca="1">IF(SP_SUL!S230="","*",SP_SUL!S230)</f>
        <v>SP SUL</v>
      </c>
      <c r="D230" s="100" t="str">
        <f ca="1"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 ca="1"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 ca="1">IF(SP_SUL!AK230="","*",SP_SUL!AK230)</f>
        <v>-</v>
      </c>
      <c r="L230" s="141" t="str">
        <f ca="1">IF(SP_SUL!AM230="","*",SP_SUL!AM230)</f>
        <v>ZWI-ZYQ</v>
      </c>
      <c r="M230" s="141">
        <f ca="1">IF(SP_SUL!AP230="","*",SP_SUL!AP230)</f>
        <v>121.70699999999999</v>
      </c>
      <c r="N230" s="141" t="str">
        <f ca="1"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 ca="1">IF(SP_SUL!S231="","*",SP_SUL!S231)</f>
        <v>SP SUL</v>
      </c>
      <c r="D231" s="100" t="str">
        <f ca="1"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 ca="1"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 ca="1">IF(SP_SUL!AK231="","*",SP_SUL!AK231)</f>
        <v>-</v>
      </c>
      <c r="L231" s="141" t="str">
        <f ca="1">IF(SP_SUL!AM231="","*",SP_SUL!AM231)</f>
        <v>ZWI-ZYQ</v>
      </c>
      <c r="M231" s="141">
        <f ca="1">IF(SP_SUL!AP231="","*",SP_SUL!AP231)</f>
        <v>121.73699999999999</v>
      </c>
      <c r="N231" s="141" t="str">
        <f ca="1"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 ca="1">IF(SP_SUL!S232="","*",SP_SUL!S232)</f>
        <v>SP SUL</v>
      </c>
      <c r="D232" s="100" t="str">
        <f ca="1"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 ca="1">IF(SP_SUL!AK232="","*",SP_SUL!AK232)</f>
        <v>K67ZEV1</v>
      </c>
      <c r="L232" s="141" t="str">
        <f ca="1">IF(SP_SUL!AM232="","*",SP_SUL!AM232)</f>
        <v>ZEVZEM</v>
      </c>
      <c r="M232" s="141">
        <f ca="1">IF(SP_SUL!AP232="","*",SP_SUL!AP232)</f>
        <v>65.2</v>
      </c>
      <c r="N232" s="141" t="str">
        <f ca="1"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 ca="1">IF(SP_SUL!S233="","*",SP_SUL!S233)</f>
        <v>SP SUL</v>
      </c>
      <c r="D233" s="100" t="str">
        <f ca="1"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 ca="1"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 ca="1">IF(SP_SUL!AK233="","*",SP_SUL!AK233)</f>
        <v>-</v>
      </c>
      <c r="L233" s="141" t="str">
        <f ca="1">IF(SP_SUL!AM233="","*",SP_SUL!AM233)</f>
        <v>ZWI-ZYQ</v>
      </c>
      <c r="M233" s="141">
        <f ca="1">IF(SP_SUL!AP233="","*",SP_SUL!AP233)</f>
        <v>127.2</v>
      </c>
      <c r="N233" s="141" t="str">
        <f ca="1"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 ca="1">IF(SP_SUL!S234="","*",SP_SUL!S234)</f>
        <v>SP SUL</v>
      </c>
      <c r="D234" s="100" t="str">
        <f ca="1"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 ca="1"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 ca="1">IF(SP_SUL!AK234="","*",SP_SUL!AK234)</f>
        <v>-</v>
      </c>
      <c r="L234" s="141" t="str">
        <f ca="1">IF(SP_SUL!AM234="","*",SP_SUL!AM234)</f>
        <v>ZEZ-069</v>
      </c>
      <c r="M234" s="141">
        <f ca="1">IF(SP_SUL!AP234="","*",SP_SUL!AP234)</f>
        <v>71.7</v>
      </c>
      <c r="N234" s="141" t="str">
        <f ca="1"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 ca="1">IF(SP_SUL!S235="","*",SP_SUL!S235)</f>
        <v>SP SUL</v>
      </c>
      <c r="D235" s="100" t="str">
        <f ca="1"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 ca="1"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 ca="1">IF(SP_SUL!AK235="","*",SP_SUL!AK235)</f>
        <v>-</v>
      </c>
      <c r="L235" s="141" t="str">
        <f ca="1">IF(SP_SUL!AM235="","*",SP_SUL!AM235)</f>
        <v>ZXW</v>
      </c>
      <c r="M235" s="141">
        <f ca="1">IF(SP_SUL!AP235="","*",SP_SUL!AP235)</f>
        <v>85.3</v>
      </c>
      <c r="N235" s="141" t="str">
        <f ca="1"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 ca="1">IF(SP_SUL!S236="","*",SP_SUL!S236)</f>
        <v>SP SUL</v>
      </c>
      <c r="D236" s="100" t="str">
        <f ca="1"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 ca="1"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 ca="1">IF(SP_SUL!AK236="","*",SP_SUL!AK236)</f>
        <v>Z3VZEV</v>
      </c>
      <c r="L236" s="141" t="str">
        <f ca="1">IF(SP_SUL!AM236="","*",SP_SUL!AM236)</f>
        <v>ZDC-ZXW</v>
      </c>
      <c r="M236" s="141">
        <f ca="1">IF(SP_SUL!AP236="","*",SP_SUL!AP236)</f>
        <v>86.94</v>
      </c>
      <c r="N236" s="141" t="str">
        <f ca="1"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 ca="1">IF(SP_SUL!S237="","*",SP_SUL!S237)</f>
        <v>SP SUL</v>
      </c>
      <c r="D237" s="100" t="str">
        <f ca="1"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 ca="1"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 ca="1">IF(SP_SUL!AK237="","*",SP_SUL!AK237)</f>
        <v>-</v>
      </c>
      <c r="L237" s="141" t="str">
        <f ca="1">IF(SP_SUL!AM237="","*",SP_SUL!AM237)</f>
        <v>105-ZGP</v>
      </c>
      <c r="M237" s="141">
        <f ca="1">IF(SP_SUL!AP237="","*",SP_SUL!AP237)</f>
        <v>103.6</v>
      </c>
      <c r="N237" s="141" t="str">
        <f ca="1"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 ca="1">IF(SP_SUL!S238="","*",SP_SUL!S238)</f>
        <v>SP SUL</v>
      </c>
      <c r="D238" s="100" t="str">
        <f ca="1"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 ca="1"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 ca="1">IF(SP_SUL!AK238="","*",SP_SUL!AK238)</f>
        <v>-</v>
      </c>
      <c r="L238" s="141" t="str">
        <f ca="1">IF(SP_SUL!AM238="","*",SP_SUL!AM238)</f>
        <v>ZPT</v>
      </c>
      <c r="M238" s="141">
        <f ca="1">IF(SP_SUL!AP238="","*",SP_SUL!AP238)</f>
        <v>107.03</v>
      </c>
      <c r="N238" s="141" t="str">
        <f ca="1"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 ca="1">IF(SP_SUL!S239="","*",SP_SUL!S239)</f>
        <v>SP SUL</v>
      </c>
      <c r="D239" s="100" t="str">
        <f ca="1"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 ca="1">IF(SP_SUL!AK239="","*",SP_SUL!AK239)</f>
        <v>109ZPT</v>
      </c>
      <c r="L239" s="141" t="str">
        <f ca="1">IF(SP_SUL!AM239="","*",SP_SUL!AM239)</f>
        <v>ZPT-ZPG-ZPT</v>
      </c>
      <c r="M239" s="141">
        <f ca="1">IF(SP_SUL!AP239="","*",SP_SUL!AP239)</f>
        <v>108.4</v>
      </c>
      <c r="N239" s="141" t="str">
        <f ca="1"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 ca="1">IF(SP_SUL!S240="","*",SP_SUL!S240)</f>
        <v>SP SUL</v>
      </c>
      <c r="D240" s="100" t="str">
        <f ca="1"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 ca="1"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 ca="1">IF(SP_SUL!AK240="","*",SP_SUL!AK240)</f>
        <v>-</v>
      </c>
      <c r="L240" s="141" t="str">
        <f ca="1">IF(SP_SUL!AM240="","*",SP_SUL!AM240)</f>
        <v>ZGM-109</v>
      </c>
      <c r="M240" s="141">
        <f ca="1">IF(SP_SUL!AP240="","*",SP_SUL!AP240)</f>
        <v>115.5</v>
      </c>
      <c r="N240" s="141" t="str">
        <f ca="1"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 ca="1">IF(SP_SUL!S241="","*",SP_SUL!S241)</f>
        <v>SP SUL</v>
      </c>
      <c r="D241" s="100" t="str">
        <f ca="1"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 ca="1"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 ca="1">IF(SP_SUL!AK241="","*",SP_SUL!AK241)</f>
        <v>109ZPT2</v>
      </c>
      <c r="L241" s="141" t="str">
        <f ca="1">IF(SP_SUL!AM241="","*",SP_SUL!AM241)</f>
        <v>ZGM1</v>
      </c>
      <c r="M241" s="141">
        <f ca="1">IF(SP_SUL!AP241="","*",SP_SUL!AP241)</f>
        <v>114.3</v>
      </c>
      <c r="N241" s="141" t="str">
        <f ca="1"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 ca="1">IF(SP_SUL!S242="","*",SP_SUL!S242)</f>
        <v>SP SUL</v>
      </c>
      <c r="D242" s="100" t="str">
        <f ca="1"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 ca="1">IF(SP_SUL!AK242="","*",SP_SUL!AK242)</f>
        <v>IBA</v>
      </c>
      <c r="L242" s="141" t="str">
        <f ca="1">IF(SP_SUL!AM242="","*",SP_SUL!AM242)</f>
        <v>IBA-ZPT</v>
      </c>
      <c r="M242" s="141">
        <f ca="1">IF(SP_SUL!AP242="","*",SP_SUL!AP242)</f>
        <v>125</v>
      </c>
      <c r="N242" s="141" t="str">
        <f ca="1"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 ca="1">IF(SP_SUL!S243="","*",SP_SUL!S243)</f>
        <v>SP SUL</v>
      </c>
      <c r="D243" s="100" t="str">
        <f ca="1"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 ca="1">IF(SP_SUL!AK243="","*",SP_SUL!AK243)</f>
        <v>-</v>
      </c>
      <c r="L243" s="141" t="str">
        <f ca="1">IF(SP_SUL!AM243="","*",SP_SUL!AM243)</f>
        <v>ZRB-ZEV</v>
      </c>
      <c r="M243" s="141">
        <f ca="1">IF(SP_SUL!AP243="","*",SP_SUL!AP243)</f>
        <v>152.04599999999999</v>
      </c>
      <c r="N243" s="141" t="str">
        <f ca="1"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 ca="1">IF(SP_SUL!S244="","*",SP_SUL!S244)</f>
        <v>SP SUL</v>
      </c>
      <c r="D244" s="100" t="str">
        <f ca="1"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 ca="1"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 ca="1">IF(SP_SUL!AK244="","*",SP_SUL!AK244)</f>
        <v>ZEM1</v>
      </c>
      <c r="L244" s="141" t="str">
        <f ca="1">IF(SP_SUL!AM244="","*",SP_SUL!AM244)</f>
        <v>-</v>
      </c>
      <c r="M244" s="141">
        <f ca="1">IF(SP_SUL!AP244="","*",SP_SUL!AP244)</f>
        <v>154.9</v>
      </c>
      <c r="N244" s="141" t="str">
        <f ca="1"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 ca="1">IF(SP_SUL!S250="","*",SP_SUL!S250)</f>
        <v>-</v>
      </c>
      <c r="D245" s="100" t="str">
        <f ca="1"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 ca="1"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 ca="1">IF(SP_SUL!AK250="","*",SP_SUL!AK250)</f>
        <v>-</v>
      </c>
      <c r="L245" s="141" t="str">
        <f ca="1">IF(SP_SUL!AM250="","*",SP_SUL!AM250)</f>
        <v>-</v>
      </c>
      <c r="M245" s="141" t="str">
        <f ca="1">IF(SP_SUL!AP250="","*",SP_SUL!AP250)</f>
        <v>-</v>
      </c>
      <c r="N245" s="141" t="str">
        <f ca="1"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 ca="1">IF(SP_SUL!S251="","*",SP_SUL!S251)</f>
        <v>SP SUL</v>
      </c>
      <c r="D246" s="100" t="str">
        <f ca="1"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 ca="1"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 ca="1">IF(SP_SUL!AK251="","*",SP_SUL!AK251)</f>
        <v>ZYU1</v>
      </c>
      <c r="L246" s="141" t="str">
        <f ca="1">IF(SP_SUL!AM251="","*",SP_SUL!AM251)</f>
        <v>ZQB-ZBV</v>
      </c>
      <c r="M246" s="141">
        <f ca="1">IF(SP_SUL!AP251="","*",SP_SUL!AP251)</f>
        <v>253.9</v>
      </c>
      <c r="N246" s="141" t="str">
        <f ca="1"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>A conf auxiliar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 ca="1">IF(SP_SUL!S252="","*",SP_SUL!S252)</f>
        <v>SP SUL</v>
      </c>
      <c r="D247" s="100" t="str">
        <f ca="1"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 ca="1"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 ca="1">IF(SP_SUL!AK252="","*",SP_SUL!AK252)</f>
        <v>-</v>
      </c>
      <c r="L247" s="141" t="str">
        <f ca="1">IF(SP_SUL!AM252="","*",SP_SUL!AM252)</f>
        <v>ZVK-ZDS</v>
      </c>
      <c r="M247" s="141">
        <f ca="1">IF(SP_SUL!AP252="","*",SP_SUL!AP252)</f>
        <v>232.9</v>
      </c>
      <c r="N247" s="141" t="str">
        <f ca="1"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 ca="1">IF(SP_SUL!S253="","*",SP_SUL!S253)</f>
        <v>SP SUL</v>
      </c>
      <c r="D248" s="100" t="str">
        <f ca="1"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 ca="1"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 ca="1">IF(SP_SUL!AK253="","*",SP_SUL!AK253)</f>
        <v>ZYU1</v>
      </c>
      <c r="L248" s="141" t="str">
        <f ca="1">IF(SP_SUL!AM253="","*",SP_SUL!AM253)</f>
        <v>ZVK-ZDS</v>
      </c>
      <c r="M248" s="141">
        <f ca="1">IF(SP_SUL!AP253="","*",SP_SUL!AP253)</f>
        <v>231</v>
      </c>
      <c r="N248" s="141" t="str">
        <f ca="1"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 ca="1">IF(SP_SUL!S254="","*",SP_SUL!S254)</f>
        <v>SP SUL</v>
      </c>
      <c r="D249" s="100" t="str">
        <f ca="1"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 ca="1"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 ca="1">IF(SP_SUL!AK254="","*",SP_SUL!AK254)</f>
        <v>-</v>
      </c>
      <c r="L249" s="141" t="str">
        <f ca="1">IF(SP_SUL!AM254="","*",SP_SUL!AM254)</f>
        <v>ZYU</v>
      </c>
      <c r="M249" s="141">
        <f ca="1">IF(SP_SUL!AP254="","*",SP_SUL!AP254)</f>
        <v>203.1</v>
      </c>
      <c r="N249" s="141" t="str">
        <f ca="1"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 xml:space="preserve">TP pronto 09h02 / priorização do W59 para descarga de dorrmentes, após será alinhado faixa para substituição de dormentes 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 ca="1">IF(SP_SUL!S255="","*",SP_SUL!S255)</f>
        <v>SP SUL</v>
      </c>
      <c r="D250" s="100" t="str">
        <f ca="1"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 ca="1">IF(SP_SUL!AK255="","*",SP_SUL!AK255)</f>
        <v>-</v>
      </c>
      <c r="L250" s="141" t="str">
        <f ca="1">IF(SP_SUL!AM255="","*",SP_SUL!AM255)</f>
        <v>ZYU-ZLU</v>
      </c>
      <c r="M250" s="141">
        <f ca="1">IF(SP_SUL!AP255="","*",SP_SUL!AP255)</f>
        <v>203</v>
      </c>
      <c r="N250" s="141" t="str">
        <f ca="1"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autorizado entrada na via 08h36 / Em inspeção ANTT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 ca="1">IF(SP_SUL!S256="","*",SP_SUL!S256)</f>
        <v>SP SUL</v>
      </c>
      <c r="D251" s="100" t="str">
        <f ca="1"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 ca="1"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 ca="1">IF(SP_SUL!AK256="","*",SP_SUL!AK256)</f>
        <v>-</v>
      </c>
      <c r="L251" s="141" t="str">
        <f ca="1">IF(SP_SUL!AM256="","*",SP_SUL!AM256)</f>
        <v>ZYU</v>
      </c>
      <c r="M251" s="141">
        <f ca="1">IF(SP_SUL!AP256="","*",SP_SUL!AP256)</f>
        <v>199.8</v>
      </c>
      <c r="N251" s="141" t="str">
        <f ca="1"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em preparação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 ca="1">IF(SP_SUL!S257="","*",SP_SUL!S257)</f>
        <v>SP SUL</v>
      </c>
      <c r="D252" s="100" t="str">
        <f ca="1"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 ca="1"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 ca="1">IF(SP_SUL!AK257="","*",SP_SUL!AK257)</f>
        <v>-</v>
      </c>
      <c r="L252" s="141" t="str">
        <f ca="1">IF(SP_SUL!AM257="","*",SP_SUL!AM257)</f>
        <v>ZFY</v>
      </c>
      <c r="M252" s="141">
        <f ca="1">IF(SP_SUL!AP257="","*",SP_SUL!AP257)</f>
        <v>195.5</v>
      </c>
      <c r="N252" s="141" t="str">
        <f ca="1"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 ca="1">IF(SP_SUL!S258="","*",SP_SUL!S258)</f>
        <v>SP SUL</v>
      </c>
      <c r="D253" s="100" t="str">
        <f ca="1"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 ca="1"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 ca="1">IF(SP_SUL!AK258="","*",SP_SUL!AK258)</f>
        <v>-</v>
      </c>
      <c r="L253" s="141" t="str">
        <f ca="1">IF(SP_SUL!AM258="","*",SP_SUL!AM258)</f>
        <v>ZPS-ZAL</v>
      </c>
      <c r="M253" s="141">
        <f ca="1">IF(SP_SUL!AP258="","*",SP_SUL!AP258)</f>
        <v>73.900000000000006</v>
      </c>
      <c r="N253" s="141" t="str">
        <f ca="1"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 ca="1">IF(SP_SUL!S259="","*",SP_SUL!S259)</f>
        <v>-</v>
      </c>
      <c r="D254" s="100" t="str">
        <f ca="1"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 ca="1"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 ca="1">IF(SP_SUL!AK259="","*",SP_SUL!AK259)</f>
        <v>-</v>
      </c>
      <c r="L254" s="141" t="str">
        <f ca="1">IF(SP_SUL!AM259="","*",SP_SUL!AM259)</f>
        <v>-</v>
      </c>
      <c r="M254" s="141" t="str">
        <f ca="1">IF(SP_SUL!AP259="","*",SP_SUL!AP259)</f>
        <v>-</v>
      </c>
      <c r="N254" s="141" t="str">
        <f ca="1"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 ca="1">IF(SP_SUL!S260="","*",SP_SUL!S260)</f>
        <v>-</v>
      </c>
      <c r="D255" s="100" t="str">
        <f ca="1"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 ca="1"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 ca="1">IF(SP_SUL!AK260="","*",SP_SUL!AK260)</f>
        <v>-</v>
      </c>
      <c r="L255" s="141" t="str">
        <f ca="1">IF(SP_SUL!AM260="","*",SP_SUL!AM260)</f>
        <v>-</v>
      </c>
      <c r="M255" s="141" t="str">
        <f ca="1">IF(SP_SUL!AP260="","*",SP_SUL!AP260)</f>
        <v>-</v>
      </c>
      <c r="N255" s="141" t="str">
        <f ca="1"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 ca="1">IF(SP_SUL!S261="","*",SP_SUL!S261)</f>
        <v>SP SUL</v>
      </c>
      <c r="D256" s="100" t="str">
        <f ca="1"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 ca="1"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 ca="1">IF(SP_SUL!AK261="","*",SP_SUL!AK261)</f>
        <v>-</v>
      </c>
      <c r="L256" s="141" t="str">
        <f ca="1">IF(SP_SUL!AM261="","*",SP_SUL!AM261)</f>
        <v>ZKW</v>
      </c>
      <c r="M256" s="141">
        <f ca="1">IF(SP_SUL!AP261="","*",SP_SUL!AP261)</f>
        <v>97.843000000000004</v>
      </c>
      <c r="N256" s="141" t="str">
        <f ca="1"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em preparação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 ca="1">IF(SP_SUL!S262="","*",SP_SUL!S262)</f>
        <v>SP SUL</v>
      </c>
      <c r="D257" s="100" t="str">
        <f ca="1"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 ca="1"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 ca="1">IF(SP_SUL!AK262="","*",SP_SUL!AK262)</f>
        <v>-</v>
      </c>
      <c r="L257" s="141" t="str">
        <f ca="1">IF(SP_SUL!AM262="","*",SP_SUL!AM262)</f>
        <v>ZKW</v>
      </c>
      <c r="M257" s="141">
        <f ca="1">IF(SP_SUL!AP262="","*",SP_SUL!AP262)</f>
        <v>98.16</v>
      </c>
      <c r="N257" s="141" t="str">
        <f ca="1"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em preparação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 ca="1">IF(SP_SUL!S263="","*",SP_SUL!S263)</f>
        <v>SP SUL</v>
      </c>
      <c r="D258" s="100" t="str">
        <f ca="1"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 ca="1"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 ca="1">IF(SP_SUL!AK263="","*",SP_SUL!AK263)</f>
        <v>-</v>
      </c>
      <c r="L258" s="141" t="str">
        <f ca="1">IF(SP_SUL!AM263="","*",SP_SUL!AM263)</f>
        <v>ZKW</v>
      </c>
      <c r="M258" s="141">
        <f ca="1">IF(SP_SUL!AP263="","*",SP_SUL!AP263)</f>
        <v>99.6</v>
      </c>
      <c r="N258" s="141" t="str">
        <f ca="1"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em preparação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 ca="1">IF(SP_SUL!S264="","*",SP_SUL!S264)</f>
        <v>SP SUL</v>
      </c>
      <c r="D259" s="100" t="str">
        <f ca="1"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 ca="1"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 ca="1">IF(SP_SUL!AK264="","*",SP_SUL!AK264)</f>
        <v>-</v>
      </c>
      <c r="L259" s="141" t="str">
        <f ca="1">IF(SP_SUL!AM264="","*",SP_SUL!AM264)</f>
        <v>ZLU</v>
      </c>
      <c r="M259" s="141">
        <f ca="1">IF(SP_SUL!AP264="","*",SP_SUL!AP264)</f>
        <v>106.02</v>
      </c>
      <c r="N259" s="141" t="str">
        <f ca="1"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em preparação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 ca="1">IF(SP_SUL!S265="","*",SP_SUL!S265)</f>
        <v>SP SUL</v>
      </c>
      <c r="D260" s="100" t="str">
        <f ca="1"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 ca="1"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 ca="1">IF(SP_SUL!AK265="","*",SP_SUL!AK265)</f>
        <v>-</v>
      </c>
      <c r="L260" s="141" t="str">
        <f ca="1">IF(SP_SUL!AM265="","*",SP_SUL!AM265)</f>
        <v>ZLU</v>
      </c>
      <c r="M260" s="141">
        <f ca="1">IF(SP_SUL!AP265="","*",SP_SUL!AP265)</f>
        <v>107.25</v>
      </c>
      <c r="N260" s="141" t="str">
        <f ca="1"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em preparação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 ca="1">IF(SP_SUL!S266="","*",SP_SUL!S266)</f>
        <v>SP SUL</v>
      </c>
      <c r="D261" s="100" t="str">
        <f ca="1"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 ca="1"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 ca="1">IF(SP_SUL!AK266="","*",SP_SUL!AK266)</f>
        <v>-</v>
      </c>
      <c r="L261" s="141" t="str">
        <f ca="1">IF(SP_SUL!AM266="","*",SP_SUL!AM266)</f>
        <v>ZLU</v>
      </c>
      <c r="M261" s="141">
        <f ca="1">IF(SP_SUL!AP266="","*",SP_SUL!AP266)</f>
        <v>107.78</v>
      </c>
      <c r="N261" s="141" t="str">
        <f ca="1"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em preparação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 ca="1">IF(SP_SUL!S267="","*",SP_SUL!S267)</f>
        <v>-</v>
      </c>
      <c r="D262" s="100" t="str">
        <f ca="1"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 ca="1"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 ca="1">IF(SP_SUL!AK267="","*",SP_SUL!AK267)</f>
        <v>-</v>
      </c>
      <c r="L262" s="141" t="str">
        <f ca="1">IF(SP_SUL!AM267="","*",SP_SUL!AM267)</f>
        <v>-</v>
      </c>
      <c r="M262" s="141" t="str">
        <f ca="1">IF(SP_SUL!AP267="","*",SP_SUL!AP267)</f>
        <v>-</v>
      </c>
      <c r="N262" s="141" t="str">
        <f ca="1"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 ca="1">IF(SP_SUL!S268="","*",SP_SUL!S268)</f>
        <v>SP SUL</v>
      </c>
      <c r="D263" s="100" t="str">
        <f ca="1"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 ca="1"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 ca="1">IF(SP_SUL!AK268="","*",SP_SUL!AK268)</f>
        <v>-</v>
      </c>
      <c r="L263" s="141" t="str">
        <f ca="1">IF(SP_SUL!AM268="","*",SP_SUL!AM268)</f>
        <v>ZWI-ZYQ</v>
      </c>
      <c r="M263" s="141">
        <f ca="1">IF(SP_SUL!AP268="","*",SP_SUL!AP268)</f>
        <v>121.886</v>
      </c>
      <c r="N263" s="141" t="str">
        <f ca="1"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em preparação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 ca="1">IF(SP_SUL!S269="","*",SP_SUL!S269)</f>
        <v>SP SUL</v>
      </c>
      <c r="D264" s="100" t="str">
        <f ca="1"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 ca="1"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 ca="1">IF(SP_SUL!AK269="","*",SP_SUL!AK269)</f>
        <v>-</v>
      </c>
      <c r="L264" s="141" t="str">
        <f ca="1">IF(SP_SUL!AM269="","*",SP_SUL!AM269)</f>
        <v>ZWI-ZYQ</v>
      </c>
      <c r="M264" s="141">
        <f ca="1">IF(SP_SUL!AP269="","*",SP_SUL!AP269)</f>
        <v>121.633</v>
      </c>
      <c r="N264" s="141" t="str">
        <f ca="1"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 ca="1">IF(SP_SUL!S270="","*",SP_SUL!S270)</f>
        <v>-</v>
      </c>
      <c r="D265" s="100" t="str">
        <f ca="1"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 ca="1"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 ca="1">IF(SP_SUL!AK270="","*",SP_SUL!AK270)</f>
        <v>-</v>
      </c>
      <c r="L265" s="141" t="str">
        <f ca="1">IF(SP_SUL!AM270="","*",SP_SUL!AM270)</f>
        <v>-</v>
      </c>
      <c r="M265" s="141" t="str">
        <f ca="1">IF(SP_SUL!AP270="","*",SP_SUL!AP270)</f>
        <v>-</v>
      </c>
      <c r="N265" s="141" t="str">
        <f ca="1"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 ca="1">IF(SP_SUL!S271="","*",SP_SUL!S271)</f>
        <v>SP SUL</v>
      </c>
      <c r="D266" s="100" t="str">
        <f ca="1"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 ca="1">IF(SP_SUL!AK271="","*",SP_SUL!AK271)</f>
        <v>ZEM-2</v>
      </c>
      <c r="L266" s="141" t="str">
        <f ca="1">IF(SP_SUL!AM271="","*",SP_SUL!AM271)</f>
        <v>ZEM-ZEV</v>
      </c>
      <c r="M266" s="141">
        <f ca="1">IF(SP_SUL!AP271="","*",SP_SUL!AP271)</f>
        <v>135</v>
      </c>
      <c r="N266" s="141" t="str">
        <f ca="1"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 ca="1">IF(SP_SUL!S272="","*",SP_SUL!S272)</f>
        <v>SP SUL</v>
      </c>
      <c r="D267" s="100" t="str">
        <f ca="1"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 ca="1"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 ca="1">IF(SP_SUL!AK272="","*",SP_SUL!AK272)</f>
        <v>-</v>
      </c>
      <c r="L267" s="141" t="str">
        <f ca="1">IF(SP_SUL!AM272="","*",SP_SUL!AM272)</f>
        <v>ZEZ-069</v>
      </c>
      <c r="M267" s="141">
        <f ca="1">IF(SP_SUL!AP272="","*",SP_SUL!AP272)</f>
        <v>71.7</v>
      </c>
      <c r="N267" s="141" t="str">
        <f ca="1"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 ca="1">IF(SP_SUL!S273="","*",SP_SUL!S273)</f>
        <v>SP SUL</v>
      </c>
      <c r="D268" s="100" t="str">
        <f ca="1"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 ca="1"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 ca="1">IF(SP_SUL!AK273="","*",SP_SUL!AK273)</f>
        <v>Z3VZEV</v>
      </c>
      <c r="L268" s="141" t="str">
        <f ca="1">IF(SP_SUL!AM273="","*",SP_SUL!AM273)</f>
        <v>ZDC-ZXW</v>
      </c>
      <c r="M268" s="141">
        <f ca="1">IF(SP_SUL!AP273="","*",SP_SUL!AP273)</f>
        <v>86.94</v>
      </c>
      <c r="N268" s="141" t="str">
        <f ca="1"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temperatura baixa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 ca="1">IF(SP_SUL!S274="","*",SP_SUL!S274)</f>
        <v>SP SUL</v>
      </c>
      <c r="D269" s="100" t="str">
        <f ca="1"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 ca="1"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 ca="1">IF(SP_SUL!AK274="","*",SP_SUL!AK274)</f>
        <v>-</v>
      </c>
      <c r="L269" s="141" t="str">
        <f ca="1">IF(SP_SUL!AM274="","*",SP_SUL!AM274)</f>
        <v>ZXW-ZEZ</v>
      </c>
      <c r="M269" s="141">
        <f ca="1">IF(SP_SUL!AP274="","*",SP_SUL!AP274)</f>
        <v>79.799000000000007</v>
      </c>
      <c r="N269" s="141" t="str">
        <f ca="1"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 ca="1">IF(SP_SUL!S275="","*",SP_SUL!S275)</f>
        <v>SP SUL</v>
      </c>
      <c r="D270" s="100" t="str">
        <f ca="1"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 ca="1"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 ca="1">IF(SP_SUL!AK275="","*",SP_SUL!AK275)</f>
        <v>-</v>
      </c>
      <c r="L270" s="141" t="str">
        <f ca="1">IF(SP_SUL!AM275="","*",SP_SUL!AM275)</f>
        <v>ZXW</v>
      </c>
      <c r="M270" s="141">
        <f ca="1">IF(SP_SUL!AP275="","*",SP_SUL!AP275)</f>
        <v>85.3</v>
      </c>
      <c r="N270" s="141" t="str">
        <f ca="1"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 ca="1">IF(SP_SUL!S276="","*",SP_SUL!S276)</f>
        <v>SP SUL</v>
      </c>
      <c r="D271" s="100" t="str">
        <f ca="1"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 ca="1"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 ca="1">IF(SP_SUL!AK276="","*",SP_SUL!AK276)</f>
        <v>-</v>
      </c>
      <c r="L271" s="141" t="str">
        <f ca="1">IF(SP_SUL!AM276="","*",SP_SUL!AM276)</f>
        <v>ZGP</v>
      </c>
      <c r="M271" s="141">
        <f ca="1">IF(SP_SUL!AP276="","*",SP_SUL!AP276)</f>
        <v>103.6</v>
      </c>
      <c r="N271" s="141" t="str">
        <f ca="1"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 ca="1">IF(SP_SUL!S277="","*",SP_SUL!S277)</f>
        <v>SP SUL</v>
      </c>
      <c r="D272" s="100" t="str">
        <f ca="1"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 ca="1"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 ca="1">IF(SP_SUL!AK277="","*",SP_SUL!AK277)</f>
        <v>-</v>
      </c>
      <c r="L272" s="141" t="str">
        <f ca="1">IF(SP_SUL!AM277="","*",SP_SUL!AM277)</f>
        <v>ZPT</v>
      </c>
      <c r="M272" s="141">
        <f ca="1">IF(SP_SUL!AP277="","*",SP_SUL!AP277)</f>
        <v>107.03</v>
      </c>
      <c r="N272" s="141" t="str">
        <f ca="1"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 ca="1">IF(SP_SUL!S278="","*",SP_SUL!S278)</f>
        <v>SP SUL</v>
      </c>
      <c r="D273" s="100" t="str">
        <f ca="1"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 ca="1"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 ca="1">IF(SP_SUL!AK278="","*",SP_SUL!AK278)</f>
        <v>-</v>
      </c>
      <c r="L273" s="141" t="str">
        <f ca="1">IF(SP_SUL!AM278="","*",SP_SUL!AM278)</f>
        <v>ZGM-109</v>
      </c>
      <c r="M273" s="141">
        <f ca="1">IF(SP_SUL!AP278="","*",SP_SUL!AP278)</f>
        <v>115.5</v>
      </c>
      <c r="N273" s="141" t="str">
        <f ca="1"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 ca="1">IF(SP_SUL!S279="","*",SP_SUL!S279)</f>
        <v>SP SUL</v>
      </c>
      <c r="D274" s="100" t="str">
        <f ca="1"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 ca="1"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 ca="1">IF(SP_SUL!AK279="","*",SP_SUL!AK279)</f>
        <v>109ZPT2</v>
      </c>
      <c r="L274" s="141" t="str">
        <f ca="1">IF(SP_SUL!AM279="","*",SP_SUL!AM279)</f>
        <v>ZGM1</v>
      </c>
      <c r="M274" s="141">
        <f ca="1">IF(SP_SUL!AP279="","*",SP_SUL!AP279)</f>
        <v>114.3</v>
      </c>
      <c r="N274" s="141" t="str">
        <f ca="1"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 ca="1">IF(SP_SUL!S280="","*",SP_SUL!S280)</f>
        <v>SP SUL</v>
      </c>
      <c r="D275" s="100" t="str">
        <f ca="1"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 ca="1"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 ca="1">IF(SP_SUL!AK280="","*",SP_SUL!AK280)</f>
        <v>ZPGZZV</v>
      </c>
      <c r="L275" s="141" t="str">
        <f ca="1">IF(SP_SUL!AM280="","*",SP_SUL!AM280)</f>
        <v>ZPG</v>
      </c>
      <c r="M275" s="141">
        <f ca="1">IF(SP_SUL!AP280="","*",SP_SUL!AP280)</f>
        <v>125</v>
      </c>
      <c r="N275" s="141" t="str">
        <f ca="1"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MC1 09h02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 ca="1">IF(SP_SUL!S281="","*",SP_SUL!S281)</f>
        <v>-</v>
      </c>
      <c r="D276" s="100" t="str">
        <f ca="1"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 ca="1"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 ca="1">IF(SP_SUL!AK281="","*",SP_SUL!AK281)</f>
        <v>-</v>
      </c>
      <c r="L276" s="141" t="str">
        <f ca="1">IF(SP_SUL!AM281="","*",SP_SUL!AM281)</f>
        <v>-</v>
      </c>
      <c r="M276" s="141" t="str">
        <f ca="1">IF(SP_SUL!AP281="","*",SP_SUL!AP281)</f>
        <v>-</v>
      </c>
      <c r="N276" s="141" t="str">
        <f ca="1"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 ca="1">IF(SP_SUL!S282="","*",SP_SUL!S282)</f>
        <v>-</v>
      </c>
      <c r="D277" s="100" t="str">
        <f ca="1"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 ca="1"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 ca="1">IF(SP_SUL!AK282="","*",SP_SUL!AK282)</f>
        <v>-</v>
      </c>
      <c r="L277" s="141" t="str">
        <f ca="1">IF(SP_SUL!AM282="","*",SP_SUL!AM282)</f>
        <v>-</v>
      </c>
      <c r="M277" s="141" t="str">
        <f ca="1">IF(SP_SUL!AP282="","*",SP_SUL!AP282)</f>
        <v>-</v>
      </c>
      <c r="N277" s="141" t="str">
        <f ca="1"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 ca="1">IF(SP_SUL!S283="","*",SP_SUL!S283)</f>
        <v>-</v>
      </c>
      <c r="D278" s="100" t="str">
        <f ca="1"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 ca="1"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 ca="1">IF(SP_SUL!AK283="","*",SP_SUL!AK283)</f>
        <v>-</v>
      </c>
      <c r="L278" s="141" t="str">
        <f ca="1">IF(SP_SUL!AM283="","*",SP_SUL!AM283)</f>
        <v>-</v>
      </c>
      <c r="M278" s="141" t="str">
        <f ca="1">IF(SP_SUL!AP283="","*",SP_SUL!AP283)</f>
        <v>-</v>
      </c>
      <c r="N278" s="141" t="str">
        <f ca="1"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 ca="1">IF(SP_SUL!S284="","*",SP_SUL!S284)</f>
        <v>-</v>
      </c>
      <c r="D279" s="100" t="str">
        <f ca="1"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 ca="1"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 ca="1">IF(SP_SUL!AK284="","*",SP_SUL!AK284)</f>
        <v>-</v>
      </c>
      <c r="L279" s="141" t="str">
        <f ca="1">IF(SP_SUL!AM284="","*",SP_SUL!AM284)</f>
        <v>-</v>
      </c>
      <c r="M279" s="141" t="str">
        <f ca="1">IF(SP_SUL!AP284="","*",SP_SUL!AP284)</f>
        <v>-</v>
      </c>
      <c r="N279" s="141" t="str">
        <f ca="1"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 ca="1">IF(SP_SUL!S285="","*",SP_SUL!S285)</f>
        <v>-</v>
      </c>
      <c r="D280" s="100" t="str">
        <f ca="1"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 ca="1"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 ca="1">IF(SP_SUL!AK285="","*",SP_SUL!AK285)</f>
        <v>-</v>
      </c>
      <c r="L280" s="141" t="str">
        <f ca="1">IF(SP_SUL!AM285="","*",SP_SUL!AM285)</f>
        <v>-</v>
      </c>
      <c r="M280" s="141" t="str">
        <f ca="1">IF(SP_SUL!AP285="","*",SP_SUL!AP285)</f>
        <v>-</v>
      </c>
      <c r="N280" s="141" t="str">
        <f ca="1"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 ca="1">IF(SP_SUL!S286="","*",SP_SUL!S286)</f>
        <v>-</v>
      </c>
      <c r="D281" s="100" t="str">
        <f ca="1"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 ca="1"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 ca="1">IF(SP_SUL!AK286="","*",SP_SUL!AK286)</f>
        <v>-</v>
      </c>
      <c r="L281" s="141" t="str">
        <f ca="1">IF(SP_SUL!AM286="","*",SP_SUL!AM286)</f>
        <v>-</v>
      </c>
      <c r="M281" s="141" t="str">
        <f ca="1">IF(SP_SUL!AP286="","*",SP_SUL!AP286)</f>
        <v>-</v>
      </c>
      <c r="N281" s="141" t="str">
        <f ca="1"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 ca="1">IF(SP_SUL!S287="","*",SP_SUL!S287)</f>
        <v>-</v>
      </c>
      <c r="D282" s="100" t="str">
        <f ca="1"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 ca="1"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 ca="1">IF(SP_SUL!AK287="","*",SP_SUL!AK287)</f>
        <v>-</v>
      </c>
      <c r="L282" s="141" t="str">
        <f ca="1">IF(SP_SUL!AM287="","*",SP_SUL!AM287)</f>
        <v>-</v>
      </c>
      <c r="M282" s="141" t="str">
        <f ca="1">IF(SP_SUL!AP287="","*",SP_SUL!AP287)</f>
        <v>-</v>
      </c>
      <c r="N282" s="141" t="str">
        <f ca="1"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 ca="1">IF(SP_SUL!S288="","*",SP_SUL!S288)</f>
        <v>-</v>
      </c>
      <c r="D283" s="100" t="str">
        <f ca="1"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 ca="1"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 ca="1">IF(SP_SUL!AK288="","*",SP_SUL!AK288)</f>
        <v>-</v>
      </c>
      <c r="L283" s="141" t="str">
        <f ca="1">IF(SP_SUL!AM288="","*",SP_SUL!AM288)</f>
        <v>-</v>
      </c>
      <c r="M283" s="141" t="str">
        <f ca="1">IF(SP_SUL!AP288="","*",SP_SUL!AP288)</f>
        <v>-</v>
      </c>
      <c r="N283" s="141" t="str">
        <f ca="1"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 ca="1">IF(SP_SUL!S289="","*",SP_SUL!S289)</f>
        <v>-</v>
      </c>
      <c r="D284" s="100" t="str">
        <f ca="1"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 ca="1"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 ca="1">IF(SP_SUL!AK289="","*",SP_SUL!AK289)</f>
        <v>-</v>
      </c>
      <c r="L284" s="141" t="str">
        <f ca="1">IF(SP_SUL!AM289="","*",SP_SUL!AM289)</f>
        <v>-</v>
      </c>
      <c r="M284" s="141" t="str">
        <f ca="1">IF(SP_SUL!AP289="","*",SP_SUL!AP289)</f>
        <v>-</v>
      </c>
      <c r="N284" s="141" t="str">
        <f ca="1"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 ca="1">IF(SP_SUL!S290="","*",SP_SUL!S290)</f>
        <v>-</v>
      </c>
      <c r="D285" s="100" t="str">
        <f ca="1"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 ca="1"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 ca="1">IF(SP_SUL!AK290="","*",SP_SUL!AK290)</f>
        <v>-</v>
      </c>
      <c r="L285" s="141" t="str">
        <f ca="1">IF(SP_SUL!AM290="","*",SP_SUL!AM290)</f>
        <v>-</v>
      </c>
      <c r="M285" s="141" t="str">
        <f ca="1">IF(SP_SUL!AP290="","*",SP_SUL!AP290)</f>
        <v>-</v>
      </c>
      <c r="N285" s="141" t="str">
        <f ca="1"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 ca="1">IF(SP_SUL!S291="","*",SP_SUL!S291)</f>
        <v>-</v>
      </c>
      <c r="D286" s="100" t="str">
        <f ca="1"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 ca="1"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 ca="1">IF(SP_SUL!AK291="","*",SP_SUL!AK291)</f>
        <v>-</v>
      </c>
      <c r="L286" s="141" t="str">
        <f ca="1">IF(SP_SUL!AM291="","*",SP_SUL!AM291)</f>
        <v>-</v>
      </c>
      <c r="M286" s="141" t="str">
        <f ca="1">IF(SP_SUL!AP291="","*",SP_SUL!AP291)</f>
        <v>-</v>
      </c>
      <c r="N286" s="141" t="str">
        <f ca="1"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 ca="1">IF(SP_SUL!S292="","*",SP_SUL!S292)</f>
        <v>-</v>
      </c>
      <c r="D287" s="100" t="str">
        <f ca="1"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 ca="1"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 ca="1">IF(SP_SUL!AK292="","*",SP_SUL!AK292)</f>
        <v>-</v>
      </c>
      <c r="L287" s="141" t="str">
        <f ca="1">IF(SP_SUL!AM292="","*",SP_SUL!AM292)</f>
        <v>-</v>
      </c>
      <c r="M287" s="141" t="str">
        <f ca="1">IF(SP_SUL!AP292="","*",SP_SUL!AP292)</f>
        <v>-</v>
      </c>
      <c r="N287" s="141" t="str">
        <f ca="1"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 ca="1">IF(SP_SUL!S293="","*",SP_SUL!S293)</f>
        <v>-</v>
      </c>
      <c r="D288" s="100" t="str">
        <f ca="1"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 ca="1"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 ca="1">IF(SP_SUL!AK293="","*",SP_SUL!AK293)</f>
        <v>-</v>
      </c>
      <c r="L288" s="141" t="str">
        <f ca="1">IF(SP_SUL!AM293="","*",SP_SUL!AM293)</f>
        <v>-</v>
      </c>
      <c r="M288" s="141" t="str">
        <f ca="1">IF(SP_SUL!AP293="","*",SP_SUL!AP293)</f>
        <v>-</v>
      </c>
      <c r="N288" s="141" t="str">
        <f ca="1"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 ca="1">IF(SP_SUL!S294="","*",SP_SUL!S294)</f>
        <v>-</v>
      </c>
      <c r="D289" s="100" t="str">
        <f ca="1"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 ca="1"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 ca="1">IF(SP_SUL!AK294="","*",SP_SUL!AK294)</f>
        <v>-</v>
      </c>
      <c r="L289" s="141" t="str">
        <f ca="1">IF(SP_SUL!AM294="","*",SP_SUL!AM294)</f>
        <v>-</v>
      </c>
      <c r="M289" s="141" t="str">
        <f ca="1">IF(SP_SUL!AP294="","*",SP_SUL!AP294)</f>
        <v>-</v>
      </c>
      <c r="N289" s="141" t="str">
        <f ca="1"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 ca="1">IF(SP_SUL!S295="","*",SP_SUL!S295)</f>
        <v>-</v>
      </c>
      <c r="D290" s="100" t="str">
        <f ca="1"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 ca="1"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 ca="1">IF(SP_SUL!AK295="","*",SP_SUL!AK295)</f>
        <v>-</v>
      </c>
      <c r="L290" s="141" t="str">
        <f ca="1">IF(SP_SUL!AM295="","*",SP_SUL!AM295)</f>
        <v>-</v>
      </c>
      <c r="M290" s="141" t="str">
        <f ca="1">IF(SP_SUL!AP295="","*",SP_SUL!AP295)</f>
        <v>-</v>
      </c>
      <c r="N290" s="141" t="str">
        <f ca="1"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 ca="1">IF(SP_SUL!S296="","*",SP_SUL!S296)</f>
        <v>-</v>
      </c>
      <c r="D291" s="100" t="str">
        <f ca="1"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 ca="1"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 ca="1">IF(SP_SUL!AK296="","*",SP_SUL!AK296)</f>
        <v>-</v>
      </c>
      <c r="L291" s="141" t="str">
        <f ca="1">IF(SP_SUL!AM296="","*",SP_SUL!AM296)</f>
        <v>-</v>
      </c>
      <c r="M291" s="141" t="str">
        <f ca="1">IF(SP_SUL!AP296="","*",SP_SUL!AP296)</f>
        <v>-</v>
      </c>
      <c r="N291" s="141" t="str">
        <f ca="1"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 ca="1">IF(SP_SUL!S297="","*",SP_SUL!S297)</f>
        <v>-</v>
      </c>
      <c r="D292" s="100" t="str">
        <f ca="1"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 ca="1"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 ca="1">IF(SP_SUL!AK297="","*",SP_SUL!AK297)</f>
        <v>-</v>
      </c>
      <c r="L292" s="141" t="str">
        <f ca="1">IF(SP_SUL!AM297="","*",SP_SUL!AM297)</f>
        <v>-</v>
      </c>
      <c r="M292" s="141" t="str">
        <f ca="1">IF(SP_SUL!AP297="","*",SP_SUL!AP297)</f>
        <v>-</v>
      </c>
      <c r="N292" s="141" t="str">
        <f ca="1"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 ca="1">IF(SP_SUL!S298="","*",SP_SUL!S298)</f>
        <v>-</v>
      </c>
      <c r="D293" s="100" t="str">
        <f ca="1"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 ca="1"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 ca="1">IF(SP_SUL!AK298="","*",SP_SUL!AK298)</f>
        <v>-</v>
      </c>
      <c r="L293" s="141" t="str">
        <f ca="1">IF(SP_SUL!AM298="","*",SP_SUL!AM298)</f>
        <v>-</v>
      </c>
      <c r="M293" s="141" t="str">
        <f ca="1">IF(SP_SUL!AP298="","*",SP_SUL!AP298)</f>
        <v>-</v>
      </c>
      <c r="N293" s="141" t="str">
        <f ca="1"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 ca="1">IF(SP_SUL!S299="","*",SP_SUL!S299)</f>
        <v>-</v>
      </c>
      <c r="D294" s="100" t="str">
        <f ca="1"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 ca="1"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 ca="1">IF(SP_SUL!AK299="","*",SP_SUL!AK299)</f>
        <v>-</v>
      </c>
      <c r="L294" s="141" t="str">
        <f ca="1">IF(SP_SUL!AM299="","*",SP_SUL!AM299)</f>
        <v>-</v>
      </c>
      <c r="M294" s="141" t="str">
        <f ca="1">IF(SP_SUL!AP299="","*",SP_SUL!AP299)</f>
        <v>-</v>
      </c>
      <c r="N294" s="141" t="str">
        <f ca="1"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 ca="1">IF(SP_SUL!S300="","*",SP_SUL!S300)</f>
        <v>-</v>
      </c>
      <c r="D295" s="100" t="str">
        <f ca="1"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 ca="1"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 ca="1">IF(SP_SUL!AK300="","*",SP_SUL!AK300)</f>
        <v>-</v>
      </c>
      <c r="L295" s="141" t="str">
        <f ca="1">IF(SP_SUL!AM300="","*",SP_SUL!AM300)</f>
        <v>-</v>
      </c>
      <c r="M295" s="141" t="str">
        <f ca="1">IF(SP_SUL!AP300="","*",SP_SUL!AP300)</f>
        <v>-</v>
      </c>
      <c r="N295" s="141" t="str">
        <f ca="1"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 ca="1">IF(SP_SUL!S301="","*",SP_SUL!S301)</f>
        <v>-</v>
      </c>
      <c r="D296" s="100" t="str">
        <f ca="1"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 ca="1"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 ca="1">IF(SP_SUL!AK301="","*",SP_SUL!AK301)</f>
        <v>-</v>
      </c>
      <c r="L296" s="141" t="str">
        <f ca="1">IF(SP_SUL!AM301="","*",SP_SUL!AM301)</f>
        <v>-</v>
      </c>
      <c r="M296" s="141" t="str">
        <f ca="1">IF(SP_SUL!AP301="","*",SP_SUL!AP301)</f>
        <v>-</v>
      </c>
      <c r="N296" s="141" t="str">
        <f ca="1"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 ca="1">IF(SP_SUL!S302="","*",SP_SUL!S302)</f>
        <v>-</v>
      </c>
      <c r="D297" s="100" t="str">
        <f ca="1"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 ca="1"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 ca="1">IF(SP_SUL!AK302="","*",SP_SUL!AK302)</f>
        <v>-</v>
      </c>
      <c r="L297" s="141" t="str">
        <f ca="1">IF(SP_SUL!AM302="","*",SP_SUL!AM302)</f>
        <v>-</v>
      </c>
      <c r="M297" s="141" t="str">
        <f ca="1">IF(SP_SUL!AP302="","*",SP_SUL!AP302)</f>
        <v>-</v>
      </c>
      <c r="N297" s="141" t="str">
        <f ca="1"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 ca="1">IF(SP_SUL!S303="","*",SP_SUL!S303)</f>
        <v>-</v>
      </c>
      <c r="D298" s="100" t="str">
        <f ca="1"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 ca="1"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 ca="1">IF(SP_SUL!AK303="","*",SP_SUL!AK303)</f>
        <v>-</v>
      </c>
      <c r="L298" s="141" t="str">
        <f ca="1">IF(SP_SUL!AM303="","*",SP_SUL!AM303)</f>
        <v>-</v>
      </c>
      <c r="M298" s="141" t="str">
        <f ca="1">IF(SP_SUL!AP303="","*",SP_SUL!AP303)</f>
        <v>-</v>
      </c>
      <c r="N298" s="141" t="str">
        <f ca="1"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 ca="1">IF(SP_SUL!S304="","*",SP_SUL!S304)</f>
        <v>-</v>
      </c>
      <c r="D299" s="100" t="str">
        <f ca="1"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 ca="1"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 ca="1">IF(SP_SUL!AK304="","*",SP_SUL!AK304)</f>
        <v>-</v>
      </c>
      <c r="L299" s="141" t="str">
        <f ca="1">IF(SP_SUL!AM304="","*",SP_SUL!AM304)</f>
        <v>-</v>
      </c>
      <c r="M299" s="141" t="str">
        <f ca="1">IF(SP_SUL!AP304="","*",SP_SUL!AP304)</f>
        <v>-</v>
      </c>
      <c r="N299" s="141" t="str">
        <f ca="1"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 ca="1">IF(SP_SUL!S305="","*",SP_SUL!S305)</f>
        <v>-</v>
      </c>
      <c r="D300" s="100" t="str">
        <f ca="1"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 ca="1"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 ca="1">IF(SP_SUL!AK305="","*",SP_SUL!AK305)</f>
        <v>-</v>
      </c>
      <c r="L300" s="141" t="str">
        <f ca="1">IF(SP_SUL!AM305="","*",SP_SUL!AM305)</f>
        <v>-</v>
      </c>
      <c r="M300" s="141" t="str">
        <f ca="1">IF(SP_SUL!AP305="","*",SP_SUL!AP305)</f>
        <v>-</v>
      </c>
      <c r="N300" s="141" t="str">
        <f ca="1"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 ca="1">IF(SP_SUL!S306="","*",SP_SUL!S306)</f>
        <v>-</v>
      </c>
      <c r="D301" s="100" t="str">
        <f ca="1"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 ca="1"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 ca="1">IF(SP_SUL!AK306="","*",SP_SUL!AK306)</f>
        <v>-</v>
      </c>
      <c r="L301" s="141" t="str">
        <f ca="1">IF(SP_SUL!AM306="","*",SP_SUL!AM306)</f>
        <v>-</v>
      </c>
      <c r="M301" s="141" t="str">
        <f ca="1">IF(SP_SUL!AP306="","*",SP_SUL!AP306)</f>
        <v>-</v>
      </c>
      <c r="N301" s="141" t="str">
        <f ca="1"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 ca="1">IF(SP_SUL!S307="","*",SP_SUL!S307)</f>
        <v>-</v>
      </c>
      <c r="D302" s="100" t="str">
        <f ca="1"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 ca="1"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 ca="1">IF(SP_SUL!AK307="","*",SP_SUL!AK307)</f>
        <v>-</v>
      </c>
      <c r="L302" s="141" t="str">
        <f ca="1">IF(SP_SUL!AM307="","*",SP_SUL!AM307)</f>
        <v>-</v>
      </c>
      <c r="M302" s="141" t="str">
        <f ca="1">IF(SP_SUL!AP307="","*",SP_SUL!AP307)</f>
        <v>-</v>
      </c>
      <c r="N302" s="141" t="str">
        <f ca="1"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 ca="1">IF(SP_SUL!S308="","*",SP_SUL!S308)</f>
        <v>-</v>
      </c>
      <c r="D303" s="100" t="str">
        <f ca="1"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 ca="1"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 ca="1">IF(SP_SUL!AK308="","*",SP_SUL!AK308)</f>
        <v>-</v>
      </c>
      <c r="L303" s="141" t="str">
        <f ca="1">IF(SP_SUL!AM308="","*",SP_SUL!AM308)</f>
        <v>-</v>
      </c>
      <c r="M303" s="141" t="str">
        <f ca="1">IF(SP_SUL!AP308="","*",SP_SUL!AP308)</f>
        <v>-</v>
      </c>
      <c r="N303" s="141" t="str">
        <f ca="1"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 ca="1">IF(SP_SUL!S309="","*",SP_SUL!S309)</f>
        <v>-</v>
      </c>
      <c r="D304" s="100" t="str">
        <f ca="1"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 ca="1"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 ca="1">IF(SP_SUL!AK309="","*",SP_SUL!AK309)</f>
        <v>-</v>
      </c>
      <c r="L304" s="141" t="str">
        <f ca="1">IF(SP_SUL!AM309="","*",SP_SUL!AM309)</f>
        <v>-</v>
      </c>
      <c r="M304" s="141" t="str">
        <f ca="1">IF(SP_SUL!AP309="","*",SP_SUL!AP309)</f>
        <v>-</v>
      </c>
      <c r="N304" s="141" t="str">
        <f ca="1"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 ca="1">IF(SP_SUL!S310="","*",SP_SUL!S310)</f>
        <v>-</v>
      </c>
      <c r="D305" s="100" t="str">
        <f ca="1"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 ca="1"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 ca="1">IF(SP_SUL!AK310="","*",SP_SUL!AK310)</f>
        <v>-</v>
      </c>
      <c r="L305" s="141" t="str">
        <f ca="1">IF(SP_SUL!AM310="","*",SP_SUL!AM310)</f>
        <v>-</v>
      </c>
      <c r="M305" s="141" t="str">
        <f ca="1">IF(SP_SUL!AP310="","*",SP_SUL!AP310)</f>
        <v>-</v>
      </c>
      <c r="N305" s="141" t="str">
        <f ca="1"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 ca="1">IF(SP_SUL!S311="","*",SP_SUL!S311)</f>
        <v>-</v>
      </c>
      <c r="D306" s="100" t="str">
        <f ca="1"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 ca="1"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 ca="1">IF(SP_SUL!AK311="","*",SP_SUL!AK311)</f>
        <v>-</v>
      </c>
      <c r="L306" s="141" t="str">
        <f ca="1">IF(SP_SUL!AM311="","*",SP_SUL!AM311)</f>
        <v>-</v>
      </c>
      <c r="M306" s="141" t="str">
        <f ca="1">IF(SP_SUL!AP311="","*",SP_SUL!AP311)</f>
        <v>-</v>
      </c>
      <c r="N306" s="141" t="str">
        <f ca="1"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 ca="1">IF(SP_SUL!S312="","*",SP_SUL!S312)</f>
        <v>-</v>
      </c>
      <c r="D307" s="100" t="str">
        <f ca="1"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 ca="1"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 ca="1">IF(SP_SUL!AK312="","*",SP_SUL!AK312)</f>
        <v>-</v>
      </c>
      <c r="L307" s="141" t="str">
        <f ca="1">IF(SP_SUL!AM312="","*",SP_SUL!AM312)</f>
        <v>-</v>
      </c>
      <c r="M307" s="141" t="str">
        <f ca="1">IF(SP_SUL!AP312="","*",SP_SUL!AP312)</f>
        <v>-</v>
      </c>
      <c r="N307" s="141" t="str">
        <f ca="1"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 ca="1">IF(SP_SUL!S313="","*",SP_SUL!S313)</f>
        <v>-</v>
      </c>
      <c r="D308" s="100" t="str">
        <f ca="1"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 ca="1"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 ca="1">IF(SP_SUL!AK313="","*",SP_SUL!AK313)</f>
        <v>-</v>
      </c>
      <c r="L308" s="141" t="str">
        <f ca="1">IF(SP_SUL!AM313="","*",SP_SUL!AM313)</f>
        <v>-</v>
      </c>
      <c r="M308" s="141" t="str">
        <f ca="1">IF(SP_SUL!AP313="","*",SP_SUL!AP313)</f>
        <v>-</v>
      </c>
      <c r="N308" s="141" t="str">
        <f ca="1"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 ca="1">IF(SP_SUL!S314="","*",SP_SUL!S314)</f>
        <v>-</v>
      </c>
      <c r="D309" s="100" t="str">
        <f ca="1"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 ca="1"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 ca="1">IF(SP_SUL!AK314="","*",SP_SUL!AK314)</f>
        <v>-</v>
      </c>
      <c r="L309" s="141" t="str">
        <f ca="1">IF(SP_SUL!AM314="","*",SP_SUL!AM314)</f>
        <v>-</v>
      </c>
      <c r="M309" s="141" t="str">
        <f ca="1">IF(SP_SUL!AP314="","*",SP_SUL!AP314)</f>
        <v>-</v>
      </c>
      <c r="N309" s="141" t="str">
        <f ca="1"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 ca="1">IF(SP_SUL!S315="","*",SP_SUL!S315)</f>
        <v>-</v>
      </c>
      <c r="D310" s="100" t="str">
        <f ca="1"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 ca="1"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 ca="1">IF(SP_SUL!AK315="","*",SP_SUL!AK315)</f>
        <v>-</v>
      </c>
      <c r="L310" s="141" t="str">
        <f ca="1">IF(SP_SUL!AM315="","*",SP_SUL!AM315)</f>
        <v>-</v>
      </c>
      <c r="M310" s="141" t="str">
        <f ca="1">IF(SP_SUL!AP315="","*",SP_SUL!AP315)</f>
        <v>-</v>
      </c>
      <c r="N310" s="141" t="str">
        <f ca="1"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 ca="1">IF(SP_SUL!S316="","*",SP_SUL!S316)</f>
        <v>-</v>
      </c>
      <c r="D311" s="100" t="str">
        <f ca="1"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 ca="1"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 ca="1">IF(SP_SUL!AK316="","*",SP_SUL!AK316)</f>
        <v>-</v>
      </c>
      <c r="L311" s="141" t="str">
        <f ca="1">IF(SP_SUL!AM316="","*",SP_SUL!AM316)</f>
        <v>-</v>
      </c>
      <c r="M311" s="141" t="str">
        <f ca="1">IF(SP_SUL!AP316="","*",SP_SUL!AP316)</f>
        <v>-</v>
      </c>
      <c r="N311" s="141" t="str">
        <f ca="1"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 ca="1">IF(SP_SUL!S317="","*",SP_SUL!S317)</f>
        <v>-</v>
      </c>
      <c r="D312" s="100" t="str">
        <f ca="1"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 ca="1"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 ca="1">IF(SP_SUL!AK317="","*",SP_SUL!AK317)</f>
        <v>-</v>
      </c>
      <c r="L312" s="141" t="str">
        <f ca="1">IF(SP_SUL!AM317="","*",SP_SUL!AM317)</f>
        <v>-</v>
      </c>
      <c r="M312" s="141" t="str">
        <f ca="1">IF(SP_SUL!AP317="","*",SP_SUL!AP317)</f>
        <v>-</v>
      </c>
      <c r="N312" s="141" t="str">
        <f ca="1"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 ca="1">IF(SP_SUL!S318="","*",SP_SUL!S318)</f>
        <v>-</v>
      </c>
      <c r="D313" s="100" t="str">
        <f ca="1"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 ca="1"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 ca="1">IF(SP_SUL!AK318="","*",SP_SUL!AK318)</f>
        <v>-</v>
      </c>
      <c r="L313" s="141" t="str">
        <f ca="1">IF(SP_SUL!AM318="","*",SP_SUL!AM318)</f>
        <v>-</v>
      </c>
      <c r="M313" s="141" t="str">
        <f ca="1">IF(SP_SUL!AP318="","*",SP_SUL!AP318)</f>
        <v>-</v>
      </c>
      <c r="N313" s="141" t="str">
        <f ca="1"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 ca="1">IF(SP_SUL!S319="","*",SP_SUL!S319)</f>
        <v>-</v>
      </c>
      <c r="D314" s="100" t="str">
        <f ca="1"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 ca="1"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 ca="1">IF(SP_SUL!AK319="","*",SP_SUL!AK319)</f>
        <v>-</v>
      </c>
      <c r="L314" s="141" t="str">
        <f ca="1">IF(SP_SUL!AM319="","*",SP_SUL!AM319)</f>
        <v>-</v>
      </c>
      <c r="M314" s="141" t="str">
        <f ca="1">IF(SP_SUL!AP319="","*",SP_SUL!AP319)</f>
        <v>-</v>
      </c>
      <c r="N314" s="141" t="str">
        <f ca="1"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 ca="1">IF(SP_SUL!S320="","*",SP_SUL!S320)</f>
        <v>-</v>
      </c>
      <c r="D315" s="100" t="str">
        <f ca="1"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 ca="1"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 ca="1">IF(SP_SUL!AK320="","*",SP_SUL!AK320)</f>
        <v>-</v>
      </c>
      <c r="L315" s="141" t="str">
        <f ca="1">IF(SP_SUL!AM320="","*",SP_SUL!AM320)</f>
        <v>-</v>
      </c>
      <c r="M315" s="141" t="str">
        <f ca="1">IF(SP_SUL!AP320="","*",SP_SUL!AP320)</f>
        <v>-</v>
      </c>
      <c r="N315" s="141" t="str">
        <f ca="1"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 ca="1">IF(SP_SUL!S321="","*",SP_SUL!S321)</f>
        <v>-</v>
      </c>
      <c r="D316" s="100" t="str">
        <f ca="1"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 ca="1"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 ca="1">IF(SP_SUL!AK321="","*",SP_SUL!AK321)</f>
        <v>-</v>
      </c>
      <c r="L316" s="141" t="str">
        <f ca="1">IF(SP_SUL!AM321="","*",SP_SUL!AM321)</f>
        <v>-</v>
      </c>
      <c r="M316" s="141" t="str">
        <f ca="1">IF(SP_SUL!AP321="","*",SP_SUL!AP321)</f>
        <v>-</v>
      </c>
      <c r="N316" s="141" t="str">
        <f ca="1"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 ca="1">IF(SP_SUL!S322="","*",SP_SUL!S322)</f>
        <v>-</v>
      </c>
      <c r="D317" s="100" t="str">
        <f ca="1"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 ca="1"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 ca="1">IF(SP_SUL!AK322="","*",SP_SUL!AK322)</f>
        <v>-</v>
      </c>
      <c r="L317" s="141" t="str">
        <f ca="1">IF(SP_SUL!AM322="","*",SP_SUL!AM322)</f>
        <v>-</v>
      </c>
      <c r="M317" s="141" t="str">
        <f ca="1">IF(SP_SUL!AP322="","*",SP_SUL!AP322)</f>
        <v>-</v>
      </c>
      <c r="N317" s="141" t="str">
        <f ca="1"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 ca="1">IF(SP_SUL!S323="","*",SP_SUL!S323)</f>
        <v>-</v>
      </c>
      <c r="D318" s="100" t="str">
        <f ca="1"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 ca="1"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 ca="1">IF(SP_SUL!AK323="","*",SP_SUL!AK323)</f>
        <v>-</v>
      </c>
      <c r="L318" s="141" t="str">
        <f ca="1">IF(SP_SUL!AM323="","*",SP_SUL!AM323)</f>
        <v>-</v>
      </c>
      <c r="M318" s="141" t="str">
        <f ca="1">IF(SP_SUL!AP323="","*",SP_SUL!AP323)</f>
        <v>-</v>
      </c>
      <c r="N318" s="141" t="str">
        <f ca="1"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 ca="1">IF(SP_SUL!S324="","*",SP_SUL!S324)</f>
        <v>-</v>
      </c>
      <c r="D319" s="100" t="str">
        <f ca="1"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 ca="1"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 ca="1">IF(SP_SUL!AK324="","*",SP_SUL!AK324)</f>
        <v>-</v>
      </c>
      <c r="L319" s="141" t="str">
        <f ca="1">IF(SP_SUL!AM324="","*",SP_SUL!AM324)</f>
        <v>-</v>
      </c>
      <c r="M319" s="141" t="str">
        <f ca="1">IF(SP_SUL!AP324="","*",SP_SUL!AP324)</f>
        <v>-</v>
      </c>
      <c r="N319" s="141" t="str">
        <f ca="1"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 ca="1">IF(SP_SUL!S325="","*",SP_SUL!S325)</f>
        <v>-</v>
      </c>
      <c r="D320" s="100" t="str">
        <f ca="1"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 ca="1"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 ca="1">IF(SP_SUL!AK325="","*",SP_SUL!AK325)</f>
        <v>-</v>
      </c>
      <c r="L320" s="141" t="str">
        <f ca="1">IF(SP_SUL!AM325="","*",SP_SUL!AM325)</f>
        <v>-</v>
      </c>
      <c r="M320" s="141" t="str">
        <f ca="1">IF(SP_SUL!AP325="","*",SP_SUL!AP325)</f>
        <v>-</v>
      </c>
      <c r="N320" s="141" t="str">
        <f ca="1"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 ca="1">IF(SP_SUL!S326="","*",SP_SUL!S326)</f>
        <v>-</v>
      </c>
      <c r="D321" s="100" t="str">
        <f ca="1"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 ca="1"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 ca="1">IF(SP_SUL!AK326="","*",SP_SUL!AK326)</f>
        <v>-</v>
      </c>
      <c r="L321" s="141" t="str">
        <f ca="1">IF(SP_SUL!AM326="","*",SP_SUL!AM326)</f>
        <v>-</v>
      </c>
      <c r="M321" s="141" t="str">
        <f ca="1">IF(SP_SUL!AP326="","*",SP_SUL!AP326)</f>
        <v>-</v>
      </c>
      <c r="N321" s="141" t="str">
        <f ca="1"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 ca="1">IF(SP_SUL!S327="","*",SP_SUL!S327)</f>
        <v>-</v>
      </c>
      <c r="D322" s="100" t="str">
        <f ca="1"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 ca="1"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 ca="1">IF(SP_SUL!AK327="","*",SP_SUL!AK327)</f>
        <v>-</v>
      </c>
      <c r="L322" s="141" t="str">
        <f ca="1">IF(SP_SUL!AM327="","*",SP_SUL!AM327)</f>
        <v>-</v>
      </c>
      <c r="M322" s="141" t="str">
        <f ca="1">IF(SP_SUL!AP327="","*",SP_SUL!AP327)</f>
        <v>-</v>
      </c>
      <c r="N322" s="141" t="str">
        <f ca="1"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 ca="1">IF(SP_SUL!S328="","*",SP_SUL!S328)</f>
        <v>-</v>
      </c>
      <c r="D323" s="100" t="str">
        <f ca="1"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 ca="1"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 ca="1">IF(SP_SUL!AK328="","*",SP_SUL!AK328)</f>
        <v>-</v>
      </c>
      <c r="L323" s="141" t="str">
        <f ca="1">IF(SP_SUL!AM328="","*",SP_SUL!AM328)</f>
        <v>-</v>
      </c>
      <c r="M323" s="141" t="str">
        <f ca="1">IF(SP_SUL!AP328="","*",SP_SUL!AP328)</f>
        <v>-</v>
      </c>
      <c r="N323" s="141" t="str">
        <f ca="1"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 ca="1">IF(SP_SUL!S329="","*",SP_SUL!S329)</f>
        <v>-</v>
      </c>
      <c r="D324" s="100" t="str">
        <f ca="1"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 ca="1"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 ca="1">IF(SP_SUL!AK329="","*",SP_SUL!AK329)</f>
        <v>-</v>
      </c>
      <c r="L324" s="141" t="str">
        <f ca="1">IF(SP_SUL!AM329="","*",SP_SUL!AM329)</f>
        <v>-</v>
      </c>
      <c r="M324" s="141" t="str">
        <f ca="1">IF(SP_SUL!AP329="","*",SP_SUL!AP329)</f>
        <v>-</v>
      </c>
      <c r="N324" s="141" t="str">
        <f ca="1"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 ca="1">IF(SP_SUL!S330="","*",SP_SUL!S330)</f>
        <v>-</v>
      </c>
      <c r="D325" s="100" t="str">
        <f ca="1"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 ca="1"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 ca="1">IF(SP_SUL!AK330="","*",SP_SUL!AK330)</f>
        <v>-</v>
      </c>
      <c r="L325" s="141" t="str">
        <f ca="1">IF(SP_SUL!AM330="","*",SP_SUL!AM330)</f>
        <v>-</v>
      </c>
      <c r="M325" s="141" t="str">
        <f ca="1">IF(SP_SUL!AP330="","*",SP_SUL!AP330)</f>
        <v>-</v>
      </c>
      <c r="N325" s="141" t="str">
        <f ca="1"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 ca="1">IF(SP_SUL!S331="","*",SP_SUL!S331)</f>
        <v>-</v>
      </c>
      <c r="D326" s="100" t="str">
        <f ca="1"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 ca="1"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 ca="1">IF(SP_SUL!AK331="","*",SP_SUL!AK331)</f>
        <v>-</v>
      </c>
      <c r="L326" s="141" t="str">
        <f ca="1">IF(SP_SUL!AM331="","*",SP_SUL!AM331)</f>
        <v>-</v>
      </c>
      <c r="M326" s="141" t="str">
        <f ca="1">IF(SP_SUL!AP331="","*",SP_SUL!AP331)</f>
        <v>-</v>
      </c>
      <c r="N326" s="141" t="str">
        <f ca="1"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 ca="1">IF(SP_SUL!S332="","*",SP_SUL!S332)</f>
        <v>-</v>
      </c>
      <c r="D327" s="100" t="str">
        <f ca="1"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 ca="1"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 ca="1">IF(SP_SUL!AK332="","*",SP_SUL!AK332)</f>
        <v>-</v>
      </c>
      <c r="L327" s="141" t="str">
        <f ca="1">IF(SP_SUL!AM332="","*",SP_SUL!AM332)</f>
        <v>-</v>
      </c>
      <c r="M327" s="141" t="str">
        <f ca="1">IF(SP_SUL!AP332="","*",SP_SUL!AP332)</f>
        <v>-</v>
      </c>
      <c r="N327" s="141" t="str">
        <f ca="1"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 ca="1">IF(SP_SUL!S333="","*",SP_SUL!S333)</f>
        <v>-</v>
      </c>
      <c r="D328" s="100" t="str">
        <f ca="1"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 ca="1"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 ca="1">IF(SP_SUL!AK333="","*",SP_SUL!AK333)</f>
        <v>-</v>
      </c>
      <c r="L328" s="141" t="str">
        <f ca="1">IF(SP_SUL!AM333="","*",SP_SUL!AM333)</f>
        <v>-</v>
      </c>
      <c r="M328" s="141" t="str">
        <f ca="1">IF(SP_SUL!AP333="","*",SP_SUL!AP333)</f>
        <v>-</v>
      </c>
      <c r="N328" s="141" t="str">
        <f ca="1"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 ca="1">IF(SP_SUL!S334="","*",SP_SUL!S334)</f>
        <v>-</v>
      </c>
      <c r="D329" s="100" t="str">
        <f ca="1"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 ca="1"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 ca="1">IF(SP_SUL!AK334="","*",SP_SUL!AK334)</f>
        <v>-</v>
      </c>
      <c r="L329" s="141" t="str">
        <f ca="1">IF(SP_SUL!AM334="","*",SP_SUL!AM334)</f>
        <v>-</v>
      </c>
      <c r="M329" s="141" t="str">
        <f ca="1">IF(SP_SUL!AP334="","*",SP_SUL!AP334)</f>
        <v>-</v>
      </c>
      <c r="N329" s="141" t="str">
        <f ca="1"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 ca="1">IF(SP_SUL!S335="","*",SP_SUL!S335)</f>
        <v>-</v>
      </c>
      <c r="D330" s="100" t="str">
        <f ca="1"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 ca="1"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 ca="1">IF(SP_SUL!AK335="","*",SP_SUL!AK335)</f>
        <v>-</v>
      </c>
      <c r="L330" s="141" t="str">
        <f ca="1">IF(SP_SUL!AM335="","*",SP_SUL!AM335)</f>
        <v>-</v>
      </c>
      <c r="M330" s="141" t="str">
        <f ca="1">IF(SP_SUL!AP335="","*",SP_SUL!AP335)</f>
        <v>-</v>
      </c>
      <c r="N330" s="141" t="str">
        <f ca="1"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 ca="1">IF(SP_SUL!S336="","*",SP_SUL!S336)</f>
        <v>-</v>
      </c>
      <c r="D331" s="100" t="str">
        <f ca="1"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 ca="1"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 ca="1">IF(SP_SUL!AK336="","*",SP_SUL!AK336)</f>
        <v>-</v>
      </c>
      <c r="L331" s="141" t="str">
        <f ca="1">IF(SP_SUL!AM336="","*",SP_SUL!AM336)</f>
        <v>-</v>
      </c>
      <c r="M331" s="141" t="str">
        <f ca="1">IF(SP_SUL!AP336="","*",SP_SUL!AP336)</f>
        <v>-</v>
      </c>
      <c r="N331" s="141" t="str">
        <f ca="1"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 ca="1">IF(SP_SUL!S337="","*",SP_SUL!S337)</f>
        <v>-</v>
      </c>
      <c r="D332" s="100" t="str">
        <f ca="1"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 ca="1"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 ca="1">IF(SP_SUL!AK337="","*",SP_SUL!AK337)</f>
        <v>-</v>
      </c>
      <c r="L332" s="141" t="str">
        <f ca="1">IF(SP_SUL!AM337="","*",SP_SUL!AM337)</f>
        <v>-</v>
      </c>
      <c r="M332" s="141" t="str">
        <f ca="1">IF(SP_SUL!AP337="","*",SP_SUL!AP337)</f>
        <v>-</v>
      </c>
      <c r="N332" s="141" t="str">
        <f ca="1"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 ca="1">IF(SP_SUL!S338="","*",SP_SUL!S338)</f>
        <v>-</v>
      </c>
      <c r="D333" s="100" t="str">
        <f ca="1"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 ca="1"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 ca="1">IF(SP_SUL!AK338="","*",SP_SUL!AK338)</f>
        <v>-</v>
      </c>
      <c r="L333" s="141" t="str">
        <f ca="1">IF(SP_SUL!AM338="","*",SP_SUL!AM338)</f>
        <v>-</v>
      </c>
      <c r="M333" s="141" t="str">
        <f ca="1">IF(SP_SUL!AP338="","*",SP_SUL!AP338)</f>
        <v>-</v>
      </c>
      <c r="N333" s="141" t="str">
        <f ca="1"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 ca="1">IF(SP_SUL!S339="","*",SP_SUL!S339)</f>
        <v>-</v>
      </c>
      <c r="D334" s="100" t="str">
        <f ca="1"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 ca="1"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 ca="1">IF(SP_SUL!AK339="","*",SP_SUL!AK339)</f>
        <v>-</v>
      </c>
      <c r="L334" s="141" t="str">
        <f ca="1">IF(SP_SUL!AM339="","*",SP_SUL!AM339)</f>
        <v>-</v>
      </c>
      <c r="M334" s="141" t="str">
        <f ca="1">IF(SP_SUL!AP339="","*",SP_SUL!AP339)</f>
        <v>-</v>
      </c>
      <c r="N334" s="141" t="str">
        <f ca="1"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 ca="1">IF(SP_SUL!S340="","*",SP_SUL!S340)</f>
        <v>-</v>
      </c>
      <c r="D335" s="100" t="str">
        <f ca="1"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 ca="1"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 ca="1">IF(SP_SUL!AK340="","*",SP_SUL!AK340)</f>
        <v>-</v>
      </c>
      <c r="L335" s="141" t="str">
        <f ca="1">IF(SP_SUL!AM340="","*",SP_SUL!AM340)</f>
        <v>-</v>
      </c>
      <c r="M335" s="141" t="str">
        <f ca="1">IF(SP_SUL!AP340="","*",SP_SUL!AP340)</f>
        <v>-</v>
      </c>
      <c r="N335" s="141" t="str">
        <f ca="1"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 ca="1">IF(SP_SUL!S341="","*",SP_SUL!S341)</f>
        <v>-</v>
      </c>
      <c r="D336" s="100" t="str">
        <f ca="1"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 ca="1"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 ca="1">IF(SP_SUL!AK341="","*",SP_SUL!AK341)</f>
        <v>-</v>
      </c>
      <c r="L336" s="141" t="str">
        <f ca="1">IF(SP_SUL!AM341="","*",SP_SUL!AM341)</f>
        <v>-</v>
      </c>
      <c r="M336" s="141" t="str">
        <f ca="1">IF(SP_SUL!AP341="","*",SP_SUL!AP341)</f>
        <v>-</v>
      </c>
      <c r="N336" s="141" t="str">
        <f ca="1"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 ca="1">IF(SP_SUL!S342="","*",SP_SUL!S342)</f>
        <v>-</v>
      </c>
      <c r="D337" s="100" t="str">
        <f ca="1"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 ca="1"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 ca="1">IF(SP_SUL!AK342="","*",SP_SUL!AK342)</f>
        <v>-</v>
      </c>
      <c r="L337" s="141" t="str">
        <f ca="1">IF(SP_SUL!AM342="","*",SP_SUL!AM342)</f>
        <v>-</v>
      </c>
      <c r="M337" s="141" t="str">
        <f ca="1">IF(SP_SUL!AP342="","*",SP_SUL!AP342)</f>
        <v>-</v>
      </c>
      <c r="N337" s="141" t="str">
        <f ca="1"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 ca="1">IF(SP_SUL!S343="","*",SP_SUL!S343)</f>
        <v>-</v>
      </c>
      <c r="D338" s="100" t="str">
        <f ca="1"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 ca="1"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 ca="1">IF(SP_SUL!AK343="","*",SP_SUL!AK343)</f>
        <v>-</v>
      </c>
      <c r="L338" s="141" t="str">
        <f ca="1">IF(SP_SUL!AM343="","*",SP_SUL!AM343)</f>
        <v>-</v>
      </c>
      <c r="M338" s="141" t="str">
        <f ca="1">IF(SP_SUL!AP343="","*",SP_SUL!AP343)</f>
        <v>-</v>
      </c>
      <c r="N338" s="141" t="str">
        <f ca="1"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 ca="1">IF(SP_SUL!S344="","*",SP_SUL!S344)</f>
        <v>-</v>
      </c>
      <c r="D339" s="100" t="str">
        <f ca="1"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 ca="1"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 ca="1">IF(SP_SUL!AK344="","*",SP_SUL!AK344)</f>
        <v>-</v>
      </c>
      <c r="L339" s="141" t="str">
        <f ca="1">IF(SP_SUL!AM344="","*",SP_SUL!AM344)</f>
        <v>-</v>
      </c>
      <c r="M339" s="141" t="str">
        <f ca="1">IF(SP_SUL!AP344="","*",SP_SUL!AP344)</f>
        <v>-</v>
      </c>
      <c r="N339" s="141" t="str">
        <f ca="1"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 ca="1">IF(SP_SUL!S345="","*",SP_SUL!S345)</f>
        <v>-</v>
      </c>
      <c r="D340" s="100" t="str">
        <f ca="1"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 ca="1"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 ca="1">IF(SP_SUL!AK345="","*",SP_SUL!AK345)</f>
        <v>-</v>
      </c>
      <c r="L340" s="141" t="str">
        <f ca="1">IF(SP_SUL!AM345="","*",SP_SUL!AM345)</f>
        <v>-</v>
      </c>
      <c r="M340" s="141" t="str">
        <f ca="1">IF(SP_SUL!AP345="","*",SP_SUL!AP345)</f>
        <v>-</v>
      </c>
      <c r="N340" s="141" t="str">
        <f ca="1"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 ca="1">IF(SP_SUL!S346="","*",SP_SUL!S346)</f>
        <v>-</v>
      </c>
      <c r="D341" s="100" t="str">
        <f ca="1"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 ca="1"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 ca="1">IF(SP_SUL!AK346="","*",SP_SUL!AK346)</f>
        <v>-</v>
      </c>
      <c r="L341" s="141" t="str">
        <f ca="1">IF(SP_SUL!AM346="","*",SP_SUL!AM346)</f>
        <v>-</v>
      </c>
      <c r="M341" s="141" t="str">
        <f ca="1">IF(SP_SUL!AP346="","*",SP_SUL!AP346)</f>
        <v>-</v>
      </c>
      <c r="N341" s="141" t="str">
        <f ca="1"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 ca="1">IF(SP_SUL!S347="","*",SP_SUL!S347)</f>
        <v>-</v>
      </c>
      <c r="D342" s="100" t="str">
        <f ca="1"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 ca="1"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 ca="1">IF(SP_SUL!AK347="","*",SP_SUL!AK347)</f>
        <v>-</v>
      </c>
      <c r="L342" s="141" t="str">
        <f ca="1">IF(SP_SUL!AM347="","*",SP_SUL!AM347)</f>
        <v>-</v>
      </c>
      <c r="M342" s="141" t="str">
        <f ca="1">IF(SP_SUL!AP347="","*",SP_SUL!AP347)</f>
        <v>-</v>
      </c>
      <c r="N342" s="141" t="str">
        <f ca="1"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 ca="1">IF(SP_SUL!S348="","*",SP_SUL!S348)</f>
        <v>-</v>
      </c>
      <c r="D343" s="100" t="str">
        <f ca="1"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 ca="1"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 ca="1">IF(SP_SUL!AK348="","*",SP_SUL!AK348)</f>
        <v>-</v>
      </c>
      <c r="L343" s="141" t="str">
        <f ca="1">IF(SP_SUL!AM348="","*",SP_SUL!AM348)</f>
        <v>-</v>
      </c>
      <c r="M343" s="141" t="str">
        <f ca="1">IF(SP_SUL!AP348="","*",SP_SUL!AP348)</f>
        <v>-</v>
      </c>
      <c r="N343" s="141" t="str">
        <f ca="1"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 ca="1">IF(SP_SUL!S349="","*",SP_SUL!S349)</f>
        <v>-</v>
      </c>
      <c r="D344" s="100" t="str">
        <f ca="1"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 ca="1"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 ca="1">IF(SP_SUL!AK349="","*",SP_SUL!AK349)</f>
        <v>-</v>
      </c>
      <c r="L344" s="141" t="str">
        <f ca="1">IF(SP_SUL!AM349="","*",SP_SUL!AM349)</f>
        <v>-</v>
      </c>
      <c r="M344" s="141" t="str">
        <f ca="1">IF(SP_SUL!AP349="","*",SP_SUL!AP349)</f>
        <v>-</v>
      </c>
      <c r="N344" s="141" t="str">
        <f ca="1"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 ca="1">IF(SP_SUL!S350="","*",SP_SUL!S350)</f>
        <v>-</v>
      </c>
      <c r="D345" s="100" t="str">
        <f ca="1"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 ca="1"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 ca="1">IF(SP_SUL!AK350="","*",SP_SUL!AK350)</f>
        <v>-</v>
      </c>
      <c r="L345" s="141" t="str">
        <f ca="1">IF(SP_SUL!AM350="","*",SP_SUL!AM350)</f>
        <v>-</v>
      </c>
      <c r="M345" s="141" t="str">
        <f ca="1">IF(SP_SUL!AP350="","*",SP_SUL!AP350)</f>
        <v>-</v>
      </c>
      <c r="N345" s="141" t="str">
        <f ca="1"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 ca="1">IF(SP_SUL!S351="","*",SP_SUL!S351)</f>
        <v>-</v>
      </c>
      <c r="D346" s="100" t="str">
        <f ca="1"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 ca="1"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 ca="1">IF(SP_SUL!AK351="","*",SP_SUL!AK351)</f>
        <v>-</v>
      </c>
      <c r="L346" s="141" t="str">
        <f ca="1">IF(SP_SUL!AM351="","*",SP_SUL!AM351)</f>
        <v>-</v>
      </c>
      <c r="M346" s="141" t="str">
        <f ca="1">IF(SP_SUL!AP351="","*",SP_SUL!AP351)</f>
        <v>-</v>
      </c>
      <c r="N346" s="141" t="str">
        <f ca="1"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 ca="1">IF(SP_SUL!S352="","*",SP_SUL!S352)</f>
        <v>-</v>
      </c>
      <c r="D347" s="100" t="str">
        <f ca="1"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 ca="1"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 ca="1">IF(SP_SUL!AK352="","*",SP_SUL!AK352)</f>
        <v>-</v>
      </c>
      <c r="L347" s="141" t="str">
        <f ca="1">IF(SP_SUL!AM352="","*",SP_SUL!AM352)</f>
        <v>-</v>
      </c>
      <c r="M347" s="141" t="str">
        <f ca="1">IF(SP_SUL!AP352="","*",SP_SUL!AP352)</f>
        <v>-</v>
      </c>
      <c r="N347" s="141" t="str">
        <f ca="1"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 ca="1">IF(SP_SUL!S353="","*",SP_SUL!S353)</f>
        <v>-</v>
      </c>
      <c r="D348" s="100" t="str">
        <f ca="1"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 ca="1"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 ca="1">IF(SP_SUL!AK353="","*",SP_SUL!AK353)</f>
        <v>-</v>
      </c>
      <c r="L348" s="141" t="str">
        <f ca="1">IF(SP_SUL!AM353="","*",SP_SUL!AM353)</f>
        <v>-</v>
      </c>
      <c r="M348" s="141" t="str">
        <f ca="1">IF(SP_SUL!AP353="","*",SP_SUL!AP353)</f>
        <v>-</v>
      </c>
      <c r="N348" s="141" t="str">
        <f ca="1"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 ca="1">IF(SP_SUL!S354="","*",SP_SUL!S354)</f>
        <v>-</v>
      </c>
      <c r="D349" s="100" t="str">
        <f ca="1"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 ca="1"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 ca="1">IF(SP_SUL!AK354="","*",SP_SUL!AK354)</f>
        <v>-</v>
      </c>
      <c r="L349" s="141" t="str">
        <f ca="1">IF(SP_SUL!AM354="","*",SP_SUL!AM354)</f>
        <v>-</v>
      </c>
      <c r="M349" s="141" t="str">
        <f ca="1">IF(SP_SUL!AP354="","*",SP_SUL!AP354)</f>
        <v>-</v>
      </c>
      <c r="N349" s="141" t="str">
        <f ca="1"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 ca="1">IF(SP_SUL!S355="","*",SP_SUL!S355)</f>
        <v>-</v>
      </c>
      <c r="D350" s="100" t="str">
        <f ca="1"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 ca="1"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 ca="1">IF(SP_SUL!AK355="","*",SP_SUL!AK355)</f>
        <v>-</v>
      </c>
      <c r="L350" s="141" t="str">
        <f ca="1">IF(SP_SUL!AM355="","*",SP_SUL!AM355)</f>
        <v>-</v>
      </c>
      <c r="M350" s="141" t="str">
        <f ca="1">IF(SP_SUL!AP355="","*",SP_SUL!AP355)</f>
        <v>-</v>
      </c>
      <c r="N350" s="141" t="str">
        <f ca="1"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 ca="1">IF(SP_SUL!S356="","*",SP_SUL!S356)</f>
        <v>-</v>
      </c>
      <c r="D351" s="100" t="str">
        <f ca="1"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 ca="1"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 ca="1">IF(SP_SUL!AK356="","*",SP_SUL!AK356)</f>
        <v>-</v>
      </c>
      <c r="L351" s="141" t="str">
        <f ca="1">IF(SP_SUL!AM356="","*",SP_SUL!AM356)</f>
        <v>-</v>
      </c>
      <c r="M351" s="141" t="str">
        <f ca="1">IF(SP_SUL!AP356="","*",SP_SUL!AP356)</f>
        <v>-</v>
      </c>
      <c r="N351" s="141" t="str">
        <f ca="1"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 ca="1">IF(SP_SUL!S357="","*",SP_SUL!S357)</f>
        <v>-</v>
      </c>
      <c r="D352" s="100" t="str">
        <f ca="1"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 ca="1"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 ca="1">IF(SP_SUL!AK357="","*",SP_SUL!AK357)</f>
        <v>-</v>
      </c>
      <c r="L352" s="141" t="str">
        <f ca="1">IF(SP_SUL!AM357="","*",SP_SUL!AM357)</f>
        <v>-</v>
      </c>
      <c r="M352" s="141" t="str">
        <f ca="1">IF(SP_SUL!AP357="","*",SP_SUL!AP357)</f>
        <v>-</v>
      </c>
      <c r="N352" s="141" t="str">
        <f ca="1"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 ca="1">IF(SP_SUL!S358="","*",SP_SUL!S358)</f>
        <v>-</v>
      </c>
      <c r="D353" s="100" t="str">
        <f ca="1"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 ca="1"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 ca="1">IF(SP_SUL!AK358="","*",SP_SUL!AK358)</f>
        <v>-</v>
      </c>
      <c r="L353" s="141" t="str">
        <f ca="1">IF(SP_SUL!AM358="","*",SP_SUL!AM358)</f>
        <v>-</v>
      </c>
      <c r="M353" s="141" t="str">
        <f ca="1">IF(SP_SUL!AP358="","*",SP_SUL!AP358)</f>
        <v>-</v>
      </c>
      <c r="N353" s="141" t="str">
        <f ca="1"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 ca="1">IF(SP_SUL!S359="","*",SP_SUL!S359)</f>
        <v>-</v>
      </c>
      <c r="D354" s="100" t="str">
        <f ca="1"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 ca="1"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 ca="1">IF(SP_SUL!AK359="","*",SP_SUL!AK359)</f>
        <v>-</v>
      </c>
      <c r="L354" s="141" t="str">
        <f ca="1">IF(SP_SUL!AM359="","*",SP_SUL!AM359)</f>
        <v>-</v>
      </c>
      <c r="M354" s="141" t="str">
        <f ca="1">IF(SP_SUL!AP359="","*",SP_SUL!AP359)</f>
        <v>-</v>
      </c>
      <c r="N354" s="141" t="str">
        <f ca="1"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 ca="1">IF(SP_SUL!S360="","*",SP_SUL!S360)</f>
        <v>-</v>
      </c>
      <c r="D355" s="100" t="str">
        <f ca="1"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 ca="1"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 ca="1">IF(SP_SUL!AK360="","*",SP_SUL!AK360)</f>
        <v>-</v>
      </c>
      <c r="L355" s="141" t="str">
        <f ca="1">IF(SP_SUL!AM360="","*",SP_SUL!AM360)</f>
        <v>-</v>
      </c>
      <c r="M355" s="141" t="str">
        <f ca="1">IF(SP_SUL!AP360="","*",SP_SUL!AP360)</f>
        <v>-</v>
      </c>
      <c r="N355" s="141" t="str">
        <f ca="1"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 ca="1">IF(SP_SUL!S361="","*",SP_SUL!S361)</f>
        <v>-</v>
      </c>
      <c r="D356" s="100" t="str">
        <f ca="1"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 ca="1"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 ca="1">IF(SP_SUL!AK361="","*",SP_SUL!AK361)</f>
        <v>-</v>
      </c>
      <c r="L356" s="141" t="str">
        <f ca="1">IF(SP_SUL!AM361="","*",SP_SUL!AM361)</f>
        <v>-</v>
      </c>
      <c r="M356" s="141" t="str">
        <f ca="1">IF(SP_SUL!AP361="","*",SP_SUL!AP361)</f>
        <v>-</v>
      </c>
      <c r="N356" s="141" t="str">
        <f ca="1"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 ca="1">IF(SP_SUL!S362="","*",SP_SUL!S362)</f>
        <v>-</v>
      </c>
      <c r="D357" s="100" t="str">
        <f ca="1"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 ca="1"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 ca="1">IF(SP_SUL!AK362="","*",SP_SUL!AK362)</f>
        <v>-</v>
      </c>
      <c r="L357" s="141" t="str">
        <f ca="1">IF(SP_SUL!AM362="","*",SP_SUL!AM362)</f>
        <v>-</v>
      </c>
      <c r="M357" s="141" t="str">
        <f ca="1">IF(SP_SUL!AP362="","*",SP_SUL!AP362)</f>
        <v>-</v>
      </c>
      <c r="N357" s="141" t="str">
        <f ca="1"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 ca="1">IF(SP_SUL!S363="","*",SP_SUL!S363)</f>
        <v>-</v>
      </c>
      <c r="D358" s="100" t="str">
        <f ca="1"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 ca="1"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 ca="1">IF(SP_SUL!AK363="","*",SP_SUL!AK363)</f>
        <v>-</v>
      </c>
      <c r="L358" s="141" t="str">
        <f ca="1">IF(SP_SUL!AM363="","*",SP_SUL!AM363)</f>
        <v>-</v>
      </c>
      <c r="M358" s="141" t="str">
        <f ca="1">IF(SP_SUL!AP363="","*",SP_SUL!AP363)</f>
        <v>-</v>
      </c>
      <c r="N358" s="141" t="str">
        <f ca="1"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 ca="1">IF(SP_SUL!S364="","*",SP_SUL!S364)</f>
        <v>-</v>
      </c>
      <c r="D359" s="100" t="str">
        <f ca="1"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 ca="1"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 ca="1">IF(SP_SUL!AK364="","*",SP_SUL!AK364)</f>
        <v>-</v>
      </c>
      <c r="L359" s="141" t="str">
        <f ca="1">IF(SP_SUL!AM364="","*",SP_SUL!AM364)</f>
        <v>-</v>
      </c>
      <c r="M359" s="141" t="str">
        <f ca="1">IF(SP_SUL!AP364="","*",SP_SUL!AP364)</f>
        <v>-</v>
      </c>
      <c r="N359" s="141" t="str">
        <f ca="1"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 ca="1">IF(SP_SUL!S365="","*",SP_SUL!S365)</f>
        <v>-</v>
      </c>
      <c r="D360" s="100" t="str">
        <f ca="1"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 ca="1"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 ca="1">IF(SP_SUL!AK365="","*",SP_SUL!AK365)</f>
        <v>-</v>
      </c>
      <c r="L360" s="141" t="str">
        <f ca="1">IF(SP_SUL!AM365="","*",SP_SUL!AM365)</f>
        <v>-</v>
      </c>
      <c r="M360" s="141" t="str">
        <f ca="1">IF(SP_SUL!AP365="","*",SP_SUL!AP365)</f>
        <v>-</v>
      </c>
      <c r="N360" s="141" t="str">
        <f ca="1"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 ca="1">IF(SP_SUL!S366="","*",SP_SUL!S366)</f>
        <v>-</v>
      </c>
      <c r="D361" s="100" t="str">
        <f ca="1"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 ca="1"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 ca="1">IF(SP_SUL!AK366="","*",SP_SUL!AK366)</f>
        <v>-</v>
      </c>
      <c r="L361" s="141" t="str">
        <f ca="1">IF(SP_SUL!AM366="","*",SP_SUL!AM366)</f>
        <v>-</v>
      </c>
      <c r="M361" s="141" t="str">
        <f ca="1">IF(SP_SUL!AP366="","*",SP_SUL!AP366)</f>
        <v>-</v>
      </c>
      <c r="N361" s="141" t="str">
        <f ca="1"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 ca="1">IF(SP_SUL!S367="","*",SP_SUL!S367)</f>
        <v>-</v>
      </c>
      <c r="D362" s="100" t="str">
        <f ca="1"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 ca="1"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 ca="1">IF(SP_SUL!AK367="","*",SP_SUL!AK367)</f>
        <v>-</v>
      </c>
      <c r="L362" s="141" t="str">
        <f ca="1">IF(SP_SUL!AM367="","*",SP_SUL!AM367)</f>
        <v>-</v>
      </c>
      <c r="M362" s="141" t="str">
        <f ca="1">IF(SP_SUL!AP367="","*",SP_SUL!AP367)</f>
        <v>-</v>
      </c>
      <c r="N362" s="141" t="str">
        <f ca="1"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 ca="1">IF(SP_SUL!S368="","*",SP_SUL!S368)</f>
        <v>-</v>
      </c>
      <c r="D363" s="100" t="str">
        <f ca="1"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 ca="1"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 ca="1">IF(SP_SUL!AK368="","*",SP_SUL!AK368)</f>
        <v>-</v>
      </c>
      <c r="L363" s="141" t="str">
        <f ca="1">IF(SP_SUL!AM368="","*",SP_SUL!AM368)</f>
        <v>-</v>
      </c>
      <c r="M363" s="141" t="str">
        <f ca="1">IF(SP_SUL!AP368="","*",SP_SUL!AP368)</f>
        <v>-</v>
      </c>
      <c r="N363" s="141" t="str">
        <f ca="1"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 ca="1">IF(SP_SUL!S369="","*",SP_SUL!S369)</f>
        <v>-</v>
      </c>
      <c r="D364" s="100" t="str">
        <f ca="1"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 ca="1"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 ca="1">IF(SP_SUL!AK369="","*",SP_SUL!AK369)</f>
        <v>-</v>
      </c>
      <c r="L364" s="141" t="str">
        <f ca="1">IF(SP_SUL!AM369="","*",SP_SUL!AM369)</f>
        <v>-</v>
      </c>
      <c r="M364" s="141" t="str">
        <f ca="1">IF(SP_SUL!AP369="","*",SP_SUL!AP369)</f>
        <v>-</v>
      </c>
      <c r="N364" s="141" t="str">
        <f ca="1"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 ca="1">IF(SP_SUL!S370="","*",SP_SUL!S370)</f>
        <v>-</v>
      </c>
      <c r="D365" s="100" t="str">
        <f ca="1"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 ca="1"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 ca="1">IF(SP_SUL!AK370="","*",SP_SUL!AK370)</f>
        <v>-</v>
      </c>
      <c r="L365" s="141" t="str">
        <f ca="1">IF(SP_SUL!AM370="","*",SP_SUL!AM370)</f>
        <v>-</v>
      </c>
      <c r="M365" s="141" t="str">
        <f ca="1">IF(SP_SUL!AP370="","*",SP_SUL!AP370)</f>
        <v>-</v>
      </c>
      <c r="N365" s="141" t="str">
        <f ca="1"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 ca="1">IF(SP_SUL!S371="","*",SP_SUL!S371)</f>
        <v>-</v>
      </c>
      <c r="D366" s="100" t="str">
        <f ca="1"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 ca="1"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 ca="1">IF(SP_SUL!AK371="","*",SP_SUL!AK371)</f>
        <v>-</v>
      </c>
      <c r="L366" s="141" t="str">
        <f ca="1">IF(SP_SUL!AM371="","*",SP_SUL!AM371)</f>
        <v>-</v>
      </c>
      <c r="M366" s="141" t="str">
        <f ca="1">IF(SP_SUL!AP371="","*",SP_SUL!AP371)</f>
        <v>-</v>
      </c>
      <c r="N366" s="141" t="str">
        <f ca="1"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 ca="1">IF(SP_SUL!S372="","*",SP_SUL!S372)</f>
        <v>-</v>
      </c>
      <c r="D367" s="100" t="str">
        <f ca="1"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 ca="1"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 ca="1">IF(SP_SUL!AK372="","*",SP_SUL!AK372)</f>
        <v>-</v>
      </c>
      <c r="L367" s="141" t="str">
        <f ca="1">IF(SP_SUL!AM372="","*",SP_SUL!AM372)</f>
        <v>-</v>
      </c>
      <c r="M367" s="141" t="str">
        <f ca="1">IF(SP_SUL!AP372="","*",SP_SUL!AP372)</f>
        <v>-</v>
      </c>
      <c r="N367" s="141" t="str">
        <f ca="1"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 ca="1">IF(SP_SUL!S373="","*",SP_SUL!S373)</f>
        <v>-</v>
      </c>
      <c r="D368" s="100" t="str">
        <f ca="1"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 ca="1"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 ca="1">IF(SP_SUL!AK373="","*",SP_SUL!AK373)</f>
        <v>-</v>
      </c>
      <c r="L368" s="141" t="str">
        <f ca="1">IF(SP_SUL!AM373="","*",SP_SUL!AM373)</f>
        <v>-</v>
      </c>
      <c r="M368" s="141" t="str">
        <f ca="1">IF(SP_SUL!AP373="","*",SP_SUL!AP373)</f>
        <v>-</v>
      </c>
      <c r="N368" s="141" t="str">
        <f ca="1"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 ca="1">IF(SP_SUL!S374="","*",SP_SUL!S374)</f>
        <v>-</v>
      </c>
      <c r="D369" s="100" t="str">
        <f ca="1"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 ca="1"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 ca="1">IF(SP_SUL!AK374="","*",SP_SUL!AK374)</f>
        <v>-</v>
      </c>
      <c r="L369" s="141" t="str">
        <f ca="1">IF(SP_SUL!AM374="","*",SP_SUL!AM374)</f>
        <v>-</v>
      </c>
      <c r="M369" s="141" t="str">
        <f ca="1">IF(SP_SUL!AP374="","*",SP_SUL!AP374)</f>
        <v>-</v>
      </c>
      <c r="N369" s="141" t="str">
        <f ca="1"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 ca="1">IF(SP_SUL!S375="","*",SP_SUL!S375)</f>
        <v>-</v>
      </c>
      <c r="D370" s="100" t="str">
        <f ca="1"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 ca="1"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 ca="1">IF(SP_SUL!AK375="","*",SP_SUL!AK375)</f>
        <v>-</v>
      </c>
      <c r="L370" s="141" t="str">
        <f ca="1">IF(SP_SUL!AM375="","*",SP_SUL!AM375)</f>
        <v>-</v>
      </c>
      <c r="M370" s="141" t="str">
        <f ca="1">IF(SP_SUL!AP375="","*",SP_SUL!AP375)</f>
        <v>-</v>
      </c>
      <c r="N370" s="141" t="str">
        <f ca="1"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 ca="1">IF(SP_SUL!S389="","*",SP_SUL!S389)</f>
        <v>-</v>
      </c>
      <c r="D371" s="100" t="str">
        <f ca="1"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 ca="1"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 ca="1">IF(SP_SUL!AK389="","*",SP_SUL!AK389)</f>
        <v>-</v>
      </c>
      <c r="L371" s="141" t="str">
        <f ca="1">IF(SP_SUL!AM389="","*",SP_SUL!AM389)</f>
        <v>-</v>
      </c>
      <c r="M371" s="141" t="str">
        <f ca="1">IF(SP_SUL!AP389="","*",SP_SUL!AP389)</f>
        <v>-</v>
      </c>
      <c r="N371" s="141" t="str">
        <f ca="1"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 ca="1">IF(SP_SUL!S390="","*",SP_SUL!S390)</f>
        <v>-</v>
      </c>
      <c r="D372" s="100" t="str">
        <f ca="1"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 ca="1"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 ca="1">IF(SP_SUL!AK390="","*",SP_SUL!AK390)</f>
        <v>-</v>
      </c>
      <c r="L372" s="141" t="str">
        <f ca="1">IF(SP_SUL!AM390="","*",SP_SUL!AM390)</f>
        <v>-</v>
      </c>
      <c r="M372" s="141" t="str">
        <f ca="1">IF(SP_SUL!AP390="","*",SP_SUL!AP390)</f>
        <v>-</v>
      </c>
      <c r="N372" s="141" t="str">
        <f ca="1"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 ca="1">IF(SP_SUL!S391="","*",SP_SUL!S391)</f>
        <v>-</v>
      </c>
      <c r="D373" s="100" t="str">
        <f ca="1"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 ca="1"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 ca="1">IF(SP_SUL!AK391="","*",SP_SUL!AK391)</f>
        <v>-</v>
      </c>
      <c r="L373" s="141" t="str">
        <f ca="1">IF(SP_SUL!AM391="","*",SP_SUL!AM391)</f>
        <v>-</v>
      </c>
      <c r="M373" s="141" t="str">
        <f ca="1">IF(SP_SUL!AP391="","*",SP_SUL!AP391)</f>
        <v>-</v>
      </c>
      <c r="N373" s="141" t="str">
        <f ca="1"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 ca="1">IF(SP_SUL!S392="","*",SP_SUL!S392)</f>
        <v>-</v>
      </c>
      <c r="D374" s="100" t="str">
        <f ca="1"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 ca="1"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 ca="1">IF(SP_SUL!AK392="","*",SP_SUL!AK392)</f>
        <v>-</v>
      </c>
      <c r="L374" s="141" t="str">
        <f ca="1">IF(SP_SUL!AM392="","*",SP_SUL!AM392)</f>
        <v>-</v>
      </c>
      <c r="M374" s="141" t="str">
        <f ca="1">IF(SP_SUL!AP392="","*",SP_SUL!AP392)</f>
        <v>-</v>
      </c>
      <c r="N374" s="141" t="str">
        <f ca="1"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 ca="1">IF(SP_SUL!S393="","*",SP_SUL!S393)</f>
        <v>-</v>
      </c>
      <c r="D375" s="100" t="str">
        <f ca="1"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 ca="1"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 ca="1">IF(SP_SUL!AK393="","*",SP_SUL!AK393)</f>
        <v>-</v>
      </c>
      <c r="L375" s="141" t="str">
        <f ca="1">IF(SP_SUL!AM393="","*",SP_SUL!AM393)</f>
        <v>-</v>
      </c>
      <c r="M375" s="141" t="str">
        <f ca="1">IF(SP_SUL!AP393="","*",SP_SUL!AP393)</f>
        <v>-</v>
      </c>
      <c r="N375" s="141" t="str">
        <f ca="1"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 ca="1">IF(SP_SUL!S394="","*",SP_SUL!S394)</f>
        <v>-</v>
      </c>
      <c r="D376" s="100" t="str">
        <f ca="1"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 ca="1"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 ca="1">IF(SP_SUL!AK394="","*",SP_SUL!AK394)</f>
        <v>-</v>
      </c>
      <c r="L376" s="141" t="str">
        <f ca="1">IF(SP_SUL!AM394="","*",SP_SUL!AM394)</f>
        <v>-</v>
      </c>
      <c r="M376" s="141" t="str">
        <f ca="1">IF(SP_SUL!AP394="","*",SP_SUL!AP394)</f>
        <v>-</v>
      </c>
      <c r="N376" s="141" t="str">
        <f ca="1"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 ca="1">IF(SP_SUL!S395="","*",SP_SUL!S395)</f>
        <v>-</v>
      </c>
      <c r="D377" s="100" t="str">
        <f ca="1"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 ca="1"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 ca="1">IF(SP_SUL!AK395="","*",SP_SUL!AK395)</f>
        <v>-</v>
      </c>
      <c r="L377" s="141" t="str">
        <f ca="1">IF(SP_SUL!AM395="","*",SP_SUL!AM395)</f>
        <v>-</v>
      </c>
      <c r="M377" s="141" t="str">
        <f ca="1">IF(SP_SUL!AP395="","*",SP_SUL!AP395)</f>
        <v>-</v>
      </c>
      <c r="N377" s="141" t="str">
        <f ca="1"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 ca="1">IF(SP_SUL!S396="","*",SP_SUL!S396)</f>
        <v>-</v>
      </c>
      <c r="D378" s="100" t="str">
        <f ca="1"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 ca="1"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 ca="1">IF(SP_SUL!AK396="","*",SP_SUL!AK396)</f>
        <v>-</v>
      </c>
      <c r="L378" s="141" t="str">
        <f ca="1">IF(SP_SUL!AM396="","*",SP_SUL!AM396)</f>
        <v>-</v>
      </c>
      <c r="M378" s="141" t="str">
        <f ca="1">IF(SP_SUL!AP396="","*",SP_SUL!AP396)</f>
        <v>-</v>
      </c>
      <c r="N378" s="141" t="str">
        <f ca="1"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 ca="1">IF(SP_SUL!S397="","*",SP_SUL!S397)</f>
        <v>-</v>
      </c>
      <c r="D379" s="100" t="str">
        <f ca="1"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 ca="1"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 ca="1">IF(SP_SUL!AK397="","*",SP_SUL!AK397)</f>
        <v>-</v>
      </c>
      <c r="L379" s="141" t="str">
        <f ca="1">IF(SP_SUL!AM397="","*",SP_SUL!AM397)</f>
        <v>-</v>
      </c>
      <c r="M379" s="141" t="str">
        <f ca="1">IF(SP_SUL!AP397="","*",SP_SUL!AP397)</f>
        <v>-</v>
      </c>
      <c r="N379" s="141" t="str">
        <f ca="1"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 ca="1">IF(SP_SUL!S399="","*",SP_SUL!S399)</f>
        <v>-</v>
      </c>
      <c r="D380" s="100" t="str">
        <f ca="1"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 ca="1"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 ca="1">IF(SP_SUL!AK399="","*",SP_SUL!AK399)</f>
        <v>-</v>
      </c>
      <c r="L380" s="141" t="str">
        <f ca="1">IF(SP_SUL!AM399="","*",SP_SUL!AM399)</f>
        <v>-</v>
      </c>
      <c r="M380" s="141" t="str">
        <f ca="1">IF(SP_SUL!AP399="","*",SP_SUL!AP399)</f>
        <v>-</v>
      </c>
      <c r="N380" s="141" t="str">
        <f ca="1"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 ca="1">IF(SP_SUL!S400="","*",SP_SUL!S400)</f>
        <v>-</v>
      </c>
      <c r="D381" s="100" t="str">
        <f ca="1"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 ca="1"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 ca="1">IF(SP_SUL!AK400="","*",SP_SUL!AK400)</f>
        <v>-</v>
      </c>
      <c r="L381" s="141" t="str">
        <f ca="1">IF(SP_SUL!AM400="","*",SP_SUL!AM400)</f>
        <v>-</v>
      </c>
      <c r="M381" s="141" t="str">
        <f ca="1">IF(SP_SUL!AP400="","*",SP_SUL!AP400)</f>
        <v>-</v>
      </c>
      <c r="N381" s="141" t="str">
        <f ca="1"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 ca="1">IF(SP_SUL!S401="","*",SP_SUL!S401)</f>
        <v>-</v>
      </c>
      <c r="D382" s="100" t="str">
        <f ca="1"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 ca="1"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 ca="1">IF(SP_SUL!AK401="","*",SP_SUL!AK401)</f>
        <v>-</v>
      </c>
      <c r="L382" s="141" t="str">
        <f ca="1">IF(SP_SUL!AM401="","*",SP_SUL!AM401)</f>
        <v>-</v>
      </c>
      <c r="M382" s="141" t="str">
        <f ca="1">IF(SP_SUL!AP401="","*",SP_SUL!AP401)</f>
        <v>-</v>
      </c>
      <c r="N382" s="141" t="str">
        <f ca="1"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 ca="1">IF(SP_SUL!S402="","*",SP_SUL!S402)</f>
        <v>-</v>
      </c>
      <c r="D383" s="100" t="str">
        <f ca="1"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 ca="1"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 ca="1">IF(SP_SUL!AK402="","*",SP_SUL!AK402)</f>
        <v>-</v>
      </c>
      <c r="L383" s="141" t="str">
        <f ca="1">IF(SP_SUL!AM402="","*",SP_SUL!AM402)</f>
        <v>-</v>
      </c>
      <c r="M383" s="141" t="str">
        <f ca="1">IF(SP_SUL!AP402="","*",SP_SUL!AP402)</f>
        <v>-</v>
      </c>
      <c r="N383" s="141" t="str">
        <f ca="1"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 ca="1">IF(SP_SUL!S403="","*",SP_SUL!S403)</f>
        <v>-</v>
      </c>
      <c r="D384" s="100" t="str">
        <f ca="1"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 ca="1"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 ca="1">IF(SP_SUL!AK403="","*",SP_SUL!AK403)</f>
        <v>-</v>
      </c>
      <c r="L384" s="141" t="str">
        <f ca="1">IF(SP_SUL!AM403="","*",SP_SUL!AM403)</f>
        <v>-</v>
      </c>
      <c r="M384" s="141" t="str">
        <f ca="1">IF(SP_SUL!AP403="","*",SP_SUL!AP403)</f>
        <v>-</v>
      </c>
      <c r="N384" s="141" t="str">
        <f ca="1"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 ca="1">IF(SP_SUL!S404="","*",SP_SUL!S404)</f>
        <v>-</v>
      </c>
      <c r="D385" s="100" t="str">
        <f ca="1"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 ca="1"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 ca="1">IF(SP_SUL!AK404="","*",SP_SUL!AK404)</f>
        <v>-</v>
      </c>
      <c r="L385" s="141" t="str">
        <f ca="1">IF(SP_SUL!AM404="","*",SP_SUL!AM404)</f>
        <v>-</v>
      </c>
      <c r="M385" s="141" t="str">
        <f ca="1">IF(SP_SUL!AP404="","*",SP_SUL!AP404)</f>
        <v>-</v>
      </c>
      <c r="N385" s="141" t="str">
        <f ca="1"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 ca="1">IF(SP_SUL!S405="","*",SP_SUL!S405)</f>
        <v>-</v>
      </c>
      <c r="D386" s="100" t="str">
        <f ca="1"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 ca="1"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 ca="1">IF(SP_SUL!AK405="","*",SP_SUL!AK405)</f>
        <v>-</v>
      </c>
      <c r="L386" s="141" t="str">
        <f ca="1">IF(SP_SUL!AM405="","*",SP_SUL!AM405)</f>
        <v>-</v>
      </c>
      <c r="M386" s="141" t="str">
        <f ca="1">IF(SP_SUL!AP405="","*",SP_SUL!AP405)</f>
        <v>-</v>
      </c>
      <c r="N386" s="141" t="str">
        <f ca="1"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 ca="1">IF(SP_SUL!S406="","*",SP_SUL!S406)</f>
        <v>-</v>
      </c>
      <c r="D387" s="100" t="str">
        <f ca="1"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 ca="1"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 ca="1">IF(SP_SUL!AK406="","*",SP_SUL!AK406)</f>
        <v>-</v>
      </c>
      <c r="L387" s="141" t="str">
        <f ca="1">IF(SP_SUL!AM406="","*",SP_SUL!AM406)</f>
        <v>-</v>
      </c>
      <c r="M387" s="141" t="str">
        <f ca="1">IF(SP_SUL!AP406="","*",SP_SUL!AP406)</f>
        <v>-</v>
      </c>
      <c r="N387" s="141" t="str">
        <f ca="1"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 ca="1">IF(SP_SUL!S407="","*",SP_SUL!S407)</f>
        <v>-</v>
      </c>
      <c r="D388" s="100" t="str">
        <f ca="1"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 ca="1"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 ca="1">IF(SP_SUL!AK407="","*",SP_SUL!AK407)</f>
        <v>-</v>
      </c>
      <c r="L388" s="141" t="str">
        <f ca="1">IF(SP_SUL!AM407="","*",SP_SUL!AM407)</f>
        <v>-</v>
      </c>
      <c r="M388" s="141" t="str">
        <f ca="1">IF(SP_SUL!AP407="","*",SP_SUL!AP407)</f>
        <v>-</v>
      </c>
      <c r="N388" s="141" t="str">
        <f ca="1"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 ca="1">IF(SP_SUL!S408="","*",SP_SUL!S408)</f>
        <v>-</v>
      </c>
      <c r="D389" s="100" t="str">
        <f ca="1"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 ca="1"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 ca="1">IF(SP_SUL!AK408="","*",SP_SUL!AK408)</f>
        <v>-</v>
      </c>
      <c r="L389" s="141" t="str">
        <f ca="1">IF(SP_SUL!AM408="","*",SP_SUL!AM408)</f>
        <v>-</v>
      </c>
      <c r="M389" s="141" t="str">
        <f ca="1">IF(SP_SUL!AP408="","*",SP_SUL!AP408)</f>
        <v>-</v>
      </c>
      <c r="N389" s="141" t="str">
        <f ca="1"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 ca="1">IF(SP_SUL!S409="","*",SP_SUL!S409)</f>
        <v>-</v>
      </c>
      <c r="D390" s="100" t="str">
        <f ca="1"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 ca="1"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 ca="1">IF(SP_SUL!AK409="","*",SP_SUL!AK409)</f>
        <v>-</v>
      </c>
      <c r="L390" s="141" t="str">
        <f ca="1">IF(SP_SUL!AM409="","*",SP_SUL!AM409)</f>
        <v>-</v>
      </c>
      <c r="M390" s="141" t="str">
        <f ca="1">IF(SP_SUL!AP409="","*",SP_SUL!AP409)</f>
        <v>-</v>
      </c>
      <c r="N390" s="141" t="str">
        <f ca="1"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 ca="1">IF(SP_SUL!S410="","*",SP_SUL!S410)</f>
        <v>-</v>
      </c>
      <c r="D391" s="100" t="str">
        <f ca="1"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 ca="1"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 ca="1">IF(SP_SUL!AK410="","*",SP_SUL!AK410)</f>
        <v>-</v>
      </c>
      <c r="L391" s="141" t="str">
        <f ca="1">IF(SP_SUL!AM410="","*",SP_SUL!AM410)</f>
        <v>-</v>
      </c>
      <c r="M391" s="141" t="str">
        <f ca="1">IF(SP_SUL!AP410="","*",SP_SUL!AP410)</f>
        <v>-</v>
      </c>
      <c r="N391" s="141" t="str">
        <f ca="1"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 ca="1">IF(SP_SUL!S411="","*",SP_SUL!S411)</f>
        <v>-</v>
      </c>
      <c r="D392" s="100" t="str">
        <f ca="1"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 ca="1"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 ca="1">IF(SP_SUL!AK411="","*",SP_SUL!AK411)</f>
        <v>-</v>
      </c>
      <c r="L392" s="141" t="str">
        <f ca="1">IF(SP_SUL!AM411="","*",SP_SUL!AM411)</f>
        <v>-</v>
      </c>
      <c r="M392" s="141" t="str">
        <f ca="1">IF(SP_SUL!AP411="","*",SP_SUL!AP411)</f>
        <v>-</v>
      </c>
      <c r="N392" s="141" t="str">
        <f ca="1"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 ca="1">IF(SP_SUL!S412="","*",SP_SUL!S412)</f>
        <v>-</v>
      </c>
      <c r="D393" s="100" t="str">
        <f ca="1"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 ca="1"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 ca="1">IF(SP_SUL!AK412="","*",SP_SUL!AK412)</f>
        <v>-</v>
      </c>
      <c r="L393" s="141" t="str">
        <f ca="1">IF(SP_SUL!AM412="","*",SP_SUL!AM412)</f>
        <v>-</v>
      </c>
      <c r="M393" s="141" t="str">
        <f ca="1">IF(SP_SUL!AP412="","*",SP_SUL!AP412)</f>
        <v>-</v>
      </c>
      <c r="N393" s="141" t="str">
        <f ca="1"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 ca="1">IF(SP_SUL!S413="","*",SP_SUL!S413)</f>
        <v>-</v>
      </c>
      <c r="D394" s="100" t="str">
        <f ca="1"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 ca="1"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 ca="1">IF(SP_SUL!AK413="","*",SP_SUL!AK413)</f>
        <v>-</v>
      </c>
      <c r="L394" s="141" t="str">
        <f ca="1">IF(SP_SUL!AM413="","*",SP_SUL!AM413)</f>
        <v>-</v>
      </c>
      <c r="M394" s="141" t="str">
        <f ca="1">IF(SP_SUL!AP413="","*",SP_SUL!AP413)</f>
        <v>-</v>
      </c>
      <c r="N394" s="141" t="str">
        <f ca="1"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 ca="1">IF(SP_SUL!S414="","*",SP_SUL!S414)</f>
        <v>-</v>
      </c>
      <c r="D395" s="100" t="str">
        <f ca="1"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 ca="1"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 ca="1">IF(SP_SUL!AK414="","*",SP_SUL!AK414)</f>
        <v>-</v>
      </c>
      <c r="L395" s="141" t="str">
        <f ca="1">IF(SP_SUL!AM414="","*",SP_SUL!AM414)</f>
        <v>-</v>
      </c>
      <c r="M395" s="141" t="str">
        <f ca="1">IF(SP_SUL!AP414="","*",SP_SUL!AP414)</f>
        <v>-</v>
      </c>
      <c r="N395" s="141" t="str">
        <f ca="1"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 ca="1">IF(SP_SUL!S415="","*",SP_SUL!S415)</f>
        <v>-</v>
      </c>
      <c r="D396" s="100" t="str">
        <f ca="1"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 ca="1"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 ca="1">IF(SP_SUL!AK415="","*",SP_SUL!AK415)</f>
        <v>-</v>
      </c>
      <c r="L396" s="141" t="str">
        <f ca="1">IF(SP_SUL!AM415="","*",SP_SUL!AM415)</f>
        <v>-</v>
      </c>
      <c r="M396" s="141" t="str">
        <f ca="1">IF(SP_SUL!AP415="","*",SP_SUL!AP415)</f>
        <v>-</v>
      </c>
      <c r="N396" s="141" t="str">
        <f ca="1"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 ca="1">IF(SP_SUL!S416="","*",SP_SUL!S416)</f>
        <v>-</v>
      </c>
      <c r="D397" s="100" t="str">
        <f ca="1"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 ca="1"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 ca="1">IF(SP_SUL!AK416="","*",SP_SUL!AK416)</f>
        <v>-</v>
      </c>
      <c r="L397" s="141" t="str">
        <f ca="1">IF(SP_SUL!AM416="","*",SP_SUL!AM416)</f>
        <v>-</v>
      </c>
      <c r="M397" s="141" t="str">
        <f ca="1">IF(SP_SUL!AP416="","*",SP_SUL!AP416)</f>
        <v>-</v>
      </c>
      <c r="N397" s="141" t="str">
        <f ca="1"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 ca="1">IF(SP_SUL!S417="","*",SP_SUL!S417)</f>
        <v>-</v>
      </c>
      <c r="D398" s="100" t="str">
        <f ca="1"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 ca="1"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 ca="1">IF(SP_SUL!AK417="","*",SP_SUL!AK417)</f>
        <v>-</v>
      </c>
      <c r="L398" s="141" t="str">
        <f ca="1">IF(SP_SUL!AM417="","*",SP_SUL!AM417)</f>
        <v>-</v>
      </c>
      <c r="M398" s="141" t="str">
        <f ca="1">IF(SP_SUL!AP417="","*",SP_SUL!AP417)</f>
        <v>-</v>
      </c>
      <c r="N398" s="141" t="str">
        <f ca="1"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 ca="1">IF(SP_SUL!S418="","*",SP_SUL!S418)</f>
        <v>-</v>
      </c>
      <c r="D399" s="100" t="str">
        <f ca="1"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 ca="1"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 ca="1">IF(SP_SUL!AK418="","*",SP_SUL!AK418)</f>
        <v>-</v>
      </c>
      <c r="L399" s="141" t="str">
        <f ca="1">IF(SP_SUL!AM418="","*",SP_SUL!AM418)</f>
        <v>-</v>
      </c>
      <c r="M399" s="141" t="str">
        <f ca="1">IF(SP_SUL!AP418="","*",SP_SUL!AP418)</f>
        <v>-</v>
      </c>
      <c r="N399" s="141" t="str">
        <f ca="1"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 ca="1">IF(SP_SUL!S419="","*",SP_SUL!S419)</f>
        <v>-</v>
      </c>
      <c r="D400" s="100" t="str">
        <f ca="1"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 ca="1"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 ca="1">IF(SP_SUL!AK419="","*",SP_SUL!AK419)</f>
        <v>-</v>
      </c>
      <c r="L400" s="141" t="str">
        <f ca="1">IF(SP_SUL!AM419="","*",SP_SUL!AM419)</f>
        <v>-</v>
      </c>
      <c r="M400" s="141" t="str">
        <f ca="1">IF(SP_SUL!AP419="","*",SP_SUL!AP419)</f>
        <v>-</v>
      </c>
      <c r="N400" s="141" t="str">
        <f ca="1"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 ca="1">IF(SP_SUL!S420="","*",SP_SUL!S420)</f>
        <v>-</v>
      </c>
      <c r="D401" s="100" t="str">
        <f ca="1"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 ca="1"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 ca="1">IF(SP_SUL!AK420="","*",SP_SUL!AK420)</f>
        <v>-</v>
      </c>
      <c r="L401" s="141" t="str">
        <f ca="1">IF(SP_SUL!AM420="","*",SP_SUL!AM420)</f>
        <v>-</v>
      </c>
      <c r="M401" s="141" t="str">
        <f ca="1">IF(SP_SUL!AP420="","*",SP_SUL!AP420)</f>
        <v>-</v>
      </c>
      <c r="N401" s="141" t="str">
        <f ca="1"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 ca="1">IF(SP_SUL!S421="","*",SP_SUL!S421)</f>
        <v>-</v>
      </c>
      <c r="D402" s="100" t="str">
        <f ca="1"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 ca="1"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 ca="1">IF(SP_SUL!AK421="","*",SP_SUL!AK421)</f>
        <v>-</v>
      </c>
      <c r="L402" s="141" t="str">
        <f ca="1">IF(SP_SUL!AM421="","*",SP_SUL!AM421)</f>
        <v>-</v>
      </c>
      <c r="M402" s="141" t="str">
        <f ca="1">IF(SP_SUL!AP421="","*",SP_SUL!AP421)</f>
        <v>-</v>
      </c>
      <c r="N402" s="141" t="str">
        <f ca="1"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 ca="1">IF(SP_SUL!S422="","*",SP_SUL!S422)</f>
        <v>-</v>
      </c>
      <c r="D403" s="100" t="str">
        <f ca="1"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 ca="1"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 ca="1">IF(SP_SUL!AK422="","*",SP_SUL!AK422)</f>
        <v>-</v>
      </c>
      <c r="L403" s="141" t="str">
        <f ca="1">IF(SP_SUL!AM422="","*",SP_SUL!AM422)</f>
        <v>-</v>
      </c>
      <c r="M403" s="141" t="str">
        <f ca="1">IF(SP_SUL!AP422="","*",SP_SUL!AP422)</f>
        <v>-</v>
      </c>
      <c r="N403" s="141" t="str">
        <f ca="1"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 ca="1">IF(SP_SUL!S423="","*",SP_SUL!S423)</f>
        <v>-</v>
      </c>
      <c r="D404" s="100" t="str">
        <f ca="1"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 ca="1"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 ca="1">IF(SP_SUL!AK423="","*",SP_SUL!AK423)</f>
        <v>-</v>
      </c>
      <c r="L404" s="141" t="str">
        <f ca="1">IF(SP_SUL!AM423="","*",SP_SUL!AM423)</f>
        <v>-</v>
      </c>
      <c r="M404" s="141" t="str">
        <f ca="1">IF(SP_SUL!AP423="","*",SP_SUL!AP423)</f>
        <v>-</v>
      </c>
      <c r="N404" s="141" t="str">
        <f ca="1"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 ca="1">IF(SP_SUL!S424="","*",SP_SUL!S424)</f>
        <v>-</v>
      </c>
      <c r="D405" s="100" t="str">
        <f ca="1"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 ca="1"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 ca="1">IF(SP_SUL!AK424="","*",SP_SUL!AK424)</f>
        <v>-</v>
      </c>
      <c r="L405" s="141" t="str">
        <f ca="1">IF(SP_SUL!AM424="","*",SP_SUL!AM424)</f>
        <v>-</v>
      </c>
      <c r="M405" s="141" t="str">
        <f ca="1">IF(SP_SUL!AP424="","*",SP_SUL!AP424)</f>
        <v>-</v>
      </c>
      <c r="N405" s="141" t="str">
        <f ca="1"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 ca="1">IF(SP_SUL!S425="","*",SP_SUL!S425)</f>
        <v>-</v>
      </c>
      <c r="D406" s="100" t="str">
        <f ca="1"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 ca="1"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 ca="1">IF(SP_SUL!AK425="","*",SP_SUL!AK425)</f>
        <v>-</v>
      </c>
      <c r="L406" s="141" t="str">
        <f ca="1">IF(SP_SUL!AM425="","*",SP_SUL!AM425)</f>
        <v>-</v>
      </c>
      <c r="M406" s="141" t="str">
        <f ca="1">IF(SP_SUL!AP425="","*",SP_SUL!AP425)</f>
        <v>-</v>
      </c>
      <c r="N406" s="141" t="str">
        <f ca="1"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 ca="1">IF(SP_SUL!S426="","*",SP_SUL!S426)</f>
        <v>-</v>
      </c>
      <c r="D407" s="100" t="str">
        <f ca="1"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 ca="1"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 ca="1">IF(SP_SUL!AK426="","*",SP_SUL!AK426)</f>
        <v>-</v>
      </c>
      <c r="L407" s="141" t="str">
        <f ca="1">IF(SP_SUL!AM426="","*",SP_SUL!AM426)</f>
        <v>-</v>
      </c>
      <c r="M407" s="141" t="str">
        <f ca="1">IF(SP_SUL!AP426="","*",SP_SUL!AP426)</f>
        <v>-</v>
      </c>
      <c r="N407" s="141" t="str">
        <f ca="1"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 ca="1">IF(SP_SUL!S427="","*",SP_SUL!S427)</f>
        <v>-</v>
      </c>
      <c r="D408" s="100" t="str">
        <f ca="1"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 ca="1"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 ca="1">IF(SP_SUL!AK427="","*",SP_SUL!AK427)</f>
        <v>-</v>
      </c>
      <c r="L408" s="141" t="str">
        <f ca="1">IF(SP_SUL!AM427="","*",SP_SUL!AM427)</f>
        <v>-</v>
      </c>
      <c r="M408" s="141" t="str">
        <f ca="1">IF(SP_SUL!AP427="","*",SP_SUL!AP427)</f>
        <v>-</v>
      </c>
      <c r="N408" s="141" t="str">
        <f ca="1"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 ca="1">IF(SP_SUL!S428="","*",SP_SUL!S428)</f>
        <v>-</v>
      </c>
      <c r="D409" s="100" t="str">
        <f ca="1"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 ca="1"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 ca="1">IF(SP_SUL!AK428="","*",SP_SUL!AK428)</f>
        <v>-</v>
      </c>
      <c r="L409" s="141" t="str">
        <f ca="1">IF(SP_SUL!AM428="","*",SP_SUL!AM428)</f>
        <v>-</v>
      </c>
      <c r="M409" s="141" t="str">
        <f ca="1">IF(SP_SUL!AP428="","*",SP_SUL!AP428)</f>
        <v>-</v>
      </c>
      <c r="N409" s="141" t="str">
        <f ca="1"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 ca="1">IF(SP_SUL!S429="","*",SP_SUL!S429)</f>
        <v>-</v>
      </c>
      <c r="D410" s="100" t="str">
        <f ca="1"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 ca="1"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 ca="1">IF(SP_SUL!AK429="","*",SP_SUL!AK429)</f>
        <v>-</v>
      </c>
      <c r="L410" s="141" t="str">
        <f ca="1">IF(SP_SUL!AM429="","*",SP_SUL!AM429)</f>
        <v>-</v>
      </c>
      <c r="M410" s="141" t="str">
        <f ca="1">IF(SP_SUL!AP429="","*",SP_SUL!AP429)</f>
        <v>-</v>
      </c>
      <c r="N410" s="141" t="str">
        <f ca="1"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 ca="1">IF(SP_SUL!S430="","*",SP_SUL!S430)</f>
        <v>-</v>
      </c>
      <c r="D411" s="100" t="str">
        <f ca="1"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 ca="1"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 ca="1">IF(SP_SUL!AK430="","*",SP_SUL!AK430)</f>
        <v>-</v>
      </c>
      <c r="L411" s="141" t="str">
        <f ca="1">IF(SP_SUL!AM430="","*",SP_SUL!AM430)</f>
        <v>-</v>
      </c>
      <c r="M411" s="141" t="str">
        <f ca="1">IF(SP_SUL!AP430="","*",SP_SUL!AP430)</f>
        <v>-</v>
      </c>
      <c r="N411" s="141" t="str">
        <f ca="1"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 ca="1">IF(SP_SUL!S432="","*",SP_SUL!S432)</f>
        <v>-</v>
      </c>
      <c r="D412" s="100" t="str">
        <f ca="1"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 ca="1"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 ca="1">IF(SP_SUL!AK432="","*",SP_SUL!AK432)</f>
        <v>-</v>
      </c>
      <c r="L412" s="141" t="str">
        <f ca="1">IF(SP_SUL!AM432="","*",SP_SUL!AM432)</f>
        <v>-</v>
      </c>
      <c r="M412" s="141" t="str">
        <f ca="1">IF(SP_SUL!AP432="","*",SP_SUL!AP432)</f>
        <v>-</v>
      </c>
      <c r="N412" s="141" t="str">
        <f ca="1"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 ca="1">IF(SP_SUL!S433="","*",SP_SUL!S433)</f>
        <v>-</v>
      </c>
      <c r="D413" s="100" t="str">
        <f ca="1"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 ca="1"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 ca="1">IF(SP_SUL!AK433="","*",SP_SUL!AK433)</f>
        <v>-</v>
      </c>
      <c r="L413" s="141" t="str">
        <f ca="1">IF(SP_SUL!AM433="","*",SP_SUL!AM433)</f>
        <v>-</v>
      </c>
      <c r="M413" s="141" t="str">
        <f ca="1">IF(SP_SUL!AP433="","*",SP_SUL!AP433)</f>
        <v>-</v>
      </c>
      <c r="N413" s="141" t="str">
        <f ca="1"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 ca="1">IF(SP_SUL!S434="","*",SP_SUL!S434)</f>
        <v>-</v>
      </c>
      <c r="D414" s="100" t="str">
        <f ca="1"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 ca="1"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 ca="1">IF(SP_SUL!AK434="","*",SP_SUL!AK434)</f>
        <v>-</v>
      </c>
      <c r="L414" s="141" t="str">
        <f ca="1">IF(SP_SUL!AM434="","*",SP_SUL!AM434)</f>
        <v>-</v>
      </c>
      <c r="M414" s="141" t="str">
        <f ca="1">IF(SP_SUL!AP434="","*",SP_SUL!AP434)</f>
        <v>-</v>
      </c>
      <c r="N414" s="141" t="str">
        <f ca="1"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 ca="1">IF(SP_SUL!S435="","*",SP_SUL!S435)</f>
        <v>-</v>
      </c>
      <c r="D415" s="100" t="str">
        <f ca="1"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 ca="1"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 ca="1">IF(SP_SUL!AK435="","*",SP_SUL!AK435)</f>
        <v>-</v>
      </c>
      <c r="L415" s="141" t="str">
        <f ca="1">IF(SP_SUL!AM435="","*",SP_SUL!AM435)</f>
        <v>-</v>
      </c>
      <c r="M415" s="141" t="str">
        <f ca="1">IF(SP_SUL!AP435="","*",SP_SUL!AP435)</f>
        <v>-</v>
      </c>
      <c r="N415" s="141" t="str">
        <f ca="1"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 ca="1">IF(SP_SUL!S436="","*",SP_SUL!S436)</f>
        <v>-</v>
      </c>
      <c r="D416" s="100" t="str">
        <f ca="1"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 ca="1"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 ca="1">IF(SP_SUL!AK436="","*",SP_SUL!AK436)</f>
        <v>-</v>
      </c>
      <c r="L416" s="141" t="str">
        <f ca="1">IF(SP_SUL!AM436="","*",SP_SUL!AM436)</f>
        <v>-</v>
      </c>
      <c r="M416" s="141" t="str">
        <f ca="1">IF(SP_SUL!AP436="","*",SP_SUL!AP436)</f>
        <v>-</v>
      </c>
      <c r="N416" s="141" t="str">
        <f ca="1"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 ca="1">IF(SP_SUL!S437="","*",SP_SUL!S437)</f>
        <v>-</v>
      </c>
      <c r="D417" s="100" t="str">
        <f ca="1"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 ca="1"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 ca="1">IF(SP_SUL!AK437="","*",SP_SUL!AK437)</f>
        <v>-</v>
      </c>
      <c r="L417" s="141" t="str">
        <f ca="1">IF(SP_SUL!AM437="","*",SP_SUL!AM437)</f>
        <v>-</v>
      </c>
      <c r="M417" s="141" t="str">
        <f ca="1">IF(SP_SUL!AP437="","*",SP_SUL!AP437)</f>
        <v>-</v>
      </c>
      <c r="N417" s="141" t="str">
        <f ca="1"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 ca="1">IF(SP_SUL!S438="","*",SP_SUL!S438)</f>
        <v>-</v>
      </c>
      <c r="D418" s="100" t="str">
        <f ca="1"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 ca="1"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 ca="1">IF(SP_SUL!AK438="","*",SP_SUL!AK438)</f>
        <v>-</v>
      </c>
      <c r="L418" s="141" t="str">
        <f ca="1">IF(SP_SUL!AM438="","*",SP_SUL!AM438)</f>
        <v>-</v>
      </c>
      <c r="M418" s="141" t="str">
        <f ca="1">IF(SP_SUL!AP438="","*",SP_SUL!AP438)</f>
        <v>-</v>
      </c>
      <c r="N418" s="141" t="str">
        <f ca="1"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 ca="1">IF(SP_SUL!S439="","*",SP_SUL!S439)</f>
        <v>-</v>
      </c>
      <c r="D419" s="100" t="str">
        <f ca="1"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 ca="1"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 ca="1">IF(SP_SUL!AK439="","*",SP_SUL!AK439)</f>
        <v>-</v>
      </c>
      <c r="L419" s="141" t="str">
        <f ca="1">IF(SP_SUL!AM439="","*",SP_SUL!AM439)</f>
        <v>-</v>
      </c>
      <c r="M419" s="141" t="str">
        <f ca="1">IF(SP_SUL!AP439="","*",SP_SUL!AP439)</f>
        <v>-</v>
      </c>
      <c r="N419" s="141" t="str">
        <f ca="1"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 ca="1">IF(SP_SUL!S440="","*",SP_SUL!S440)</f>
        <v>-</v>
      </c>
      <c r="D420" s="100" t="str">
        <f ca="1"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 ca="1"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 ca="1">IF(SP_SUL!AK440="","*",SP_SUL!AK440)</f>
        <v>-</v>
      </c>
      <c r="L420" s="141" t="str">
        <f ca="1">IF(SP_SUL!AM440="","*",SP_SUL!AM440)</f>
        <v>-</v>
      </c>
      <c r="M420" s="141" t="str">
        <f ca="1">IF(SP_SUL!AP440="","*",SP_SUL!AP440)</f>
        <v>-</v>
      </c>
      <c r="N420" s="141" t="str">
        <f ca="1"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 ca="1">IF(SP_SUL!S441="","*",SP_SUL!S441)</f>
        <v>-</v>
      </c>
      <c r="D421" s="100" t="str">
        <f ca="1"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 ca="1"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 ca="1">IF(SP_SUL!AK441="","*",SP_SUL!AK441)</f>
        <v>-</v>
      </c>
      <c r="L421" s="141" t="str">
        <f ca="1">IF(SP_SUL!AM441="","*",SP_SUL!AM441)</f>
        <v>-</v>
      </c>
      <c r="M421" s="141" t="str">
        <f ca="1">IF(SP_SUL!AP441="","*",SP_SUL!AP441)</f>
        <v>-</v>
      </c>
      <c r="N421" s="141" t="str">
        <f ca="1"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 ca="1">IF(SP_SUL!S442="","*",SP_SUL!S442)</f>
        <v>-</v>
      </c>
      <c r="D422" s="100" t="str">
        <f ca="1"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 ca="1"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 ca="1">IF(SP_SUL!AK442="","*",SP_SUL!AK442)</f>
        <v>-</v>
      </c>
      <c r="L422" s="141" t="str">
        <f ca="1">IF(SP_SUL!AM442="","*",SP_SUL!AM442)</f>
        <v>-</v>
      </c>
      <c r="M422" s="141" t="str">
        <f ca="1">IF(SP_SUL!AP442="","*",SP_SUL!AP442)</f>
        <v>-</v>
      </c>
      <c r="N422" s="141" t="str">
        <f ca="1"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 ca="1">IF(SP_SUL!S443="","*",SP_SUL!S443)</f>
        <v>-</v>
      </c>
      <c r="D423" s="100" t="str">
        <f ca="1"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 ca="1"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 ca="1">IF(SP_SUL!AK443="","*",SP_SUL!AK443)</f>
        <v>-</v>
      </c>
      <c r="L423" s="141" t="str">
        <f ca="1">IF(SP_SUL!AM443="","*",SP_SUL!AM443)</f>
        <v>-</v>
      </c>
      <c r="M423" s="141" t="str">
        <f ca="1">IF(SP_SUL!AP443="","*",SP_SUL!AP443)</f>
        <v>-</v>
      </c>
      <c r="N423" s="141" t="str">
        <f ca="1"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 ca="1">IF(SP_SUL!S444="","*",SP_SUL!S444)</f>
        <v>-</v>
      </c>
      <c r="D424" s="100" t="str">
        <f ca="1"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 ca="1"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 ca="1">IF(SP_SUL!AK444="","*",SP_SUL!AK444)</f>
        <v>-</v>
      </c>
      <c r="L424" s="141" t="str">
        <f ca="1">IF(SP_SUL!AM444="","*",SP_SUL!AM444)</f>
        <v>-</v>
      </c>
      <c r="M424" s="141" t="str">
        <f ca="1">IF(SP_SUL!AP444="","*",SP_SUL!AP444)</f>
        <v>-</v>
      </c>
      <c r="N424" s="141" t="str">
        <f ca="1"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 ca="1">IF(SP_SUL!S445="","*",SP_SUL!S445)</f>
        <v>-</v>
      </c>
      <c r="D425" s="100" t="str">
        <f ca="1"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 ca="1"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 ca="1">IF(SP_SUL!AK445="","*",SP_SUL!AK445)</f>
        <v>-</v>
      </c>
      <c r="L425" s="141" t="str">
        <f ca="1">IF(SP_SUL!AM445="","*",SP_SUL!AM445)</f>
        <v>-</v>
      </c>
      <c r="M425" s="141" t="str">
        <f ca="1">IF(SP_SUL!AP445="","*",SP_SUL!AP445)</f>
        <v>-</v>
      </c>
      <c r="N425" s="141" t="str">
        <f ca="1"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 ca="1">IF(SP_SUL!S446="","*",SP_SUL!S446)</f>
        <v>-</v>
      </c>
      <c r="D426" s="100" t="str">
        <f ca="1"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 ca="1"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 ca="1">IF(SP_SUL!AK446="","*",SP_SUL!AK446)</f>
        <v>-</v>
      </c>
      <c r="L426" s="141" t="str">
        <f ca="1">IF(SP_SUL!AM446="","*",SP_SUL!AM446)</f>
        <v>-</v>
      </c>
      <c r="M426" s="141" t="str">
        <f ca="1">IF(SP_SUL!AP446="","*",SP_SUL!AP446)</f>
        <v>-</v>
      </c>
      <c r="N426" s="141" t="str">
        <f ca="1"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 ca="1">IF(SP_SUL!S447="","*",SP_SUL!S447)</f>
        <v>-</v>
      </c>
      <c r="D427" s="100" t="str">
        <f ca="1"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 ca="1"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 ca="1">IF(SP_SUL!AK447="","*",SP_SUL!AK447)</f>
        <v>-</v>
      </c>
      <c r="L427" s="141" t="str">
        <f ca="1">IF(SP_SUL!AM447="","*",SP_SUL!AM447)</f>
        <v>-</v>
      </c>
      <c r="M427" s="141" t="str">
        <f ca="1">IF(SP_SUL!AP447="","*",SP_SUL!AP447)</f>
        <v>-</v>
      </c>
      <c r="N427" s="141" t="str">
        <f ca="1"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 ca="1">IF(SP_SUL!S448="","*",SP_SUL!S448)</f>
        <v>-</v>
      </c>
      <c r="D428" s="100" t="str">
        <f ca="1"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 ca="1"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 ca="1">IF(SP_SUL!AK448="","*",SP_SUL!AK448)</f>
        <v>-</v>
      </c>
      <c r="L428" s="141" t="str">
        <f ca="1">IF(SP_SUL!AM448="","*",SP_SUL!AM448)</f>
        <v>-</v>
      </c>
      <c r="M428" s="141" t="str">
        <f ca="1">IF(SP_SUL!AP448="","*",SP_SUL!AP448)</f>
        <v>-</v>
      </c>
      <c r="N428" s="141" t="str">
        <f ca="1"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 ca="1">IF(SP_SUL!S449="","*",SP_SUL!S449)</f>
        <v>-</v>
      </c>
      <c r="D429" s="100" t="str">
        <f ca="1"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 ca="1"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 ca="1">IF(SP_SUL!AK449="","*",SP_SUL!AK449)</f>
        <v>-</v>
      </c>
      <c r="L429" s="141" t="str">
        <f ca="1">IF(SP_SUL!AM449="","*",SP_SUL!AM449)</f>
        <v>-</v>
      </c>
      <c r="M429" s="141" t="str">
        <f ca="1">IF(SP_SUL!AP449="","*",SP_SUL!AP449)</f>
        <v>-</v>
      </c>
      <c r="N429" s="141" t="str">
        <f ca="1"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 ca="1">IF(SP_SUL!S450="","*",SP_SUL!S450)</f>
        <v>-</v>
      </c>
      <c r="D430" s="100" t="str">
        <f ca="1"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 ca="1"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 ca="1">IF(SP_SUL!AK450="","*",SP_SUL!AK450)</f>
        <v>-</v>
      </c>
      <c r="L430" s="141" t="str">
        <f ca="1">IF(SP_SUL!AM450="","*",SP_SUL!AM450)</f>
        <v>-</v>
      </c>
      <c r="M430" s="141" t="str">
        <f ca="1">IF(SP_SUL!AP450="","*",SP_SUL!AP450)</f>
        <v>-</v>
      </c>
      <c r="N430" s="141" t="str">
        <f ca="1"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 ca="1">IF(SP_SUL!S451="","*",SP_SUL!S451)</f>
        <v>-</v>
      </c>
      <c r="D431" s="100" t="str">
        <f ca="1"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 ca="1"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 ca="1">IF(SP_SUL!AK451="","*",SP_SUL!AK451)</f>
        <v>-</v>
      </c>
      <c r="L431" s="141" t="str">
        <f ca="1">IF(SP_SUL!AM451="","*",SP_SUL!AM451)</f>
        <v>-</v>
      </c>
      <c r="M431" s="141" t="str">
        <f ca="1">IF(SP_SUL!AP451="","*",SP_SUL!AP451)</f>
        <v>-</v>
      </c>
      <c r="N431" s="141" t="str">
        <f ca="1"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 ca="1">IF(SP_SUL!S452="","*",SP_SUL!S452)</f>
        <v>-</v>
      </c>
      <c r="D432" s="100" t="str">
        <f ca="1"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 ca="1"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 ca="1">IF(SP_SUL!AK452="","*",SP_SUL!AK452)</f>
        <v>-</v>
      </c>
      <c r="L432" s="141" t="str">
        <f ca="1">IF(SP_SUL!AM452="","*",SP_SUL!AM452)</f>
        <v>-</v>
      </c>
      <c r="M432" s="141" t="str">
        <f ca="1">IF(SP_SUL!AP452="","*",SP_SUL!AP452)</f>
        <v>-</v>
      </c>
      <c r="N432" s="141" t="str">
        <f ca="1"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 ca="1">IF(SP_SUL!S453="","*",SP_SUL!S453)</f>
        <v>-</v>
      </c>
      <c r="D433" s="100" t="str">
        <f ca="1"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 ca="1"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 ca="1">IF(SP_SUL!AK453="","*",SP_SUL!AK453)</f>
        <v>-</v>
      </c>
      <c r="L433" s="141" t="str">
        <f ca="1">IF(SP_SUL!AM453="","*",SP_SUL!AM453)</f>
        <v>-</v>
      </c>
      <c r="M433" s="141" t="str">
        <f ca="1">IF(SP_SUL!AP453="","*",SP_SUL!AP453)</f>
        <v>-</v>
      </c>
      <c r="N433" s="141" t="str">
        <f ca="1"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 ca="1">IF(SP_SUL!S454="","*",SP_SUL!S454)</f>
        <v>-</v>
      </c>
      <c r="D434" s="100" t="str">
        <f ca="1"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 ca="1"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 ca="1">IF(SP_SUL!AK454="","*",SP_SUL!AK454)</f>
        <v>-</v>
      </c>
      <c r="L434" s="141" t="str">
        <f ca="1">IF(SP_SUL!AM454="","*",SP_SUL!AM454)</f>
        <v>-</v>
      </c>
      <c r="M434" s="141" t="str">
        <f ca="1">IF(SP_SUL!AP454="","*",SP_SUL!AP454)</f>
        <v>-</v>
      </c>
      <c r="N434" s="141" t="str">
        <f ca="1"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 ca="1">IF(SP_SUL!S455="","*",SP_SUL!S455)</f>
        <v>-</v>
      </c>
      <c r="D435" s="100" t="str">
        <f ca="1"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 ca="1"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 ca="1">IF(SP_SUL!AK455="","*",SP_SUL!AK455)</f>
        <v>-</v>
      </c>
      <c r="L435" s="141" t="str">
        <f ca="1">IF(SP_SUL!AM455="","*",SP_SUL!AM455)</f>
        <v>-</v>
      </c>
      <c r="M435" s="141" t="str">
        <f ca="1">IF(SP_SUL!AP455="","*",SP_SUL!AP455)</f>
        <v>-</v>
      </c>
      <c r="N435" s="141" t="str">
        <f ca="1"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 ca="1">IF(SP_SUL!S456="","*",SP_SUL!S456)</f>
        <v>-</v>
      </c>
      <c r="D436" s="100" t="str">
        <f ca="1"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 ca="1"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 ca="1">IF(SP_SUL!AK456="","*",SP_SUL!AK456)</f>
        <v>-</v>
      </c>
      <c r="L436" s="141" t="str">
        <f ca="1">IF(SP_SUL!AM456="","*",SP_SUL!AM456)</f>
        <v>-</v>
      </c>
      <c r="M436" s="141" t="str">
        <f ca="1">IF(SP_SUL!AP456="","*",SP_SUL!AP456)</f>
        <v>-</v>
      </c>
      <c r="N436" s="141" t="str">
        <f ca="1"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 ca="1">IF(SP_SUL!S457="","*",SP_SUL!S457)</f>
        <v>-</v>
      </c>
      <c r="D437" s="100" t="str">
        <f ca="1"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 ca="1"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 ca="1">IF(SP_SUL!AK457="","*",SP_SUL!AK457)</f>
        <v>-</v>
      </c>
      <c r="L437" s="141" t="str">
        <f ca="1">IF(SP_SUL!AM457="","*",SP_SUL!AM457)</f>
        <v>-</v>
      </c>
      <c r="M437" s="141" t="str">
        <f ca="1">IF(SP_SUL!AP457="","*",SP_SUL!AP457)</f>
        <v>-</v>
      </c>
      <c r="N437" s="141" t="str">
        <f ca="1"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 ca="1">IF(SP_SUL!S458="","*",SP_SUL!S458)</f>
        <v>-</v>
      </c>
      <c r="D438" s="100" t="str">
        <f ca="1"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 ca="1"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 ca="1">IF(SP_SUL!AK458="","*",SP_SUL!AK458)</f>
        <v>-</v>
      </c>
      <c r="L438" s="141" t="str">
        <f ca="1">IF(SP_SUL!AM458="","*",SP_SUL!AM458)</f>
        <v>-</v>
      </c>
      <c r="M438" s="141" t="str">
        <f ca="1">IF(SP_SUL!AP458="","*",SP_SUL!AP458)</f>
        <v>-</v>
      </c>
      <c r="N438" s="141" t="str">
        <f ca="1"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 ca="1">IF(SP_SUL!S459="","*",SP_SUL!S459)</f>
        <v>-</v>
      </c>
      <c r="D439" s="100" t="str">
        <f ca="1"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 ca="1"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 ca="1">IF(SP_SUL!AK459="","*",SP_SUL!AK459)</f>
        <v>-</v>
      </c>
      <c r="L439" s="141" t="str">
        <f ca="1">IF(SP_SUL!AM459="","*",SP_SUL!AM459)</f>
        <v>-</v>
      </c>
      <c r="M439" s="141" t="str">
        <f ca="1">IF(SP_SUL!AP459="","*",SP_SUL!AP459)</f>
        <v>-</v>
      </c>
      <c r="N439" s="141" t="str">
        <f ca="1"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 ca="1">IF(SP_SUL!S460="","*",SP_SUL!S460)</f>
        <v>-</v>
      </c>
      <c r="D440" s="100" t="str">
        <f ca="1"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 ca="1"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 ca="1">IF(SP_SUL!AK460="","*",SP_SUL!AK460)</f>
        <v>-</v>
      </c>
      <c r="L440" s="141" t="str">
        <f ca="1">IF(SP_SUL!AM460="","*",SP_SUL!AM460)</f>
        <v>-</v>
      </c>
      <c r="M440" s="141" t="str">
        <f ca="1">IF(SP_SUL!AP460="","*",SP_SUL!AP460)</f>
        <v>-</v>
      </c>
      <c r="N440" s="141" t="str">
        <f ca="1"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 ca="1">IF(SP_SUL!S461="","*",SP_SUL!S461)</f>
        <v>-</v>
      </c>
      <c r="D441" s="100" t="str">
        <f ca="1"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 ca="1"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 ca="1">IF(SP_SUL!AK461="","*",SP_SUL!AK461)</f>
        <v>-</v>
      </c>
      <c r="L441" s="141" t="str">
        <f ca="1">IF(SP_SUL!AM461="","*",SP_SUL!AM461)</f>
        <v>-</v>
      </c>
      <c r="M441" s="141" t="str">
        <f ca="1">IF(SP_SUL!AP461="","*",SP_SUL!AP461)</f>
        <v>-</v>
      </c>
      <c r="N441" s="141" t="str">
        <f ca="1"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 ca="1">IF(SP_SUL!S462="","*",SP_SUL!S462)</f>
        <v>-</v>
      </c>
      <c r="D442" s="100" t="str">
        <f ca="1"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 ca="1"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 ca="1">IF(SP_SUL!AK462="","*",SP_SUL!AK462)</f>
        <v>-</v>
      </c>
      <c r="L442" s="141" t="str">
        <f ca="1">IF(SP_SUL!AM462="","*",SP_SUL!AM462)</f>
        <v>-</v>
      </c>
      <c r="M442" s="141" t="str">
        <f ca="1">IF(SP_SUL!AP462="","*",SP_SUL!AP462)</f>
        <v>-</v>
      </c>
      <c r="N442" s="141" t="str">
        <f ca="1"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 ca="1">IF(SP_SUL!S463="","*",SP_SUL!S463)</f>
        <v>-</v>
      </c>
      <c r="D443" s="100" t="str">
        <f ca="1"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 ca="1"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 ca="1">IF(SP_SUL!AK463="","*",SP_SUL!AK463)</f>
        <v>-</v>
      </c>
      <c r="L443" s="141" t="str">
        <f ca="1">IF(SP_SUL!AM463="","*",SP_SUL!AM463)</f>
        <v>-</v>
      </c>
      <c r="M443" s="141" t="str">
        <f ca="1">IF(SP_SUL!AP463="","*",SP_SUL!AP463)</f>
        <v>-</v>
      </c>
      <c r="N443" s="141" t="str">
        <f ca="1"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 ca="1">IF(SP_SUL!S464="","*",SP_SUL!S464)</f>
        <v>-</v>
      </c>
      <c r="D444" s="100" t="str">
        <f ca="1"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 ca="1"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 ca="1">IF(SP_SUL!AK464="","*",SP_SUL!AK464)</f>
        <v>-</v>
      </c>
      <c r="L444" s="141" t="str">
        <f ca="1">IF(SP_SUL!AM464="","*",SP_SUL!AM464)</f>
        <v>-</v>
      </c>
      <c r="M444" s="141" t="str">
        <f ca="1">IF(SP_SUL!AP464="","*",SP_SUL!AP464)</f>
        <v>-</v>
      </c>
      <c r="N444" s="141" t="str">
        <f ca="1"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 ca="1">IF(SP_SUL!S465="","*",SP_SUL!S465)</f>
        <v>-</v>
      </c>
      <c r="D445" s="100" t="str">
        <f ca="1"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 ca="1"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 ca="1">IF(SP_SUL!AK465="","*",SP_SUL!AK465)</f>
        <v>-</v>
      </c>
      <c r="L445" s="141" t="str">
        <f ca="1">IF(SP_SUL!AM465="","*",SP_SUL!AM465)</f>
        <v>-</v>
      </c>
      <c r="M445" s="141" t="str">
        <f ca="1">IF(SP_SUL!AP465="","*",SP_SUL!AP465)</f>
        <v>-</v>
      </c>
      <c r="N445" s="141" t="str">
        <f ca="1"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 ca="1">IF(SP_SUL!S466="","*",SP_SUL!S466)</f>
        <v>-</v>
      </c>
      <c r="D446" s="100" t="str">
        <f ca="1"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 ca="1"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 ca="1">IF(SP_SUL!AK466="","*",SP_SUL!AK466)</f>
        <v>-</v>
      </c>
      <c r="L446" s="141" t="str">
        <f ca="1">IF(SP_SUL!AM466="","*",SP_SUL!AM466)</f>
        <v>-</v>
      </c>
      <c r="M446" s="141" t="str">
        <f ca="1">IF(SP_SUL!AP466="","*",SP_SUL!AP466)</f>
        <v>-</v>
      </c>
      <c r="N446" s="141" t="str">
        <f ca="1"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 ca="1">IF(SP_SUL!S467="","*",SP_SUL!S467)</f>
        <v>-</v>
      </c>
      <c r="D447" s="100" t="str">
        <f ca="1"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 ca="1"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 ca="1">IF(SP_SUL!AK467="","*",SP_SUL!AK467)</f>
        <v>-</v>
      </c>
      <c r="L447" s="141" t="str">
        <f ca="1">IF(SP_SUL!AM467="","*",SP_SUL!AM467)</f>
        <v>-</v>
      </c>
      <c r="M447" s="141" t="str">
        <f ca="1">IF(SP_SUL!AP467="","*",SP_SUL!AP467)</f>
        <v>-</v>
      </c>
      <c r="N447" s="141" t="str">
        <f ca="1"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 ca="1">IF(SP_SUL!S468="","*",SP_SUL!S468)</f>
        <v>-</v>
      </c>
      <c r="D448" s="100" t="str">
        <f ca="1"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 ca="1"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 ca="1">IF(SP_SUL!AK468="","*",SP_SUL!AK468)</f>
        <v>-</v>
      </c>
      <c r="L448" s="141" t="str">
        <f ca="1">IF(SP_SUL!AM468="","*",SP_SUL!AM468)</f>
        <v>-</v>
      </c>
      <c r="M448" s="141" t="str">
        <f ca="1">IF(SP_SUL!AP468="","*",SP_SUL!AP468)</f>
        <v>-</v>
      </c>
      <c r="N448" s="141" t="str">
        <f ca="1"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 ca="1">IF(SP_SUL!S469="","*",SP_SUL!S469)</f>
        <v>-</v>
      </c>
      <c r="D449" s="100" t="str">
        <f ca="1"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 ca="1"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 ca="1">IF(SP_SUL!AK469="","*",SP_SUL!AK469)</f>
        <v>-</v>
      </c>
      <c r="L449" s="141" t="str">
        <f ca="1">IF(SP_SUL!AM469="","*",SP_SUL!AM469)</f>
        <v>-</v>
      </c>
      <c r="M449" s="141" t="str">
        <f ca="1">IF(SP_SUL!AP469="","*",SP_SUL!AP469)</f>
        <v>-</v>
      </c>
      <c r="N449" s="141" t="str">
        <f ca="1"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 ca="1">IF(SP_SUL!S470="","*",SP_SUL!S470)</f>
        <v>-</v>
      </c>
      <c r="D450" s="100" t="str">
        <f ca="1"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 ca="1"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 ca="1">IF(SP_SUL!AK470="","*",SP_SUL!AK470)</f>
        <v>-</v>
      </c>
      <c r="L450" s="141" t="str">
        <f ca="1">IF(SP_SUL!AM470="","*",SP_SUL!AM470)</f>
        <v>-</v>
      </c>
      <c r="M450" s="141" t="str">
        <f ca="1">IF(SP_SUL!AP470="","*",SP_SUL!AP470)</f>
        <v>-</v>
      </c>
      <c r="N450" s="141" t="str">
        <f ca="1"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 ca="1">IF(SP_SUL!S471="","*",SP_SUL!S471)</f>
        <v>-</v>
      </c>
      <c r="D451" s="100" t="str">
        <f ca="1"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 ca="1"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 ca="1">IF(SP_SUL!AK471="","*",SP_SUL!AK471)</f>
        <v>-</v>
      </c>
      <c r="L451" s="141" t="str">
        <f ca="1">IF(SP_SUL!AM471="","*",SP_SUL!AM471)</f>
        <v>-</v>
      </c>
      <c r="M451" s="141" t="str">
        <f ca="1">IF(SP_SUL!AP471="","*",SP_SUL!AP471)</f>
        <v>-</v>
      </c>
      <c r="N451" s="141" t="str">
        <f ca="1"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 ca="1">IF(SP_SUL!S472="","*",SP_SUL!S472)</f>
        <v>-</v>
      </c>
      <c r="D452" s="100" t="str">
        <f ca="1"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 ca="1"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 ca="1">IF(SP_SUL!AK472="","*",SP_SUL!AK472)</f>
        <v>-</v>
      </c>
      <c r="L452" s="141" t="str">
        <f ca="1">IF(SP_SUL!AM472="","*",SP_SUL!AM472)</f>
        <v>-</v>
      </c>
      <c r="M452" s="141" t="str">
        <f ca="1">IF(SP_SUL!AP472="","*",SP_SUL!AP472)</f>
        <v>-</v>
      </c>
      <c r="N452" s="141" t="str">
        <f ca="1"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 ca="1">IF(SP_SUL!S473="","*",SP_SUL!S473)</f>
        <v>-</v>
      </c>
      <c r="D453" s="100" t="str">
        <f ca="1"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 ca="1"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 ca="1">IF(SP_SUL!AK473="","*",SP_SUL!AK473)</f>
        <v>-</v>
      </c>
      <c r="L453" s="141" t="str">
        <f ca="1">IF(SP_SUL!AM473="","*",SP_SUL!AM473)</f>
        <v>-</v>
      </c>
      <c r="M453" s="141" t="str">
        <f ca="1">IF(SP_SUL!AP473="","*",SP_SUL!AP473)</f>
        <v>-</v>
      </c>
      <c r="N453" s="141" t="str">
        <f ca="1"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 ca="1">IF(SP_SUL!S474="","*",SP_SUL!S474)</f>
        <v>-</v>
      </c>
      <c r="D454" s="100" t="str">
        <f ca="1"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 ca="1"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 ca="1">IF(SP_SUL!AK474="","*",SP_SUL!AK474)</f>
        <v>-</v>
      </c>
      <c r="L454" s="141" t="str">
        <f ca="1">IF(SP_SUL!AM474="","*",SP_SUL!AM474)</f>
        <v>-</v>
      </c>
      <c r="M454" s="141" t="str">
        <f ca="1">IF(SP_SUL!AP474="","*",SP_SUL!AP474)</f>
        <v>-</v>
      </c>
      <c r="N454" s="141" t="str">
        <f ca="1"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 ca="1">IF(SP_SUL!S475="","*",SP_SUL!S475)</f>
        <v>-</v>
      </c>
      <c r="D455" s="100" t="str">
        <f ca="1"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 ca="1"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 ca="1">IF(SP_SUL!AK475="","*",SP_SUL!AK475)</f>
        <v>-</v>
      </c>
      <c r="L455" s="141" t="str">
        <f ca="1">IF(SP_SUL!AM475="","*",SP_SUL!AM475)</f>
        <v>-</v>
      </c>
      <c r="M455" s="141" t="str">
        <f ca="1">IF(SP_SUL!AP475="","*",SP_SUL!AP475)</f>
        <v>-</v>
      </c>
      <c r="N455" s="141" t="str">
        <f ca="1"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 ca="1">IF(SP_SUL!S476="","*",SP_SUL!S476)</f>
        <v>-</v>
      </c>
      <c r="D456" s="100" t="str">
        <f ca="1"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 ca="1"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 ca="1">IF(SP_SUL!AK476="","*",SP_SUL!AK476)</f>
        <v>-</v>
      </c>
      <c r="L456" s="141" t="str">
        <f ca="1">IF(SP_SUL!AM476="","*",SP_SUL!AM476)</f>
        <v>-</v>
      </c>
      <c r="M456" s="141" t="str">
        <f ca="1">IF(SP_SUL!AP476="","*",SP_SUL!AP476)</f>
        <v>-</v>
      </c>
      <c r="N456" s="141" t="str">
        <f ca="1"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 ca="1">IF(SP_SUL!S477="","*",SP_SUL!S477)</f>
        <v>-</v>
      </c>
      <c r="D457" s="100" t="str">
        <f ca="1"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 ca="1"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 ca="1">IF(SP_SUL!AK477="","*",SP_SUL!AK477)</f>
        <v>-</v>
      </c>
      <c r="L457" s="141" t="str">
        <f ca="1">IF(SP_SUL!AM477="","*",SP_SUL!AM477)</f>
        <v>-</v>
      </c>
      <c r="M457" s="141" t="str">
        <f ca="1">IF(SP_SUL!AP477="","*",SP_SUL!AP477)</f>
        <v>-</v>
      </c>
      <c r="N457" s="141" t="str">
        <f ca="1"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 ca="1">IF(SP_SUL!S478="","*",SP_SUL!S478)</f>
        <v>-</v>
      </c>
      <c r="D458" s="100" t="str">
        <f ca="1"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 ca="1"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 ca="1">IF(SP_SUL!AK478="","*",SP_SUL!AK478)</f>
        <v>-</v>
      </c>
      <c r="L458" s="141" t="str">
        <f ca="1">IF(SP_SUL!AM478="","*",SP_SUL!AM478)</f>
        <v>-</v>
      </c>
      <c r="M458" s="141" t="str">
        <f ca="1">IF(SP_SUL!AP478="","*",SP_SUL!AP478)</f>
        <v>-</v>
      </c>
      <c r="N458" s="141" t="str">
        <f ca="1"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 ca="1">IF(SP_SUL!S479="","*",SP_SUL!S479)</f>
        <v>-</v>
      </c>
      <c r="D459" s="100" t="str">
        <f ca="1"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 ca="1"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 ca="1">IF(SP_SUL!AK479="","*",SP_SUL!AK479)</f>
        <v>-</v>
      </c>
      <c r="L459" s="141" t="str">
        <f ca="1">IF(SP_SUL!AM479="","*",SP_SUL!AM479)</f>
        <v>-</v>
      </c>
      <c r="M459" s="141" t="str">
        <f ca="1">IF(SP_SUL!AP479="","*",SP_SUL!AP479)</f>
        <v>-</v>
      </c>
      <c r="N459" s="141" t="str">
        <f ca="1"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 ca="1">IF(SP_SUL!S480="","*",SP_SUL!S480)</f>
        <v>-</v>
      </c>
      <c r="D460" s="100" t="str">
        <f ca="1"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 ca="1"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 ca="1">IF(SP_SUL!AK480="","*",SP_SUL!AK480)</f>
        <v>-</v>
      </c>
      <c r="L460" s="141" t="str">
        <f ca="1">IF(SP_SUL!AM480="","*",SP_SUL!AM480)</f>
        <v>-</v>
      </c>
      <c r="M460" s="141" t="str">
        <f ca="1">IF(SP_SUL!AP480="","*",SP_SUL!AP480)</f>
        <v>-</v>
      </c>
      <c r="N460" s="141" t="str">
        <f ca="1"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 ca="1">IF(SP_SUL!S481="","*",SP_SUL!S481)</f>
        <v>-</v>
      </c>
      <c r="D461" s="100" t="str">
        <f ca="1"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 ca="1"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 ca="1">IF(SP_SUL!AK481="","*",SP_SUL!AK481)</f>
        <v>-</v>
      </c>
      <c r="L461" s="141" t="str">
        <f ca="1">IF(SP_SUL!AM481="","*",SP_SUL!AM481)</f>
        <v>-</v>
      </c>
      <c r="M461" s="141" t="str">
        <f ca="1">IF(SP_SUL!AP481="","*",SP_SUL!AP481)</f>
        <v>-</v>
      </c>
      <c r="N461" s="141" t="str">
        <f ca="1"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 ca="1">IF(SP_SUL!S482="","*",SP_SUL!S482)</f>
        <v>-</v>
      </c>
      <c r="D462" s="100" t="str">
        <f ca="1"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 ca="1"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 ca="1">IF(SP_SUL!AK482="","*",SP_SUL!AK482)</f>
        <v>-</v>
      </c>
      <c r="L462" s="141" t="str">
        <f ca="1">IF(SP_SUL!AM482="","*",SP_SUL!AM482)</f>
        <v>-</v>
      </c>
      <c r="M462" s="141" t="str">
        <f ca="1">IF(SP_SUL!AP482="","*",SP_SUL!AP482)</f>
        <v>-</v>
      </c>
      <c r="N462" s="141" t="str">
        <f ca="1"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 ca="1">IF(SP_SUL!S483="","*",SP_SUL!S483)</f>
        <v>-</v>
      </c>
      <c r="D463" s="100" t="str">
        <f ca="1"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 ca="1"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 ca="1">IF(SP_SUL!AK483="","*",SP_SUL!AK483)</f>
        <v>-</v>
      </c>
      <c r="L463" s="141" t="str">
        <f ca="1">IF(SP_SUL!AM483="","*",SP_SUL!AM483)</f>
        <v>-</v>
      </c>
      <c r="M463" s="141" t="str">
        <f ca="1">IF(SP_SUL!AP483="","*",SP_SUL!AP483)</f>
        <v>-</v>
      </c>
      <c r="N463" s="141" t="str">
        <f ca="1"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 ca="1">IF(SP_SUL!S484="","*",SP_SUL!S484)</f>
        <v>-</v>
      </c>
      <c r="D464" s="100" t="str">
        <f ca="1"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 ca="1"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 ca="1">IF(SP_SUL!AK484="","*",SP_SUL!AK484)</f>
        <v>-</v>
      </c>
      <c r="L464" s="141" t="str">
        <f ca="1">IF(SP_SUL!AM484="","*",SP_SUL!AM484)</f>
        <v>-</v>
      </c>
      <c r="M464" s="141" t="str">
        <f ca="1">IF(SP_SUL!AP484="","*",SP_SUL!AP484)</f>
        <v>-</v>
      </c>
      <c r="N464" s="141" t="str">
        <f ca="1"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 ca="1">IF(SP_SUL!S485="","*",SP_SUL!S485)</f>
        <v>-</v>
      </c>
      <c r="D465" s="100" t="str">
        <f ca="1"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 ca="1"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 ca="1">IF(SP_SUL!AK485="","*",SP_SUL!AK485)</f>
        <v>-</v>
      </c>
      <c r="L465" s="141" t="str">
        <f ca="1">IF(SP_SUL!AM485="","*",SP_SUL!AM485)</f>
        <v>-</v>
      </c>
      <c r="M465" s="141" t="str">
        <f ca="1">IF(SP_SUL!AP485="","*",SP_SUL!AP485)</f>
        <v>-</v>
      </c>
      <c r="N465" s="141" t="str">
        <f ca="1"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 ca="1">IF(SP_SUL!S486="","*",SP_SUL!S486)</f>
        <v>-</v>
      </c>
      <c r="D466" s="100" t="str">
        <f ca="1"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 ca="1"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 ca="1">IF(SP_SUL!AK486="","*",SP_SUL!AK486)</f>
        <v>-</v>
      </c>
      <c r="L466" s="141" t="str">
        <f ca="1">IF(SP_SUL!AM486="","*",SP_SUL!AM486)</f>
        <v>-</v>
      </c>
      <c r="M466" s="141" t="str">
        <f ca="1">IF(SP_SUL!AP486="","*",SP_SUL!AP486)</f>
        <v>-</v>
      </c>
      <c r="N466" s="141" t="str">
        <f ca="1"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 ca="1">IF(SP_SUL!S487="","*",SP_SUL!S487)</f>
        <v>-</v>
      </c>
      <c r="D467" s="100" t="str">
        <f ca="1"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 ca="1"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 ca="1">IF(SP_SUL!AK487="","*",SP_SUL!AK487)</f>
        <v>-</v>
      </c>
      <c r="L467" s="141" t="str">
        <f ca="1">IF(SP_SUL!AM487="","*",SP_SUL!AM487)</f>
        <v>-</v>
      </c>
      <c r="M467" s="141" t="str">
        <f ca="1">IF(SP_SUL!AP487="","*",SP_SUL!AP487)</f>
        <v>-</v>
      </c>
      <c r="N467" s="141" t="str">
        <f ca="1"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 ca="1">IF(SP_SUL!S488="","*",SP_SUL!S488)</f>
        <v>-</v>
      </c>
      <c r="D468" s="100" t="str">
        <f ca="1"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 ca="1"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 ca="1">IF(SP_SUL!AK488="","*",SP_SUL!AK488)</f>
        <v>-</v>
      </c>
      <c r="L468" s="141" t="str">
        <f ca="1">IF(SP_SUL!AM488="","*",SP_SUL!AM488)</f>
        <v>-</v>
      </c>
      <c r="M468" s="141" t="str">
        <f ca="1">IF(SP_SUL!AP488="","*",SP_SUL!AP488)</f>
        <v>-</v>
      </c>
      <c r="N468" s="141" t="str">
        <f ca="1"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 ca="1">IF(SP_SUL!S489="","*",SP_SUL!S489)</f>
        <v>-</v>
      </c>
      <c r="D469" s="100" t="str">
        <f ca="1"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 ca="1"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 ca="1">IF(SP_SUL!AK489="","*",SP_SUL!AK489)</f>
        <v>-</v>
      </c>
      <c r="L469" s="141" t="str">
        <f ca="1">IF(SP_SUL!AM489="","*",SP_SUL!AM489)</f>
        <v>-</v>
      </c>
      <c r="M469" s="141" t="str">
        <f ca="1">IF(SP_SUL!AP489="","*",SP_SUL!AP489)</f>
        <v>-</v>
      </c>
      <c r="N469" s="141" t="str">
        <f ca="1"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 ca="1">IF(SP_SUL!S490="","*",SP_SUL!S490)</f>
        <v>-</v>
      </c>
      <c r="D470" s="100" t="str">
        <f ca="1"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 ca="1"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 ca="1">IF(SP_SUL!AK490="","*",SP_SUL!AK490)</f>
        <v>-</v>
      </c>
      <c r="L470" s="141" t="str">
        <f ca="1">IF(SP_SUL!AM490="","*",SP_SUL!AM490)</f>
        <v>-</v>
      </c>
      <c r="M470" s="141" t="str">
        <f ca="1">IF(SP_SUL!AP490="","*",SP_SUL!AP490)</f>
        <v>-</v>
      </c>
      <c r="N470" s="141" t="str">
        <f ca="1"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 ca="1">IF(SP_SUL!S491="","*",SP_SUL!S491)</f>
        <v>-</v>
      </c>
      <c r="D471" s="100" t="str">
        <f ca="1"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 ca="1"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 ca="1">IF(SP_SUL!AK491="","*",SP_SUL!AK491)</f>
        <v>-</v>
      </c>
      <c r="L471" s="141" t="str">
        <f ca="1">IF(SP_SUL!AM491="","*",SP_SUL!AM491)</f>
        <v>-</v>
      </c>
      <c r="M471" s="141" t="str">
        <f ca="1">IF(SP_SUL!AP491="","*",SP_SUL!AP491)</f>
        <v>-</v>
      </c>
      <c r="N471" s="141" t="str">
        <f ca="1"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 ca="1">IF(SP_SUL!S492="","*",SP_SUL!S492)</f>
        <v>-</v>
      </c>
      <c r="D472" s="100" t="str">
        <f ca="1"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 ca="1"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 ca="1">IF(SP_SUL!AK492="","*",SP_SUL!AK492)</f>
        <v>-</v>
      </c>
      <c r="L472" s="141" t="str">
        <f ca="1">IF(SP_SUL!AM492="","*",SP_SUL!AM492)</f>
        <v>-</v>
      </c>
      <c r="M472" s="141" t="str">
        <f ca="1">IF(SP_SUL!AP492="","*",SP_SUL!AP492)</f>
        <v>-</v>
      </c>
      <c r="N472" s="141" t="str">
        <f ca="1"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 ca="1">IF(SP_SUL!S493="","*",SP_SUL!S493)</f>
        <v>-</v>
      </c>
      <c r="D473" s="100" t="str">
        <f ca="1"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 ca="1"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 ca="1">IF(SP_SUL!AK493="","*",SP_SUL!AK493)</f>
        <v>-</v>
      </c>
      <c r="L473" s="141" t="str">
        <f ca="1">IF(SP_SUL!AM493="","*",SP_SUL!AM493)</f>
        <v>-</v>
      </c>
      <c r="M473" s="141" t="str">
        <f ca="1">IF(SP_SUL!AP493="","*",SP_SUL!AP493)</f>
        <v>-</v>
      </c>
      <c r="N473" s="141" t="str">
        <f ca="1"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 ca="1">IF(SP_SUL!S494="","*",SP_SUL!S494)</f>
        <v>-</v>
      </c>
      <c r="D474" s="100" t="str">
        <f ca="1"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 ca="1"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 ca="1">IF(SP_SUL!AK494="","*",SP_SUL!AK494)</f>
        <v>-</v>
      </c>
      <c r="L474" s="141" t="str">
        <f ca="1">IF(SP_SUL!AM494="","*",SP_SUL!AM494)</f>
        <v>-</v>
      </c>
      <c r="M474" s="141" t="str">
        <f ca="1">IF(SP_SUL!AP494="","*",SP_SUL!AP494)</f>
        <v>-</v>
      </c>
      <c r="N474" s="141" t="str">
        <f ca="1"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 ca="1">IF(SP_SUL!S495="","*",SP_SUL!S495)</f>
        <v>-</v>
      </c>
      <c r="D475" s="100" t="str">
        <f ca="1"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 ca="1"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 ca="1">IF(SP_SUL!AK495="","*",SP_SUL!AK495)</f>
        <v>-</v>
      </c>
      <c r="L475" s="141" t="str">
        <f ca="1">IF(SP_SUL!AM495="","*",SP_SUL!AM495)</f>
        <v>-</v>
      </c>
      <c r="M475" s="141" t="str">
        <f ca="1">IF(SP_SUL!AP495="","*",SP_SUL!AP495)</f>
        <v>-</v>
      </c>
      <c r="N475" s="141" t="str">
        <f ca="1"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 ca="1">IF(SP_SUL!S496="","*",SP_SUL!S496)</f>
        <v>-</v>
      </c>
      <c r="D476" s="100" t="str">
        <f ca="1"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 ca="1"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 ca="1">IF(SP_SUL!AK496="","*",SP_SUL!AK496)</f>
        <v>-</v>
      </c>
      <c r="L476" s="141" t="str">
        <f ca="1">IF(SP_SUL!AM496="","*",SP_SUL!AM496)</f>
        <v>-</v>
      </c>
      <c r="M476" s="141" t="str">
        <f ca="1">IF(SP_SUL!AP496="","*",SP_SUL!AP496)</f>
        <v>-</v>
      </c>
      <c r="N476" s="141" t="str">
        <f ca="1"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 ca="1">IF(SP_SUL!S497="","*",SP_SUL!S497)</f>
        <v>-</v>
      </c>
      <c r="D477" s="100" t="str">
        <f ca="1"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 ca="1"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 ca="1">IF(SP_SUL!AK497="","*",SP_SUL!AK497)</f>
        <v>-</v>
      </c>
      <c r="L477" s="141" t="str">
        <f ca="1">IF(SP_SUL!AM497="","*",SP_SUL!AM497)</f>
        <v>-</v>
      </c>
      <c r="M477" s="141" t="str">
        <f ca="1">IF(SP_SUL!AP497="","*",SP_SUL!AP497)</f>
        <v>-</v>
      </c>
      <c r="N477" s="141" t="str">
        <f ca="1"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 ca="1">IF(SP_SUL!S498="","*",SP_SUL!S498)</f>
        <v>-</v>
      </c>
      <c r="D478" s="100" t="str">
        <f ca="1"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 ca="1"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 ca="1">IF(SP_SUL!AK498="","*",SP_SUL!AK498)</f>
        <v>-</v>
      </c>
      <c r="L478" s="141" t="str">
        <f ca="1">IF(SP_SUL!AM498="","*",SP_SUL!AM498)</f>
        <v>-</v>
      </c>
      <c r="M478" s="141" t="str">
        <f ca="1">IF(SP_SUL!AP498="","*",SP_SUL!AP498)</f>
        <v>-</v>
      </c>
      <c r="N478" s="141" t="str">
        <f ca="1"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 ca="1">IF(SP_SUL!S499="","*",SP_SUL!S499)</f>
        <v>-</v>
      </c>
      <c r="D479" s="100" t="str">
        <f ca="1"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 ca="1"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 ca="1">IF(SP_SUL!AK499="","*",SP_SUL!AK499)</f>
        <v>-</v>
      </c>
      <c r="L479" s="141" t="str">
        <f ca="1">IF(SP_SUL!AM499="","*",SP_SUL!AM499)</f>
        <v>-</v>
      </c>
      <c r="M479" s="141" t="str">
        <f ca="1">IF(SP_SUL!AP499="","*",SP_SUL!AP499)</f>
        <v>-</v>
      </c>
      <c r="N479" s="141" t="str">
        <f ca="1"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 ca="1">IF(SP_SUL!S500="","*",SP_SUL!S500)</f>
        <v>-</v>
      </c>
      <c r="D480" s="100" t="str">
        <f ca="1"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 ca="1"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 ca="1">IF(SP_SUL!AK500="","*",SP_SUL!AK500)</f>
        <v>-</v>
      </c>
      <c r="L480" s="141" t="str">
        <f ca="1">IF(SP_SUL!AM500="","*",SP_SUL!AM500)</f>
        <v>-</v>
      </c>
      <c r="M480" s="141" t="str">
        <f ca="1">IF(SP_SUL!AP500="","*",SP_SUL!AP500)</f>
        <v>-</v>
      </c>
      <c r="N480" s="141" t="str">
        <f ca="1"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 ca="1">IF(SP_SUL!S501="","*",SP_SUL!S501)</f>
        <v>-</v>
      </c>
      <c r="D481" s="100" t="str">
        <f ca="1"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 ca="1"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 ca="1">IF(SP_SUL!AK501="","*",SP_SUL!AK501)</f>
        <v>-</v>
      </c>
      <c r="L481" s="141" t="str">
        <f ca="1">IF(SP_SUL!AM501="","*",SP_SUL!AM501)</f>
        <v>-</v>
      </c>
      <c r="M481" s="141" t="str">
        <f ca="1">IF(SP_SUL!AP501="","*",SP_SUL!AP501)</f>
        <v>-</v>
      </c>
      <c r="N481" s="141" t="str">
        <f ca="1"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 ca="1">IF(SP_SUL!S502="","*",SP_SUL!S502)</f>
        <v>-</v>
      </c>
      <c r="D482" s="100" t="str">
        <f ca="1"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 ca="1"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 ca="1">IF(SP_SUL!AK502="","*",SP_SUL!AK502)</f>
        <v>-</v>
      </c>
      <c r="L482" s="141" t="str">
        <f ca="1">IF(SP_SUL!AM502="","*",SP_SUL!AM502)</f>
        <v>-</v>
      </c>
      <c r="M482" s="141" t="str">
        <f ca="1">IF(SP_SUL!AP502="","*",SP_SUL!AP502)</f>
        <v>-</v>
      </c>
      <c r="N482" s="141" t="str">
        <f ca="1"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 ca="1">IF(SP_SUL!S503="","*",SP_SUL!S503)</f>
        <v>-</v>
      </c>
      <c r="D483" s="100" t="str">
        <f ca="1"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 ca="1"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 ca="1">IF(SP_SUL!AK503="","*",SP_SUL!AK503)</f>
        <v>-</v>
      </c>
      <c r="L483" s="141" t="str">
        <f ca="1">IF(SP_SUL!AM503="","*",SP_SUL!AM503)</f>
        <v>-</v>
      </c>
      <c r="M483" s="141" t="str">
        <f ca="1">IF(SP_SUL!AP503="","*",SP_SUL!AP503)</f>
        <v>-</v>
      </c>
      <c r="N483" s="141" t="str">
        <f ca="1"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 ca="1">IF(SP_SUL!S504="","*",SP_SUL!S504)</f>
        <v>-</v>
      </c>
      <c r="D484" s="100" t="str">
        <f ca="1"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 ca="1"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 ca="1">IF(SP_SUL!AK504="","*",SP_SUL!AK504)</f>
        <v>-</v>
      </c>
      <c r="L484" s="141" t="str">
        <f ca="1">IF(SP_SUL!AM504="","*",SP_SUL!AM504)</f>
        <v>-</v>
      </c>
      <c r="M484" s="141" t="str">
        <f ca="1">IF(SP_SUL!AP504="","*",SP_SUL!AP504)</f>
        <v>-</v>
      </c>
      <c r="N484" s="141" t="str">
        <f ca="1"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 ca="1">IF(SP_SUL!S505="","*",SP_SUL!S505)</f>
        <v>-</v>
      </c>
      <c r="D485" s="100" t="str">
        <f ca="1"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 ca="1"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 ca="1">IF(SP_SUL!AK505="","*",SP_SUL!AK505)</f>
        <v>-</v>
      </c>
      <c r="L485" s="141" t="str">
        <f ca="1">IF(SP_SUL!AM505="","*",SP_SUL!AM505)</f>
        <v>-</v>
      </c>
      <c r="M485" s="141" t="str">
        <f ca="1">IF(SP_SUL!AP505="","*",SP_SUL!AP505)</f>
        <v>-</v>
      </c>
      <c r="N485" s="141" t="str">
        <f ca="1"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 ca="1">IF(SP_SUL!S506="","*",SP_SUL!S506)</f>
        <v>-</v>
      </c>
      <c r="D486" s="100" t="str">
        <f ca="1"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 ca="1"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 ca="1">IF(SP_SUL!AK506="","*",SP_SUL!AK506)</f>
        <v>-</v>
      </c>
      <c r="L486" s="141" t="str">
        <f ca="1">IF(SP_SUL!AM506="","*",SP_SUL!AM506)</f>
        <v>-</v>
      </c>
      <c r="M486" s="141" t="str">
        <f ca="1">IF(SP_SUL!AP506="","*",SP_SUL!AP506)</f>
        <v>-</v>
      </c>
      <c r="N486" s="141" t="str">
        <f ca="1"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 ca="1">IF(SP_SUL!S507="","*",SP_SUL!S507)</f>
        <v>-</v>
      </c>
      <c r="D487" s="100" t="str">
        <f ca="1"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 ca="1"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 ca="1">IF(SP_SUL!AK507="","*",SP_SUL!AK507)</f>
        <v>-</v>
      </c>
      <c r="L487" s="141" t="str">
        <f ca="1">IF(SP_SUL!AM507="","*",SP_SUL!AM507)</f>
        <v>-</v>
      </c>
      <c r="M487" s="141" t="str">
        <f ca="1">IF(SP_SUL!AP507="","*",SP_SUL!AP507)</f>
        <v>-</v>
      </c>
      <c r="N487" s="141" t="str">
        <f ca="1"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 ca="1">IF(SP_SUL!S508="","*",SP_SUL!S508)</f>
        <v>-</v>
      </c>
      <c r="D488" s="100" t="str">
        <f ca="1"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 ca="1"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 ca="1">IF(SP_SUL!AK508="","*",SP_SUL!AK508)</f>
        <v>-</v>
      </c>
      <c r="L488" s="141" t="str">
        <f ca="1">IF(SP_SUL!AM508="","*",SP_SUL!AM508)</f>
        <v>-</v>
      </c>
      <c r="M488" s="141" t="str">
        <f ca="1">IF(SP_SUL!AP508="","*",SP_SUL!AP508)</f>
        <v>-</v>
      </c>
      <c r="N488" s="141" t="str">
        <f ca="1"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 ca="1">IF(SP_SUL!S509="","*",SP_SUL!S509)</f>
        <v>-</v>
      </c>
      <c r="D489" s="100" t="str">
        <f ca="1"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 ca="1"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 ca="1">IF(SP_SUL!AK509="","*",SP_SUL!AK509)</f>
        <v>-</v>
      </c>
      <c r="L489" s="141" t="str">
        <f ca="1">IF(SP_SUL!AM509="","*",SP_SUL!AM509)</f>
        <v>-</v>
      </c>
      <c r="M489" s="141" t="str">
        <f ca="1">IF(SP_SUL!AP509="","*",SP_SUL!AP509)</f>
        <v>-</v>
      </c>
      <c r="N489" s="141" t="str">
        <f ca="1"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 ca="1">IF(SP_SUL!S510="","*",SP_SUL!S510)</f>
        <v>-</v>
      </c>
      <c r="D490" s="100" t="str">
        <f ca="1"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 ca="1"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 ca="1">IF(SP_SUL!AK510="","*",SP_SUL!AK510)</f>
        <v>-</v>
      </c>
      <c r="L490" s="141" t="str">
        <f ca="1">IF(SP_SUL!AM510="","*",SP_SUL!AM510)</f>
        <v>-</v>
      </c>
      <c r="M490" s="141" t="str">
        <f ca="1">IF(SP_SUL!AP510="","*",SP_SUL!AP510)</f>
        <v>-</v>
      </c>
      <c r="N490" s="141" t="str">
        <f ca="1"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 ca="1">IF(SP_SUL!S511="","*",SP_SUL!S511)</f>
        <v>-</v>
      </c>
      <c r="D491" s="100" t="str">
        <f ca="1"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 ca="1"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 ca="1">IF(SP_SUL!AK511="","*",SP_SUL!AK511)</f>
        <v>-</v>
      </c>
      <c r="L491" s="141" t="str">
        <f ca="1">IF(SP_SUL!AM511="","*",SP_SUL!AM511)</f>
        <v>-</v>
      </c>
      <c r="M491" s="141" t="str">
        <f ca="1">IF(SP_SUL!AP511="","*",SP_SUL!AP511)</f>
        <v>-</v>
      </c>
      <c r="N491" s="141" t="str">
        <f ca="1"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 ca="1">IF(SP_SUL!S512="","*",SP_SUL!S512)</f>
        <v>-</v>
      </c>
      <c r="D492" s="100" t="str">
        <f ca="1"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 ca="1"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 ca="1">IF(SP_SUL!AK512="","*",SP_SUL!AK512)</f>
        <v>-</v>
      </c>
      <c r="L492" s="141" t="str">
        <f ca="1">IF(SP_SUL!AM512="","*",SP_SUL!AM512)</f>
        <v>-</v>
      </c>
      <c r="M492" s="141" t="str">
        <f ca="1">IF(SP_SUL!AP512="","*",SP_SUL!AP512)</f>
        <v>-</v>
      </c>
      <c r="N492" s="141" t="str">
        <f ca="1"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 ca="1">IF(SP_SUL!S513="","*",SP_SUL!S513)</f>
        <v>-</v>
      </c>
      <c r="D493" s="100" t="str">
        <f ca="1"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 ca="1"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 ca="1">IF(SP_SUL!AK513="","*",SP_SUL!AK513)</f>
        <v>-</v>
      </c>
      <c r="L493" s="141" t="str">
        <f ca="1">IF(SP_SUL!AM513="","*",SP_SUL!AM513)</f>
        <v>-</v>
      </c>
      <c r="M493" s="141" t="str">
        <f ca="1">IF(SP_SUL!AP513="","*",SP_SUL!AP513)</f>
        <v>-</v>
      </c>
      <c r="N493" s="141" t="str">
        <f ca="1"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 ca="1">IF(SP_SUL!S514="","*",SP_SUL!S514)</f>
        <v>-</v>
      </c>
      <c r="D494" s="100" t="str">
        <f ca="1"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 ca="1"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 ca="1">IF(SP_SUL!AK514="","*",SP_SUL!AK514)</f>
        <v>-</v>
      </c>
      <c r="L494" s="141" t="str">
        <f ca="1">IF(SP_SUL!AM514="","*",SP_SUL!AM514)</f>
        <v>-</v>
      </c>
      <c r="M494" s="141" t="str">
        <f ca="1">IF(SP_SUL!AP514="","*",SP_SUL!AP514)</f>
        <v>-</v>
      </c>
      <c r="N494" s="141" t="str">
        <f ca="1"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 ca="1">IF(SP_SUL!S515="","*",SP_SUL!S515)</f>
        <v>-</v>
      </c>
      <c r="D495" s="100" t="str">
        <f ca="1"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 ca="1"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 ca="1">IF(SP_SUL!AK515="","*",SP_SUL!AK515)</f>
        <v>-</v>
      </c>
      <c r="L495" s="141" t="str">
        <f ca="1">IF(SP_SUL!AM515="","*",SP_SUL!AM515)</f>
        <v>-</v>
      </c>
      <c r="M495" s="141" t="str">
        <f ca="1">IF(SP_SUL!AP515="","*",SP_SUL!AP515)</f>
        <v>-</v>
      </c>
      <c r="N495" s="141" t="str">
        <f ca="1"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 ca="1">IF(SP_SUL!S516="","*",SP_SUL!S516)</f>
        <v>-</v>
      </c>
      <c r="D496" s="100" t="str">
        <f ca="1"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 ca="1"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 ca="1">IF(SP_SUL!AK516="","*",SP_SUL!AK516)</f>
        <v>-</v>
      </c>
      <c r="L496" s="141" t="str">
        <f ca="1">IF(SP_SUL!AM516="","*",SP_SUL!AM516)</f>
        <v>-</v>
      </c>
      <c r="M496" s="141" t="str">
        <f ca="1">IF(SP_SUL!AP516="","*",SP_SUL!AP516)</f>
        <v>-</v>
      </c>
      <c r="N496" s="141" t="str">
        <f ca="1"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 ca="1">IF(SP_SUL!S517="","*",SP_SUL!S517)</f>
        <v>-</v>
      </c>
      <c r="D497" s="100" t="str">
        <f ca="1"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 ca="1"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 ca="1">IF(SP_SUL!AK517="","*",SP_SUL!AK517)</f>
        <v>-</v>
      </c>
      <c r="L497" s="141" t="str">
        <f ca="1">IF(SP_SUL!AM517="","*",SP_SUL!AM517)</f>
        <v>-</v>
      </c>
      <c r="M497" s="141" t="str">
        <f ca="1">IF(SP_SUL!AP517="","*",SP_SUL!AP517)</f>
        <v>-</v>
      </c>
      <c r="N497" s="141" t="str">
        <f ca="1"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 ca="1">IF(SP_SUL!S518="","*",SP_SUL!S518)</f>
        <v>-</v>
      </c>
      <c r="D498" s="100" t="str">
        <f ca="1"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 ca="1"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 ca="1">IF(SP_SUL!AK518="","*",SP_SUL!AK518)</f>
        <v>-</v>
      </c>
      <c r="L498" s="141" t="str">
        <f ca="1">IF(SP_SUL!AM518="","*",SP_SUL!AM518)</f>
        <v>-</v>
      </c>
      <c r="M498" s="141" t="str">
        <f ca="1">IF(SP_SUL!AP518="","*",SP_SUL!AP518)</f>
        <v>-</v>
      </c>
      <c r="N498" s="141" t="str">
        <f ca="1"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 ca="1">IF(SP_SUL!S519="","*",SP_SUL!S519)</f>
        <v>-</v>
      </c>
      <c r="D499" s="100" t="str">
        <f ca="1"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 ca="1"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 ca="1">IF(SP_SUL!AK519="","*",SP_SUL!AK519)</f>
        <v>-</v>
      </c>
      <c r="L499" s="141" t="str">
        <f ca="1">IF(SP_SUL!AM519="","*",SP_SUL!AM519)</f>
        <v>-</v>
      </c>
      <c r="M499" s="141" t="str">
        <f ca="1">IF(SP_SUL!AP519="","*",SP_SUL!AP519)</f>
        <v>-</v>
      </c>
      <c r="N499" s="141" t="str">
        <f ca="1"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 ca="1">IF(SP_SUL!S520="","*",SP_SUL!S520)</f>
        <v>-</v>
      </c>
      <c r="D500" s="100" t="str">
        <f ca="1"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 ca="1"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 ca="1">IF(SP_SUL!AK520="","*",SP_SUL!AK520)</f>
        <v>-</v>
      </c>
      <c r="L500" s="141" t="str">
        <f ca="1">IF(SP_SUL!AM520="","*",SP_SUL!AM520)</f>
        <v>-</v>
      </c>
      <c r="M500" s="141" t="str">
        <f ca="1">IF(SP_SUL!AP520="","*",SP_SUL!AP520)</f>
        <v>-</v>
      </c>
      <c r="N500" s="141" t="str">
        <f ca="1"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 ca="1">IF(SP_SUL!S521="","*",SP_SUL!S521)</f>
        <v>-</v>
      </c>
      <c r="D501" s="100" t="str">
        <f ca="1"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 ca="1"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 ca="1">IF(SP_SUL!AK521="","*",SP_SUL!AK521)</f>
        <v>-</v>
      </c>
      <c r="L501" s="141" t="str">
        <f ca="1">IF(SP_SUL!AM521="","*",SP_SUL!AM521)</f>
        <v>-</v>
      </c>
      <c r="M501" s="141" t="str">
        <f ca="1">IF(SP_SUL!AP521="","*",SP_SUL!AP521)</f>
        <v>-</v>
      </c>
      <c r="N501" s="141" t="str">
        <f ca="1"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 ca="1">IF(SP_SUL!S522="","*",SP_SUL!S522)</f>
        <v>-</v>
      </c>
      <c r="D502" s="100" t="str">
        <f ca="1"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 ca="1"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 ca="1">IF(SP_SUL!AK522="","*",SP_SUL!AK522)</f>
        <v>-</v>
      </c>
      <c r="L502" s="141" t="str">
        <f ca="1">IF(SP_SUL!AM522="","*",SP_SUL!AM522)</f>
        <v>-</v>
      </c>
      <c r="M502" s="141" t="str">
        <f ca="1">IF(SP_SUL!AP522="","*",SP_SUL!AP522)</f>
        <v>-</v>
      </c>
      <c r="N502" s="141" t="str">
        <f ca="1"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 ca="1">IF(SP_SUL!S523="","*",SP_SUL!S523)</f>
        <v>-</v>
      </c>
      <c r="D503" s="100" t="str">
        <f ca="1"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 ca="1"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 ca="1">IF(SP_SUL!AK523="","*",SP_SUL!AK523)</f>
        <v>-</v>
      </c>
      <c r="L503" s="141" t="str">
        <f ca="1">IF(SP_SUL!AM523="","*",SP_SUL!AM523)</f>
        <v>-</v>
      </c>
      <c r="M503" s="141" t="str">
        <f ca="1">IF(SP_SUL!AP523="","*",SP_SUL!AP523)</f>
        <v>-</v>
      </c>
      <c r="N503" s="141" t="str">
        <f ca="1"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 ca="1">IF(SP_SUL!S524="","*",SP_SUL!S524)</f>
        <v>-</v>
      </c>
      <c r="D504" s="100" t="str">
        <f ca="1"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 ca="1"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 ca="1">IF(SP_SUL!AK524="","*",SP_SUL!AK524)</f>
        <v>-</v>
      </c>
      <c r="L504" s="141" t="str">
        <f ca="1">IF(SP_SUL!AM524="","*",SP_SUL!AM524)</f>
        <v>-</v>
      </c>
      <c r="M504" s="141" t="str">
        <f ca="1">IF(SP_SUL!AP524="","*",SP_SUL!AP524)</f>
        <v>-</v>
      </c>
      <c r="N504" s="141" t="str">
        <f ca="1"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 ca="1">IF(SP_SUL!S525="","*",SP_SUL!S525)</f>
        <v>-</v>
      </c>
      <c r="D508" s="100" t="str">
        <f ca="1"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 ca="1"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 ca="1">IF(SP_SUL!AK525="","*",SP_SUL!AK525)</f>
        <v>-</v>
      </c>
      <c r="L508" s="141" t="str">
        <f ca="1">IF(SP_SUL!AM525="","*",SP_SUL!AM525)</f>
        <v>-</v>
      </c>
      <c r="M508" s="141" t="str">
        <f ca="1">IF(SP_SUL!AP525="","*",SP_SUL!AP525)</f>
        <v>-</v>
      </c>
      <c r="N508" s="141" t="str">
        <f ca="1"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 ca="1">IF(SP_SUL!S526="","*",SP_SUL!S526)</f>
        <v>-</v>
      </c>
      <c r="D509" s="100" t="str">
        <f ca="1"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 ca="1"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 ca="1">IF(SP_SUL!AK526="","*",SP_SUL!AK526)</f>
        <v>-</v>
      </c>
      <c r="L509" s="141" t="str">
        <f ca="1">IF(SP_SUL!AM526="","*",SP_SUL!AM526)</f>
        <v>-</v>
      </c>
      <c r="M509" s="141" t="str">
        <f ca="1">IF(SP_SUL!AP526="","*",SP_SUL!AP526)</f>
        <v>-</v>
      </c>
      <c r="N509" s="141" t="str">
        <f ca="1"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 ca="1">IF(SP_SUL!S527="","*",SP_SUL!S527)</f>
        <v>-</v>
      </c>
      <c r="D510" s="100" t="str">
        <f ca="1"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 ca="1"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 ca="1">IF(SP_SUL!AK527="","*",SP_SUL!AK527)</f>
        <v>-</v>
      </c>
      <c r="L510" s="141" t="str">
        <f ca="1">IF(SP_SUL!AM527="","*",SP_SUL!AM527)</f>
        <v>-</v>
      </c>
      <c r="M510" s="141" t="str">
        <f ca="1">IF(SP_SUL!AP527="","*",SP_SUL!AP527)</f>
        <v>-</v>
      </c>
      <c r="N510" s="141" t="str">
        <f ca="1"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 ca="1">IF(SP_SUL!S528="","*",SP_SUL!S528)</f>
        <v>-</v>
      </c>
      <c r="D511" s="100" t="str">
        <f ca="1"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 ca="1"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 ca="1">IF(SP_SUL!AK528="","*",SP_SUL!AK528)</f>
        <v>-</v>
      </c>
      <c r="L511" s="141" t="str">
        <f ca="1">IF(SP_SUL!AM528="","*",SP_SUL!AM528)</f>
        <v>-</v>
      </c>
      <c r="M511" s="141" t="str">
        <f ca="1">IF(SP_SUL!AP528="","*",SP_SUL!AP528)</f>
        <v>-</v>
      </c>
      <c r="N511" s="141" t="str">
        <f ca="1"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 ca="1">IF(SP_SUL!S529="","*",SP_SUL!S529)</f>
        <v>-</v>
      </c>
      <c r="D512" s="100" t="str">
        <f ca="1"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 ca="1"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 ca="1">IF(SP_SUL!AK529="","*",SP_SUL!AK529)</f>
        <v>-</v>
      </c>
      <c r="L512" s="141" t="str">
        <f ca="1">IF(SP_SUL!AM529="","*",SP_SUL!AM529)</f>
        <v>-</v>
      </c>
      <c r="M512" s="141" t="str">
        <f ca="1">IF(SP_SUL!AP529="","*",SP_SUL!AP529)</f>
        <v>-</v>
      </c>
      <c r="N512" s="141" t="str">
        <f ca="1"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 ca="1">IF(SP_SUL!S530="","*",SP_SUL!S530)</f>
        <v>-</v>
      </c>
      <c r="D513" s="100" t="str">
        <f ca="1"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 ca="1"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 ca="1">IF(SP_SUL!AK530="","*",SP_SUL!AK530)</f>
        <v>-</v>
      </c>
      <c r="L513" s="141" t="str">
        <f ca="1">IF(SP_SUL!AM530="","*",SP_SUL!AM530)</f>
        <v>-</v>
      </c>
      <c r="M513" s="141" t="str">
        <f ca="1">IF(SP_SUL!AP530="","*",SP_SUL!AP530)</f>
        <v>-</v>
      </c>
      <c r="N513" s="141" t="str">
        <f ca="1"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 ca="1">IF(SP_SUL!S531="","*",SP_SUL!S531)</f>
        <v>-</v>
      </c>
      <c r="D514" s="100" t="str">
        <f ca="1"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 ca="1"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 ca="1">IF(SP_SUL!AK531="","*",SP_SUL!AK531)</f>
        <v>-</v>
      </c>
      <c r="L514" s="141" t="str">
        <f ca="1">IF(SP_SUL!AM531="","*",SP_SUL!AM531)</f>
        <v>-</v>
      </c>
      <c r="M514" s="141" t="str">
        <f ca="1">IF(SP_SUL!AP531="","*",SP_SUL!AP531)</f>
        <v>-</v>
      </c>
      <c r="N514" s="141" t="str">
        <f ca="1"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 ca="1">IF(SP_SUL!S532="","*",SP_SUL!S532)</f>
        <v>-</v>
      </c>
      <c r="D515" s="100" t="str">
        <f ca="1"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 ca="1"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 ca="1">IF(SP_SUL!AK532="","*",SP_SUL!AK532)</f>
        <v>-</v>
      </c>
      <c r="L515" s="141" t="str">
        <f ca="1">IF(SP_SUL!AM532="","*",SP_SUL!AM532)</f>
        <v>-</v>
      </c>
      <c r="M515" s="141" t="str">
        <f ca="1">IF(SP_SUL!AP532="","*",SP_SUL!AP532)</f>
        <v>-</v>
      </c>
      <c r="N515" s="141" t="str">
        <f ca="1"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 ca="1">IF(SP_SUL!S533="","*",SP_SUL!S533)</f>
        <v>-</v>
      </c>
      <c r="D516" s="100" t="str">
        <f ca="1"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 ca="1"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 ca="1">IF(SP_SUL!AK533="","*",SP_SUL!AK533)</f>
        <v>-</v>
      </c>
      <c r="L516" s="141" t="str">
        <f ca="1">IF(SP_SUL!AM533="","*",SP_SUL!AM533)</f>
        <v>-</v>
      </c>
      <c r="M516" s="141" t="str">
        <f ca="1">IF(SP_SUL!AP533="","*",SP_SUL!AP533)</f>
        <v>-</v>
      </c>
      <c r="N516" s="141" t="str">
        <f ca="1"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 ca="1">IF(SP_SUL!S534="","*",SP_SUL!S534)</f>
        <v>-</v>
      </c>
      <c r="D517" s="100" t="str">
        <f ca="1"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 ca="1"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 ca="1">IF(SP_SUL!AK534="","*",SP_SUL!AK534)</f>
        <v>-</v>
      </c>
      <c r="L517" s="141" t="str">
        <f ca="1">IF(SP_SUL!AM534="","*",SP_SUL!AM534)</f>
        <v>-</v>
      </c>
      <c r="M517" s="141" t="str">
        <f ca="1">IF(SP_SUL!AP534="","*",SP_SUL!AP534)</f>
        <v>-</v>
      </c>
      <c r="N517" s="141" t="str">
        <f ca="1"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 ca="1">IF(SP_SUL!S535="","*",SP_SUL!S535)</f>
        <v>-</v>
      </c>
      <c r="D518" s="100" t="str">
        <f ca="1"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 ca="1"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 ca="1">IF(SP_SUL!AK535="","*",SP_SUL!AK535)</f>
        <v>-</v>
      </c>
      <c r="L518" s="141" t="str">
        <f ca="1">IF(SP_SUL!AM535="","*",SP_SUL!AM535)</f>
        <v>-</v>
      </c>
      <c r="M518" s="141" t="str">
        <f ca="1">IF(SP_SUL!AP535="","*",SP_SUL!AP535)</f>
        <v>-</v>
      </c>
      <c r="N518" s="141" t="str">
        <f ca="1"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 ca="1">IF(SP_SUL!S536="","*",SP_SUL!S536)</f>
        <v>-</v>
      </c>
      <c r="D519" s="100" t="str">
        <f ca="1"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 ca="1"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 ca="1">IF(SP_SUL!AK536="","*",SP_SUL!AK536)</f>
        <v>-</v>
      </c>
      <c r="L519" s="141" t="str">
        <f ca="1">IF(SP_SUL!AM536="","*",SP_SUL!AM536)</f>
        <v>-</v>
      </c>
      <c r="M519" s="141" t="str">
        <f ca="1">IF(SP_SUL!AP536="","*",SP_SUL!AP536)</f>
        <v>-</v>
      </c>
      <c r="N519" s="141" t="str">
        <f ca="1"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 ca="1">IF(SP_SUL!S537="","*",SP_SUL!S537)</f>
        <v>-</v>
      </c>
      <c r="D520" s="100" t="str">
        <f ca="1"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 ca="1"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 ca="1">IF(SP_SUL!AK537="","*",SP_SUL!AK537)</f>
        <v>-</v>
      </c>
      <c r="L520" s="141" t="str">
        <f ca="1">IF(SP_SUL!AM537="","*",SP_SUL!AM537)</f>
        <v>-</v>
      </c>
      <c r="M520" s="141" t="str">
        <f ca="1">IF(SP_SUL!AP537="","*",SP_SUL!AP537)</f>
        <v>-</v>
      </c>
      <c r="N520" s="141" t="str">
        <f ca="1"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 ca="1">IF(SP_SUL!S538="","*",SP_SUL!S538)</f>
        <v>-</v>
      </c>
      <c r="D521" s="100" t="str">
        <f ca="1"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 ca="1"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 ca="1">IF(SP_SUL!AK538="","*",SP_SUL!AK538)</f>
        <v>-</v>
      </c>
      <c r="L521" s="141" t="str">
        <f ca="1">IF(SP_SUL!AM538="","*",SP_SUL!AM538)</f>
        <v>-</v>
      </c>
      <c r="M521" s="141" t="str">
        <f ca="1">IF(SP_SUL!AP538="","*",SP_SUL!AP538)</f>
        <v>-</v>
      </c>
      <c r="N521" s="141" t="str">
        <f ca="1"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 ca="1">IF(SP_SUL!S539="","*",SP_SUL!S539)</f>
        <v>-</v>
      </c>
      <c r="D522" s="100" t="str">
        <f ca="1"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 ca="1"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 ca="1">IF(SP_SUL!AK539="","*",SP_SUL!AK539)</f>
        <v>-</v>
      </c>
      <c r="L522" s="141" t="str">
        <f ca="1">IF(SP_SUL!AM539="","*",SP_SUL!AM539)</f>
        <v>-</v>
      </c>
      <c r="M522" s="141" t="str">
        <f ca="1">IF(SP_SUL!AP539="","*",SP_SUL!AP539)</f>
        <v>-</v>
      </c>
      <c r="N522" s="141" t="str">
        <f ca="1"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 ca="1">IF(SP_SUL!S540="","*",SP_SUL!S540)</f>
        <v>-</v>
      </c>
      <c r="D523" s="100" t="str">
        <f ca="1"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 ca="1"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 ca="1">IF(SP_SUL!AK540="","*",SP_SUL!AK540)</f>
        <v>-</v>
      </c>
      <c r="L523" s="141" t="str">
        <f ca="1">IF(SP_SUL!AM540="","*",SP_SUL!AM540)</f>
        <v>-</v>
      </c>
      <c r="M523" s="141" t="str">
        <f ca="1">IF(SP_SUL!AP540="","*",SP_SUL!AP540)</f>
        <v>-</v>
      </c>
      <c r="N523" s="141" t="str">
        <f ca="1"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 ca="1">IF(SP_SUL!S541="","*",SP_SUL!S541)</f>
        <v>-</v>
      </c>
      <c r="D524" s="100" t="str">
        <f ca="1"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 ca="1"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 ca="1">IF(SP_SUL!AK541="","*",SP_SUL!AK541)</f>
        <v>-</v>
      </c>
      <c r="L524" s="141" t="str">
        <f ca="1">IF(SP_SUL!AM541="","*",SP_SUL!AM541)</f>
        <v>-</v>
      </c>
      <c r="M524" s="141" t="str">
        <f ca="1">IF(SP_SUL!AP541="","*",SP_SUL!AP541)</f>
        <v>-</v>
      </c>
      <c r="N524" s="141" t="str">
        <f ca="1"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 ca="1">IF(SP_SUL!S542="","*",SP_SUL!S542)</f>
        <v>-</v>
      </c>
      <c r="D525" s="100" t="str">
        <f ca="1"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 ca="1"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 ca="1">IF(SP_SUL!AK542="","*",SP_SUL!AK542)</f>
        <v>-</v>
      </c>
      <c r="L525" s="141" t="str">
        <f ca="1">IF(SP_SUL!AM542="","*",SP_SUL!AM542)</f>
        <v>-</v>
      </c>
      <c r="M525" s="141" t="str">
        <f ca="1">IF(SP_SUL!AP542="","*",SP_SUL!AP542)</f>
        <v>-</v>
      </c>
      <c r="N525" s="141" t="str">
        <f ca="1"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 ca="1">IF(SP_SUL!S543="","*",SP_SUL!S543)</f>
        <v>-</v>
      </c>
      <c r="D526" s="100" t="str">
        <f ca="1"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 ca="1"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 ca="1">IF(SP_SUL!AK543="","*",SP_SUL!AK543)</f>
        <v>-</v>
      </c>
      <c r="L526" s="141" t="str">
        <f ca="1">IF(SP_SUL!AM543="","*",SP_SUL!AM543)</f>
        <v>-</v>
      </c>
      <c r="M526" s="141" t="str">
        <f ca="1">IF(SP_SUL!AP543="","*",SP_SUL!AP543)</f>
        <v>-</v>
      </c>
      <c r="N526" s="141" t="str">
        <f ca="1"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 ca="1">IF(SP_SUL!S544="","*",SP_SUL!S544)</f>
        <v>-</v>
      </c>
      <c r="D527" s="100" t="str">
        <f ca="1"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 ca="1"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 ca="1">IF(SP_SUL!AK544="","*",SP_SUL!AK544)</f>
        <v>-</v>
      </c>
      <c r="L527" s="141" t="str">
        <f ca="1">IF(SP_SUL!AM544="","*",SP_SUL!AM544)</f>
        <v>-</v>
      </c>
      <c r="M527" s="141" t="str">
        <f ca="1">IF(SP_SUL!AP544="","*",SP_SUL!AP544)</f>
        <v>-</v>
      </c>
      <c r="N527" s="141" t="str">
        <f ca="1"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 ca="1">IF(SP_SUL!S545="","*",SP_SUL!S545)</f>
        <v>-</v>
      </c>
      <c r="D528" s="100" t="str">
        <f ca="1"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 ca="1"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 ca="1">IF(SP_SUL!AK545="","*",SP_SUL!AK545)</f>
        <v>-</v>
      </c>
      <c r="L528" s="141" t="str">
        <f ca="1">IF(SP_SUL!AM545="","*",SP_SUL!AM545)</f>
        <v>-</v>
      </c>
      <c r="M528" s="141" t="str">
        <f ca="1">IF(SP_SUL!AP545="","*",SP_SUL!AP545)</f>
        <v>-</v>
      </c>
      <c r="N528" s="141" t="str">
        <f ca="1"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 ca="1">IF(SP_SUL!S546="","*",SP_SUL!S546)</f>
        <v>-</v>
      </c>
      <c r="D529" s="100" t="str">
        <f ca="1"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 ca="1"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 ca="1">IF(SP_SUL!AK546="","*",SP_SUL!AK546)</f>
        <v>-</v>
      </c>
      <c r="L529" s="141" t="str">
        <f ca="1">IF(SP_SUL!AM546="","*",SP_SUL!AM546)</f>
        <v>-</v>
      </c>
      <c r="M529" s="141" t="str">
        <f ca="1">IF(SP_SUL!AP546="","*",SP_SUL!AP546)</f>
        <v>-</v>
      </c>
      <c r="N529" s="141" t="str">
        <f ca="1"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 ca="1">IF(SP_SUL!S547="","*",SP_SUL!S547)</f>
        <v>-</v>
      </c>
      <c r="D530" s="100" t="str">
        <f ca="1"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 ca="1"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 ca="1">IF(SP_SUL!AK547="","*",SP_SUL!AK547)</f>
        <v>-</v>
      </c>
      <c r="L530" s="141" t="str">
        <f ca="1">IF(SP_SUL!AM547="","*",SP_SUL!AM547)</f>
        <v>-</v>
      </c>
      <c r="M530" s="141" t="str">
        <f ca="1">IF(SP_SUL!AP547="","*",SP_SUL!AP547)</f>
        <v>-</v>
      </c>
      <c r="N530" s="141" t="str">
        <f ca="1"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 ca="1">IF(SP_SUL!S548="","*",SP_SUL!S548)</f>
        <v>-</v>
      </c>
      <c r="D531" s="100" t="str">
        <f ca="1"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 ca="1"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 ca="1">IF(SP_SUL!AK548="","*",SP_SUL!AK548)</f>
        <v>-</v>
      </c>
      <c r="L531" s="141" t="str">
        <f ca="1">IF(SP_SUL!AM548="","*",SP_SUL!AM548)</f>
        <v>-</v>
      </c>
      <c r="M531" s="141" t="str">
        <f ca="1">IF(SP_SUL!AP548="","*",SP_SUL!AP548)</f>
        <v>-</v>
      </c>
      <c r="N531" s="141" t="str">
        <f ca="1"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 ca="1">IF(SP_SUL!S549="","*",SP_SUL!S549)</f>
        <v>-</v>
      </c>
      <c r="D532" s="100" t="str">
        <f ca="1"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 ca="1"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 ca="1">IF(SP_SUL!AK549="","*",SP_SUL!AK549)</f>
        <v>-</v>
      </c>
      <c r="L532" s="141" t="str">
        <f ca="1">IF(SP_SUL!AM549="","*",SP_SUL!AM549)</f>
        <v>-</v>
      </c>
      <c r="M532" s="141" t="str">
        <f ca="1">IF(SP_SUL!AP549="","*",SP_SUL!AP549)</f>
        <v>-</v>
      </c>
      <c r="N532" s="141" t="str">
        <f ca="1"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 ca="1">IF(SP_SUL!S550="","*",SP_SUL!S550)</f>
        <v>-</v>
      </c>
      <c r="D533" s="100" t="str">
        <f ca="1"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 ca="1"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 ca="1">IF(SP_SUL!AK550="","*",SP_SUL!AK550)</f>
        <v>-</v>
      </c>
      <c r="L533" s="141" t="str">
        <f ca="1">IF(SP_SUL!AM550="","*",SP_SUL!AM550)</f>
        <v>-</v>
      </c>
      <c r="M533" s="141" t="str">
        <f ca="1">IF(SP_SUL!AP550="","*",SP_SUL!AP550)</f>
        <v>-</v>
      </c>
      <c r="N533" s="141" t="str">
        <f ca="1"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 ca="1">IF(SP_SUL!S551="","*",SP_SUL!S551)</f>
        <v>-</v>
      </c>
      <c r="D534" s="100" t="str">
        <f ca="1"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 ca="1"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 ca="1">IF(SP_SUL!AK551="","*",SP_SUL!AK551)</f>
        <v>-</v>
      </c>
      <c r="L534" s="141" t="str">
        <f ca="1">IF(SP_SUL!AM551="","*",SP_SUL!AM551)</f>
        <v>-</v>
      </c>
      <c r="M534" s="141" t="str">
        <f ca="1">IF(SP_SUL!AP551="","*",SP_SUL!AP551)</f>
        <v>-</v>
      </c>
      <c r="N534" s="141" t="str">
        <f ca="1"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 ca="1"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1415</v>
      </c>
      <c r="C2" s="96" t="s">
        <v>854</v>
      </c>
      <c r="D2" s="96" t="s">
        <v>856</v>
      </c>
      <c r="E2" s="96" t="s">
        <v>1416</v>
      </c>
      <c r="F2" s="96" t="s">
        <v>1417</v>
      </c>
      <c r="G2" s="96" t="s">
        <v>1418</v>
      </c>
      <c r="H2" s="96" t="s">
        <v>1419</v>
      </c>
      <c r="I2" s="96" t="s">
        <v>1420</v>
      </c>
      <c r="J2" s="96" t="s">
        <v>1421</v>
      </c>
      <c r="K2" s="131" t="s">
        <v>1422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 ca="1"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 ca="1"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 ca="1"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 ca="1"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 ca="1"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 ca="1"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 ca="1"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 ca="1"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 ca="1"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 ca="1"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 ca="1"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 ca="1"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 ca="1"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 ca="1"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 ca="1"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 ca="1"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 ca="1"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 ca="1"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 ca="1"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 ca="1"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 ca="1"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 ca="1"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 ca="1"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 ca="1"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 ca="1"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 ca="1"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 ca="1"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 ca="1"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 ca="1"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 ca="1"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 ca="1"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 ca="1"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 ca="1"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 ca="1"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 ca="1"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 ca="1"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 ca="1"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 ca="1"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 ca="1"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 ca="1"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 ca="1"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 ca="1"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 ca="1"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 ca="1"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 ca="1"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 ca="1"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 ca="1"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 ca="1"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 ca="1"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 ca="1"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 ca="1"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 ca="1"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 ca="1"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 ca="1"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 ca="1"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 ca="1"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 ca="1"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 ca="1"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 ca="1"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 ca="1"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 ca="1"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 ca="1"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 ca="1"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 ca="1"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 ca="1"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 ca="1">IF(SP_SUL!H87="","*",SP_SUL!H87)</f>
        <v>K91ZWW1</v>
      </c>
      <c r="F85" s="137" t="str">
        <f ca="1"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 ca="1"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 ca="1">IF(SP_SUL!H89="","*",SP_SUL!H89)</f>
        <v>1231212</v>
      </c>
      <c r="F87" s="137" t="str">
        <f ca="1"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 ca="1">IF(SP_SUL!H90="","*",SP_SUL!H90)</f>
        <v>1231212</v>
      </c>
      <c r="F88" s="137" t="str">
        <f ca="1"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 ca="1">IF(SP_SUL!H91="","*",SP_SUL!H91)</f>
        <v>1231212</v>
      </c>
      <c r="F89" s="137" t="str">
        <f ca="1"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 ca="1"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 ca="1">IF(SP_SUL!H94="","*",SP_SUL!H94)</f>
        <v>ZMS1402</v>
      </c>
      <c r="F92" s="137" t="str">
        <f ca="1"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 ca="1"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 ca="1">IF(SP_SUL!H96="","*",SP_SUL!H96)</f>
        <v>K69K671</v>
      </c>
      <c r="F94" s="137" t="str">
        <f ca="1"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 ca="1">IF(SP_SUL!H98="","*",SP_SUL!H98)</f>
        <v>K96K952</v>
      </c>
      <c r="F96" s="137" t="str">
        <f ca="1"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 ca="1">IF(SP_SUL!H99="","*",SP_SUL!H99)</f>
        <v>ZGP2</v>
      </c>
      <c r="F97" s="137" t="str">
        <f ca="1"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 ca="1"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 ca="1"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 ca="1"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 ca="1"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 ca="1"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 ca="1"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 ca="1"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 ca="1"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 ca="1"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 ca="1"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 ca="1"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 ca="1"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 ca="1"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 ca="1"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 ca="1"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 ca="1"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 ca="1"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 ca="1"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 ca="1"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 ca="1"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 ca="1"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 ca="1"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 ca="1"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 ca="1"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 ca="1"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 ca="1"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 ca="1"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 ca="1"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 ca="1"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 ca="1"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 ca="1"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 ca="1"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 ca="1">IF(SP_SUL!H139="","*",SP_SUL!H139)</f>
        <v>1231212</v>
      </c>
      <c r="F137" s="137" t="str">
        <f ca="1"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 ca="1">IF(SP_SUL!H140="","*",SP_SUL!H140)</f>
        <v>1231212</v>
      </c>
      <c r="F138" s="137" t="str">
        <f ca="1"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 ca="1">IF(SP_SUL!H141="","*",SP_SUL!H141)</f>
        <v>1231212</v>
      </c>
      <c r="F139" s="137" t="str">
        <f ca="1"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 ca="1"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 ca="1"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 ca="1"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 ca="1"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 ca="1"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 ca="1"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 ca="1"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 ca="1"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 ca="1"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 ca="1"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 ca="1"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 ca="1"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 ca="1"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 ca="1"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 ca="1"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 ca="1"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 ca="1"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 ca="1"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 ca="1"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 ca="1"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 ca="1"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 ca="1"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 ca="1"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 ca="1"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 ca="1"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 ca="1"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 ca="1">IF(SP_SUL!H181="","*",SP_SUL!H181)</f>
        <v>ZGP2</v>
      </c>
      <c r="F172" s="137" t="str">
        <f ca="1"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 ca="1"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 ca="1"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 ca="1"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 ca="1"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 ca="1"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 ca="1"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 ca="1"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 ca="1"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 ca="1"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 ca="1"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 ca="1"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 ca="1"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 ca="1"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 ca="1"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 ca="1"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 ca="1"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 ca="1"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 ca="1"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 ca="1"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 ca="1"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 ca="1">IF(SP_SUL!H209="","*",SP_SUL!H209)</f>
        <v>ZGP2</v>
      </c>
      <c r="F195" s="137" t="str">
        <f ca="1"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 ca="1">IF(SP_SUL!H210="","*",SP_SUL!H210)</f>
        <v>ZGP2</v>
      </c>
      <c r="F196" s="137" t="str">
        <f ca="1"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 ca="1"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 ca="1"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 ca="1"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 ca="1"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 ca="1"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 ca="1"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 ca="1"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 ca="1"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 ca="1"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 ca="1"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 ca="1"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 ca="1"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 ca="1"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 ca="1"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 ca="1"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 ca="1"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 ca="1"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 ca="1"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 ca="1"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 ca="1"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 ca="1"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 ca="1"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 ca="1"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 ca="1"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 ca="1"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 ca="1"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 ca="1"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 ca="1"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 ca="1"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 ca="1"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 ca="1"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 ca="1"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 ca="1"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 ca="1"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 ca="1"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 ca="1"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 ca="1"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 ca="1"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 ca="1"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 ca="1"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 ca="1"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 ca="1"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 ca="1"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 ca="1"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 ca="1"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 ca="1"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 ca="1"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 ca="1"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 ca="1"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 ca="1"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 ca="1"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 ca="1"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 ca="1"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 ca="1"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 ca="1"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 ca="1"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 ca="1"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 ca="1"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 ca="1"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 ca="1"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 ca="1"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 ca="1"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 ca="1"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 ca="1"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 ca="1"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 ca="1"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 ca="1"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 ca="1"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 ca="1"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 ca="1"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 ca="1"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 ca="1"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 ca="1"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 ca="1"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 ca="1"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 ca="1"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 ca="1"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 ca="1"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 ca="1"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 ca="1"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 ca="1"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 ca="1"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 ca="1"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 ca="1"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 ca="1"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 ca="1"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 ca="1"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 ca="1"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 ca="1"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 ca="1"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 ca="1"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 ca="1"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 ca="1"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 ca="1"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 ca="1"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 ca="1"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 ca="1"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 ca="1"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 ca="1"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 ca="1"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 ca="1"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 ca="1"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 ca="1"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 ca="1"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 ca="1"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 ca="1"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 ca="1"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 ca="1"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 ca="1"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 ca="1"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 ca="1"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 ca="1"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 ca="1"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 ca="1"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 ca="1"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 ca="1"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 ca="1"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 ca="1"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 ca="1"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 ca="1"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 ca="1"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 ca="1"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 ca="1"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 ca="1"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 ca="1"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 ca="1"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 ca="1"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 ca="1"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 ca="1"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 ca="1"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 ca="1"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 ca="1"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 ca="1"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 ca="1"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 ca="1"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 ca="1"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 ca="1"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 ca="1"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 ca="1"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 ca="1"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 ca="1"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 ca="1"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 ca="1"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 ca="1"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 ca="1"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 ca="1"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 ca="1"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 ca="1"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 ca="1"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 ca="1"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 ca="1"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 ca="1"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 ca="1"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 ca="1"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 ca="1"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 ca="1"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 ca="1"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 ca="1"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 ca="1"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 ca="1"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 ca="1"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 ca="1"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 ca="1"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 ca="1"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 ca="1"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 ca="1"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 ca="1"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 ca="1"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 ca="1"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 ca="1"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 ca="1"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 ca="1"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 ca="1"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 ca="1"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 ca="1"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 ca="1"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 ca="1"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 ca="1"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 ca="1"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 ca="1"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 ca="1"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 ca="1"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 ca="1"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 ca="1"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 ca="1"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 ca="1"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 ca="1"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 ca="1"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 ca="1"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 ca="1"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 ca="1"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 ca="1"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 ca="1"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 ca="1"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 ca="1"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 ca="1"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 ca="1"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 ca="1"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 ca="1"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 ca="1"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 ca="1"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 ca="1"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 ca="1"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 ca="1"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 ca="1"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 ca="1"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 ca="1"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 ca="1"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 ca="1"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 ca="1"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 ca="1"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 ca="1"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 ca="1"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 ca="1"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 ca="1"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 ca="1"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 ca="1"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 ca="1"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 ca="1"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 ca="1"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 ca="1"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 ca="1"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 ca="1"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 ca="1"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 ca="1"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 ca="1"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 ca="1"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 ca="1"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 ca="1"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 ca="1"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 ca="1"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 ca="1"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 ca="1"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 ca="1"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 ca="1"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 ca="1"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 ca="1"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 ca="1"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 ca="1"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 ca="1"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 ca="1"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 ca="1"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 ca="1"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 ca="1"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 ca="1"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 ca="1"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 ca="1"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 ca="1"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 ca="1"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 ca="1"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 ca="1"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 ca="1"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 ca="1"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 ca="1"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 ca="1"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 ca="1"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 ca="1"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 ca="1"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 ca="1"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 ca="1"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 ca="1"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 ca="1"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 ca="1"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 ca="1"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 ca="1"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 ca="1"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 ca="1"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 ca="1"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 ca="1"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 ca="1"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 ca="1"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 ca="1"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 ca="1"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 ca="1"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 ca="1"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 ca="1"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 ca="1"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 ca="1"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 ca="1"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 ca="1"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 ca="1"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 ca="1"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 ca="1"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 ca="1"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 ca="1"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 ca="1"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 ca="1"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 ca="1"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 ca="1"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 ca="1"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 ca="1"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 ca="1"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 ca="1"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 ca="1"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 ca="1"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 ca="1"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 ca="1"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 ca="1"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 ca="1"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 ca="1"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 ca="1"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 ca="1"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 ca="1"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 ca="1"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 ca="1"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 ca="1"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 ca="1"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 ca="1"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 ca="1"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 ca="1"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 ca="1"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 ca="1"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 ca="1"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 ca="1"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 ca="1"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 ca="1"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 ca="1"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 ca="1"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 ca="1"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 ca="1"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2025-12-11T12:04:34Z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