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41" documentId="8_{B6337239-1A00-434D-AAD0-422EA1FEB5AE}" xr6:coauthVersionLast="47" xr6:coauthVersionMax="47" xr10:uidLastSave="{7254C2EC-4554-42B3-805A-A4754A02E72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<sst xmlns="http://schemas.openxmlformats.org/spreadsheetml/2006/main" count="7519" uniqueCount="1669">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</sst>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21" fontId="17" fillId="36" borderId="2" xfId="0" applyNumberFormat="1" applyFont="1" applyFill="1" applyBorder="1" applyAlignment="1" applyProtection="1">
      <alignment horizontal="center" vertical="center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K148" activePane="bottomRight" state="frozen"/>
      <selection pane="bottomRight" activeCell="BP158" sqref="BP1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5" t="s">
        <v>1129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1130</v>
      </c>
      <c r="BI1" s="330"/>
      <c r="BJ1" s="331"/>
      <c r="BK1" s="332"/>
      <c r="BL1" s="57"/>
      <c r="BM1" s="322" t="s">
        <v>1131</v>
      </c>
      <c r="BN1" s="323"/>
      <c r="BO1" s="323"/>
      <c r="BP1" s="323"/>
      <c r="BQ1" s="323"/>
      <c r="BR1" s="323"/>
      <c r="BS1" s="324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5" t="s">
        <v>1132</v>
      </c>
      <c r="AJ2" s="326"/>
      <c r="AK2" s="326"/>
      <c r="AL2" s="326"/>
      <c r="AM2" s="326"/>
      <c r="AN2" s="326"/>
      <c r="AO2" s="326"/>
      <c r="AP2" s="326"/>
      <c r="AQ2" s="328"/>
      <c r="AR2" s="297"/>
      <c r="AS2" s="340" t="s">
        <v>1135</v>
      </c>
      <c r="AT2" s="327"/>
      <c r="AU2" s="327"/>
      <c r="AV2" s="327"/>
      <c r="AW2" s="327"/>
      <c r="AX2" s="326"/>
      <c r="AY2" s="328"/>
      <c r="AZ2" s="4"/>
      <c r="BA2" s="319" t="s">
        <v>1136</v>
      </c>
      <c r="BB2" s="321"/>
      <c r="BC2" s="325" t="s">
        <v>1133</v>
      </c>
      <c r="BD2" s="326"/>
      <c r="BE2" s="326"/>
      <c r="BF2" s="328"/>
      <c r="BG2" s="3"/>
      <c r="BH2" s="333"/>
      <c r="BI2" s="334"/>
      <c r="BJ2" s="335"/>
      <c r="BK2" s="336"/>
      <c r="BL2" s="57"/>
      <c r="BM2" s="337"/>
      <c r="BN2" s="338"/>
      <c r="BO2" s="338"/>
      <c r="BP2" s="338"/>
      <c r="BQ2" s="338"/>
      <c r="BR2" s="338"/>
      <c r="BS2" s="339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9" t="s">
        <v>1137</v>
      </c>
      <c r="AJ3" s="321"/>
      <c r="AK3" s="319" t="s">
        <v>1138</v>
      </c>
      <c r="AL3" s="320"/>
      <c r="AM3" s="320"/>
      <c r="AN3" s="320"/>
      <c r="AO3" s="320"/>
      <c r="AP3" s="320"/>
      <c r="AQ3" s="321"/>
      <c r="AR3" s="298"/>
      <c r="AS3" s="343" t="s">
        <v>1144</v>
      </c>
      <c r="AT3" s="344"/>
      <c r="AU3" s="343" t="s">
        <v>1145</v>
      </c>
      <c r="AV3" s="344"/>
      <c r="AW3" s="343" t="s">
        <v>1146</v>
      </c>
      <c r="AX3" s="345"/>
      <c r="AY3" s="71" t="s">
        <v>1147</v>
      </c>
      <c r="AZ3" s="71"/>
      <c r="BA3" s="341"/>
      <c r="BB3" s="342"/>
      <c r="BC3" s="319" t="s">
        <v>1140</v>
      </c>
      <c r="BD3" s="320"/>
      <c r="BE3" s="320"/>
      <c r="BF3" s="321"/>
      <c r="BG3" s="70"/>
      <c r="BH3" s="333"/>
      <c r="BI3" s="334"/>
      <c r="BJ3" s="335"/>
      <c r="BK3" s="336"/>
      <c r="BL3" s="57"/>
      <c r="BM3" s="322" t="s">
        <v>1148</v>
      </c>
      <c r="BN3" s="323"/>
      <c r="BO3" s="323"/>
      <c r="BP3" s="324"/>
      <c r="BQ3" s="322" t="s">
        <v>161</v>
      </c>
      <c r="BR3" s="323"/>
      <c r="BS3" s="324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61"/>
      <c r="AS148" s="361"/>
      <c r="AT148" s="361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362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6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60"/>
      <c r="AU166" s="185"/>
      <c r="AV166" s="185"/>
      <c r="AW166" s="185"/>
      <c r="AX166" s="185"/>
      <c r="AY166" s="13" t="str">
        <f>IF(D166="","*",IFERROR(IF(ISODD(COUNT(AS166:AX166)),"ERRO",SUM((AT166-AS166),(AV166-AU166),(AX166-AW166))),"ERRO"))</f>
        <v>ERRO</v>
      </c>
      <c r="AZ166" s="17"/>
      <c r="BA166" s="362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/>
      <c r="BN166" s="20"/>
      <c r="BO166" s="180"/>
      <c r="BP166" s="24"/>
      <c r="BQ166" s="14" t="e">
        <f>IF(AND(BR166&lt;1,BS166&lt;1),"Produção e Intervalo",IF(BR166&lt;1,"Intervalo",IF(BS166&lt;1,"Produção","Aderente")))</f>
        <v>#VALUE!</v>
      </c>
      <c r="BR166" s="25" t="e">
        <f>IF(OR(B166="",F166=""),"*",AY166/P166)</f>
        <v>#VALUE!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1633</v>
      </c>
      <c r="N169" s="18" t="s">
        <v>1634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/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1635</v>
      </c>
      <c r="N170" s="18" t="s">
        <v>1636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/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1637</v>
      </c>
      <c r="X172" s="15" t="s">
        <v>357</v>
      </c>
      <c r="Y172" s="20"/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/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1638</v>
      </c>
      <c r="X174" s="15" t="s">
        <v>357</v>
      </c>
      <c r="Y174" s="20"/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/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/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/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/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/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/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/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1639</v>
      </c>
      <c r="X182" s="15" t="s">
        <v>357</v>
      </c>
      <c r="Y182" s="20"/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1642</v>
      </c>
      <c r="BK275" s="23" t="s">
        <v>1642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1646</v>
      </c>
      <c r="N298" s="18" t="s">
        <v>1647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" sqref="O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46" t="s">
        <v>1649</v>
      </c>
      <c r="D5" s="347"/>
      <c r="E5" s="347"/>
      <c r="F5" s="347"/>
      <c r="G5" s="347"/>
      <c r="H5" s="347"/>
      <c r="I5" s="347"/>
      <c r="J5" s="348"/>
      <c r="K5" s="349" t="s">
        <v>1650</v>
      </c>
      <c r="L5" s="350"/>
      <c r="M5" s="350"/>
      <c r="N5" s="350"/>
      <c r="O5" s="351" t="s">
        <v>1651</v>
      </c>
      <c r="P5" s="352"/>
      <c r="Q5" s="353"/>
    </row>
    <row r="6" spans="1:17" s="102" customFormat="1" ht="15.75" customHeight="1">
      <c r="A6" s="96" t="s">
        <v>1652</v>
      </c>
      <c r="B6" s="103" t="s">
        <v>1653</v>
      </c>
      <c r="C6" s="104" t="s">
        <v>1169</v>
      </c>
      <c r="D6" s="105" t="s">
        <v>1170</v>
      </c>
      <c r="E6" s="104" t="s">
        <v>1654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1655</v>
      </c>
      <c r="M6" s="150" t="s">
        <v>30</v>
      </c>
      <c r="N6" s="151" t="s">
        <v>1164</v>
      </c>
      <c r="O6" s="315" t="s">
        <v>1207</v>
      </c>
      <c r="P6" s="169"/>
      <c r="Q6" s="216" t="s">
        <v>1656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36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7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4"/>
      <c r="B1" s="355"/>
      <c r="C1" s="356"/>
      <c r="L1" s="110"/>
      <c r="M1" s="133"/>
      <c r="O1" s="189"/>
      <c r="P1" s="188"/>
      <c r="Q1" s="357" t="s">
        <v>1217</v>
      </c>
      <c r="R1" s="358"/>
      <c r="U1" s="111"/>
      <c r="V1" s="359" t="s">
        <v>1657</v>
      </c>
      <c r="W1" s="359"/>
      <c r="X1" s="359"/>
      <c r="Y1" s="113"/>
    </row>
    <row r="2" spans="1:25" s="109" customFormat="1" ht="11.25" customHeight="1">
      <c r="A2" s="114" t="s">
        <v>1658</v>
      </c>
      <c r="B2" s="114" t="s">
        <v>1653</v>
      </c>
      <c r="C2" s="114" t="s">
        <v>7</v>
      </c>
      <c r="D2" s="115" t="s">
        <v>1169</v>
      </c>
      <c r="E2" s="115" t="s">
        <v>1170</v>
      </c>
      <c r="F2" s="115" t="s">
        <v>1652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*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*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*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*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1661</v>
      </c>
      <c r="C2" s="104" t="s">
        <v>1154</v>
      </c>
      <c r="D2" s="104" t="s">
        <v>1156</v>
      </c>
      <c r="E2" s="104" t="s">
        <v>1662</v>
      </c>
      <c r="F2" s="104" t="s">
        <v>1663</v>
      </c>
      <c r="G2" s="104" t="s">
        <v>1664</v>
      </c>
      <c r="H2" s="104" t="s">
        <v>1665</v>
      </c>
      <c r="I2" s="104" t="s">
        <v>1666</v>
      </c>
      <c r="J2" s="104" t="s">
        <v>1667</v>
      </c>
      <c r="K2" s="140" t="s">
        <v>1668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 hidden="1">
      <c r="B163" s="129" t="str">
        <f>IF(FN_MC!Y170="","*",FN_MC!Y170)</f>
        <v>*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 hidden="1">
      <c r="B164" s="129" t="str">
        <f>IF(FN_MC!Y172="","*",FN_MC!Y172)</f>
        <v>*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 hidden="1">
      <c r="B165" s="129" t="str">
        <f>IF(FN_MC!Y173="","*",FN_MC!Y173)</f>
        <v>*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 hidden="1">
      <c r="B166" s="129" t="str">
        <f>IF(FN_MC!Y175="","*",FN_MC!Y175)</f>
        <v>*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 hidden="1">
      <c r="B167" s="129" t="str">
        <f>IF(FN_MC!Y176="","*",FN_MC!Y176)</f>
        <v>*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 hidden="1">
      <c r="B168" s="129" t="str">
        <f>IF(FN_MC!Y177="","*",FN_MC!Y177)</f>
        <v>*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 hidden="1">
      <c r="B169" s="129" t="str">
        <f>IF(FN_MC!Y179="","*",FN_MC!Y179)</f>
        <v>*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 hidden="1">
      <c r="B170" s="129" t="str">
        <f>IF(FN_MC!Y180="","*",FN_MC!Y180)</f>
        <v>*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 hidden="1">
      <c r="B171" s="129" t="str">
        <f>IF(FN_MC!Y181="","*",FN_MC!Y181)</f>
        <v>*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 hidden="1">
      <c r="B172" s="129" t="str">
        <f>IF(FN_MC!Y182="","*",FN_MC!Y182)</f>
        <v>*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2025-10-15T18:58:45Z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