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18" documentId="8_{B6337239-1A00-434D-AAD0-422EA1FEB5AE}" xr6:coauthVersionLast="47" xr6:coauthVersionMax="47" xr10:uidLastSave="{397CB284-F716-415A-9B79-4659A5C3F8B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5" i="1" l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<sst xmlns="http://schemas.openxmlformats.org/spreadsheetml/2006/main" count="5677" uniqueCount="1525">
  <si>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</si>
  <si>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</si>
  <si>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</si>
  <si>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</si>
  <si>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</si>
  <si>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</si>
  <si>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</si>
  <si>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</si>
  <si>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</si>
  <si>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</si>
  <si>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</si>
  <si>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</si>
  <si>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</si>
  <si>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</si>
  <si>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</si>
  <si>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</si>
  <si>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</si>
  <si>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</si>
  <si>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</si>
  <si>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</si>
  <si>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</si>
  <si>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</si>
  <si>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</si>
  <si>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</si>
  <si>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</si>
  <si>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</si>
  <si>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</si>
  <si>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</si>
  <si>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</si>
  <si>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</si>
  <si>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</si>
  <si>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</si>
  <si>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</si>
  <si>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</si>
  <si>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</si>
  <si>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</si>
  <si>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</si>
  <si>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</si>
  <si>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</si>
  <si>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</si>
  <si>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</si>
  <si>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</si>
  <si>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</si>
  <si>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</si>
  <si>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</si>
  <si>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</si>
  <si>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</si>
  <si>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</si>
  <si>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</si>
  <si>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</si>
  <si>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</si>
  <si>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</si>
  <si>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</si>
  <si>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</si>
  <si>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</si>
  <si>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</si>
  <si>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</si>
  <si>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</si>
  <si>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</si>
  <si>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</si>
  <si>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</si>
  <si>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</si>
  <si>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</si>
  <si>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</si>
  <si>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</si>
  <si>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</si>
  <si>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</si>
  <si>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</si>
  <si>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</si>
  <si>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</si>
  <si>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</si>
  <si>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</si>
  <si>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</si>
  <si>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</si>
  <si>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</si>
  <si>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</si>
  <si>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</si>
  <si>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</si>
  <si>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</si>
  <si>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</si>
  <si>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</si>
  <si>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</si>
  <si>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</si>
  <si>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</si>
  <si>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</si>
  <si>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</si>
  <si>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</si>
  <si>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</si>
  <si>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</si>
  <si>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</si>
  <si>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</si>
  <si>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</si>
  <si>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</si>
  <si>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</si>
  <si>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</si>
  <si>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</si>
  <si>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</si>
  <si>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</si>
  <si>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</si>
  <si>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</si>
  <si>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</si>
  <si>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</si>
  <si>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</si>
  <si>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</si>
  <si>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</si>
  <si>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</si>
  <si>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</si>
  <si>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</si>
  <si>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</si>
  <si>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</si>
  <si>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</si>
  <si>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</si>
  <si>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</si>
  <si>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</si>
  <si>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</si>
  <si>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</si>
  <si>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</si>
  <si>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</si>
  <si>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</si>
  <si>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</si>
  <si>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</si>
  <si>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</si>
  <si>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</si>
  <si>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</si>
  <si>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</si>
  <si>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</si>
  <si>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</si>
  <si>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</si>
  <si>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</si>
  <si>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</si>
  <si>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</si>
  <si>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</si>
  <si>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</si>
  <si>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</si>
  <si>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</si>
  <si>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</si>
  <si>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</si>
  <si>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</si>
  <si>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</si>
  <si>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</si>
  <si>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</si>
  <si>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</si>
  <si>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</si>
  <si>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</si>
  <si>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</si>
  <si>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</si>
  <si>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</si>
  <si>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</si>
  <si>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</si>
  <si>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</si>
  <si>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</si>
  <si>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</si>
  <si>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</si>
  <si>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</si>
  <si>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</si>
  <si>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</si>
  <si>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</si>
  <si>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</si>
  <si>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</si>
  <si>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</si>
  <si>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</si>
  <si>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</si>
  <si>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</si>
  <si>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</si>
  <si>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</si>
  <si>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</si>
  <si>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</si>
  <si>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</si>
  <si>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</si>
  <si>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</si>
  <si>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</si>
  <si>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</si>
  <si>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</si>
  <si>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</si>
  <si>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</si>
  <si>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</si>
  <si>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</si>
  <si>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</si>
  <si>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</si>
  <si>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</si>
  <si>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</si>
  <si>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</si>
  <si>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</si>
  <si>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</si>
  <si>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</si>
  <si>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</si>
  <si>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</si>
  <si>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</si>
  <si>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</si>
  <si>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</si>
  <si>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</si>
  <si>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</si>
  <si>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</si>
  <si>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</si>
  <si>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</si>
  <si>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</si>
  <si>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</si>
  <si>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</si>
  <si>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</si>
  <si>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</si>
  <si>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</si>
  <si>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</si>
  <si>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</si>
  <si>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</si>
  <si>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</si>
  <si>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</si>
  <si>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</si>
  <si>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</si>
  <si>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</si>
  <si>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</si>
  <si>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</si>
  <si>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</si>
  <si>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</si>
  <si>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</si>
  <si>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</si>
  <si>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</si>
  <si>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</si>
  <si>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</si>
  <si>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</si>
  <si>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</si>
  <si>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</si>
  <si>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</si>
  <si>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</si>
  <si>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</si>
  <si>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</si>
  <si>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</si>
  <si>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</si>
  <si>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</si>
  <si>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</si>
  <si>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</si>
  <si>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</si>
  <si>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</si>
  <si>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</si>
  <si>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</si>
  <si>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</si>
  <si>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</si>
  <si>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</si>
  <si>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</si>
  <si>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</si>
  <si>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</si>
  <si>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</si>
  <si>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</si>
  <si>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</si>
  <si>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</si>
  <si>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</si>
  <si>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</si>
  <si>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</si>
  <si>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</si>
  <si>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</si>
  <si>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</si>
  <si>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</si>
  <si>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</si>
  <si>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</si>
  <si>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</si>
  <si>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</si>
  <si>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</si>
  <si>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</si>
  <si>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</si>
  <si>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</si>
  <si>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</si>
  <si>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</si>
  <si>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</si>
  <si>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</si>
  <si>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</si>
  <si>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</si>
  <si>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</si>
  <si>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</si>
  <si>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</si>
  <si>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</si>
  <si>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</si>
  <si>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</si>
  <si>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</si>
  <si>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</si>
  <si>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</si>
  <si>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</si>
  <si>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</si>
  <si>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</si>
  <si>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</si>
  <si>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</si>
  <si>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</si>
  <si>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</si>
  <si>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</si>
  <si>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</si>
  <si>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</si>
  <si>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</si>
  <si>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</si>
  <si>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</si>
  <si>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</si>
  <si>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</si>
  <si>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</si>
  <si>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</si>
  <si>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</si>
  <si>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</si>
  <si>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</si>
  <si>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</si>
  <si>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</si>
  <si>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</si>
  <si>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</si>
  <si>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</si>
  <si>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</si>
  <si>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</si>
  <si>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</si>
  <si>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</si>
  <si>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</si>
  <si>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</si>
  <si>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</si>
  <si>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</si>
  <si>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</si>
  <si>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</si>
  <si>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</si>
  <si>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</si>
  <si>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</si>
  <si>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</si>
  <si>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</si>
  <si>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</si>
  <si>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</si>
  <si>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</si>
  <si>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</si>
  <si>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</si>
  <si>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</si>
  <si>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</si>
  <si>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</si>
  <si>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</si>
  <si>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</si>
  <si>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</si>
  <si>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</si>
  <si>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</si>
  <si>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</si>
  <si>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</si>
  <si>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</si>
  <si>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</si>
  <si>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</si>
  <si>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</si>
  <si>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</si>
  <si>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</si>
  <si>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</si>
  <si>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</si>
  <si>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</si>
  <si>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</si>
  <si>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</si>
  <si>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</si>
  <si>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</si>
  <si>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</si>
  <si>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</si>
  <si>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</si>
  <si>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</si>
  <si>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</si>
  <si>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</si>
  <si>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</si>
  <si>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</si>
  <si>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</si>
  <si>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</si>
  <si>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</si>
  <si>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</si>
  <si>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</si>
  <si>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</si>
  <si>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</si>
  <si>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</si>
  <si>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</si>
  <si>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</si>
  <si>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</si>
  <si>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</si>
  <si>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</si>
  <si>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</si>
  <si>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</si>
  <si>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</si>
  <si>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</si>
  <si>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</si>
  <si>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</si>
  <si>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</si>
  <si>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</si>
  <si>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</si>
  <si>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</si>
  <si>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</si>
  <si>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</si>
  <si>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</si>
  <si>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</si>
  <si>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</si>
  <si>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</si>
  <si>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</si>
  <si>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</si>
  <si>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</si>
  <si>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</si>
  <si>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</si>
  <si>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</si>
  <si>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</si>
  <si>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</si>
  <si>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</si>
  <si>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</si>
  <si>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</si>
  <si>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</si>
  <si>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</si>
  <si>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</si>
  <si>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</si>
  <si>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</si>
  <si>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</si>
  <si>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</si>
  <si>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</si>
  <si>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</si>
  <si>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</si>
  <si>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</si>
  <si>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</si>
  <si>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</si>
  <si>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</si>
  <si>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</si>
  <si>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</si>
  <si>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</si>
  <si>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</si>
  <si>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</si>
  <si>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</si>
  <si>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</si>
  <si>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</si>
  <si>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</si>
  <si>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</si>
  <si>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</si>
  <si>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</si>
  <si>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</si>
  <si>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</si>
  <si>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</si>
  <si>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</si>
  <si>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</si>
  <si>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</si>
  <si>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</si>
  <si>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</si>
  <si>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</si>
  <si>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</si>
  <si>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</si>
  <si>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</si>
  <si>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</si>
  <si>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</si>
  <si>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</si>
  <si>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</si>
  <si>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</si>
  <si>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</si>
  <si>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</si>
  <si>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</si>
  <si>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</si>
  <si>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</si>
  <si>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</si>
  <si>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</si>
  <si>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</si>
  <si>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</si>
  <si>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</si>
  <si>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</si>
  <si>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</si>
  <si>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</si>
  <si>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</si>
  <si>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</si>
  <si>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</si>
  <si>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</si>
  <si>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</si>
  <si>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</si>
  <si>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</si>
  <si>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</si>
  <si>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</si>
  <si>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</si>
  <si>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</si>
  <si>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</si>
  <si>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</si>
  <si>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</si>
  <si>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</si>
  <si>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</si>
  <si>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</si>
  <si>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</si>
  <si>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</si>
  <si>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</si>
  <si>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</si>
  <si>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</si>
  <si>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</si>
  <si>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</si>
  <si>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</si>
  <si>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</si>
  <si>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</si>
  <si>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</si>
  <si>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</si>
  <si>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</si>
  <si>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</si>
  <si>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</si>
  <si>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</si>
  <si>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</si>
  <si>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</si>
  <si>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</si>
  <si>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</si>
  <si>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</si>
  <si>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</si>
  <si>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</si>
  <si>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</si>
  <si>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</si>
  <si>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</si>
  <si>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</si>
  <si>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</si>
  <si>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</si>
  <si>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</si>
  <si>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</si>
  <si>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</si>
  <si>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</si>
  <si>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</si>
  <si>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</si>
  <si>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</si>
  <si>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</si>
  <si>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</si>
  <si>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</si>
  <si>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</si>
  <si>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</si>
  <si>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</si>
  <si>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</si>
  <si>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</si>
  <si>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</si>
  <si>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</si>
  <si>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</si>
  <si>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</si>
  <si>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</si>
  <si>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</si>
  <si>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</si>
  <si>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</si>
  <si>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</si>
  <si>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</si>
  <si>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</si>
  <si>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</si>
  <si>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</si>
  <si>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</si>
  <si>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</si>
  <si>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</si>
  <si>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</si>
  <si>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</si>
  <si>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</si>
  <si>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</si>
  <si>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</si>
  <si>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</si>
  <si>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</si>
  <si>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</si>
  <si>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</si>
  <si>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</si>
  <si>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</si>
  <si>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</si>
  <si>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</si>
  <si>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</si>
  <si>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</si>
  <si>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</si>
  <si>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</si>
  <si>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</si>
  <si>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</si>
  <si>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</si>
  <si>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</si>
  <si>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</si>
  <si>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</si>
  <si>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</si>
  <si>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</si>
  <si>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</si>
  <si>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</si>
  <si>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</si>
  <si>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</si>
  <si>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</si>
  <si>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</si>
  <si>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</si>
  <si>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</si>
  <si>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</si>
  <si>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</si>
  <si>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</si>
  <si>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</si>
  <si>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</si>
  <si>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</si>
  <si>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</si>
  <si>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</si>
  <si>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</si>
  <si>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</si>
  <si>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</si>
  <si>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</si>
  <si>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</si>
  <si>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</si>
  <si>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</si>
  <si>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</si>
  <si>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</si>
  <si>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</si>
  <si>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</si>
  <si>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</si>
  <si>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</si>
  <si>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</si>
  <si>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</si>
  <si>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</si>
  <si>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</si>
  <si>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</si>
  <si>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</si>
  <si>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</si>
  <si>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</si>
  <si>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</si>
  <si>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</si>
  <si>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</si>
  <si>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</si>
  <si>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</si>
  <si>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</si>
  <si>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</si>
  <si>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</si>
  <si>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</si>
  <si>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</si>
  <si>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</si>
  <si>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</si>
  <si>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</si>
  <si>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</si>
  <si>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</si>
  <si>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</si>
  <si>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</si>
  <si>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</si>
  <si>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</si>
  <si>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</si>
  <si>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</si>
  <si>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</si>
  <si>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</si>
  <si>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</si>
  <si>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</si>
  <si>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</si>
  <si>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</si>
  <si>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</si>
  <si>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</si>
  <si>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</si>
  <si>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</si>
  <si>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</si>
  <si>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</si>
  <si>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</si>
  <si>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</si>
  <si>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</si>
  <si>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</si>
  <si>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</si>
  <si>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</si>
  <si>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</si>
  <si>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</si>
  <si>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</si>
  <si>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</si>
  <si>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</si>
  <si>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</si>
  <si>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</si>
  <si>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</si>
  <si>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</si>
  <si>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</si>
  <si>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</si>
  <si>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</si>
  <si>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</si>
  <si>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</si>
  <si>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</si>
  <si>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</si>
  <si>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</si>
  <si>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</si>
  <si>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</si>
  <si>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</si>
  <si>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</si>
  <si>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</si>
  <si>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</si>
  <si>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</si>
  <si>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</si>
  <si>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</si>
  <si>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</si>
  <si>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</si>
  <si>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</si>
  <si>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</si>
  <si>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</si>
  <si>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</si>
  <si>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</si>
  <si>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</si>
  <si>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</si>
  <si>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</si>
  <si>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</si>
  <si>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</si>
  <si>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</si>
  <si>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</si>
  <si>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</si>
  <si>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</si>
  <si>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</si>
  <si>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</si>
  <si>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</si>
  <si>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</si>
  <si>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</si>
  <si>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</si>
  <si>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</si>
  <si>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</si>
  <si>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</si>
  <si>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</si>
  <si>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</si>
  <si>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</si>
  <si>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</si>
  <si>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</si>
  <si>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</si>
  <si>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</si>
  <si>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</si>
  <si>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</si>
  <si>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</si>
  <si>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</si>
  <si>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</si>
  <si>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</si>
  <si>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</si>
  <si>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</si>
  <si>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</si>
  <si>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</si>
  <si>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</si>
  <si>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</si>
  <si>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</si>
  <si>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</si>
  <si>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</si>
  <si>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</si>
  <si>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</si>
  <si>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</si>
  <si>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</si>
  <si>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</si>
  <si>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</si>
  <si>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</si>
  <si>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</si>
  <si>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</si>
  <si>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</si>
  <si>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</si>
  <si>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</si>
  <si>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</si>
  <si>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</si>
  <si>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</si>
  <si>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</si>
  <si>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</si>
  <si>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</si>
  <si>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</si>
  <si>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</si>
  <si>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</si>
  <si>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</si>
  <si>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</si>
  <si>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</si>
  <si>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</si>
  <si>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</si>
  <si>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</si>
  <si>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</si>
  <si>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</si>
  <si>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</si>
  <si>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</si>
  <si>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</si>
  <si>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</si>
  <si>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</si>
  <si>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</si>
  <si>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</si>
  <si>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</si>
  <si>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</si>
  <si>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</si>
  <si>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</si>
  <si>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</si>
  <si>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</si>
  <si>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</si>
  <si>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</si>
  <si>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</si>
  <si>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</si>
  <si>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</si>
  <si>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</si>
  <si>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</si>
  <si>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</si>
  <si>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</si>
  <si>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</si>
  <si>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</si>
  <si>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</si>
  <si>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</si>
  <si>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</si>
  <si>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</si>
  <si>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</si>
  <si>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</si>
  <si>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</si>
  <si>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</si>
  <si>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</si>
  <si>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</si>
  <si>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</si>
  <si>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</si>
  <si>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</si>
  <si>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</si>
  <si>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</si>
  <si>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</si>
  <si>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</si>
  <si>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</si>
  <si>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</si>
  <si>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</si>
  <si>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</si>
  <si>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</si>
  <si>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</si>
  <si>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</si>
  <si>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</si>
  <si>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</si>
  <si>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</si>
  <si>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</si>
  <si>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</si>
  <si>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</si>
  <si>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</si>
  <si>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</si>
  <si>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</si>
  <si>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</si>
  <si>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</si>
  <si>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</si>
  <si>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</si>
  <si>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</si>
  <si>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</si>
  <si>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</si>
  <si>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</si>
  <si>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</si>
  <si>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</si>
  <si>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</si>
  <si>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</si>
  <si>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</si>
  <si>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</si>
  <si>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</si>
  <si>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</si>
  <si>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</si>
  <si>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</si>
  <si>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</si>
  <si>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</si>
  <si>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</si>
  <si>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</si>
  <si>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</si>
  <si>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</si>
  <si>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</si>
  <si>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</si>
  <si>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</si>
  <si>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</si>
  <si>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</si>
  <si>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</si>
  <si>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</si>
  <si>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</si>
  <si>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</si>
  <si>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</si>
  <si>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</si>
  <si>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</si>
  <si>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</si>
  <si>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</si>
  <si>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</si>
  <si>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</si>
  <si>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</si>
  <si>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</si>
  <si>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</si>
  <si>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</si>
  <si>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</si>
  <si>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</si>
  <si>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</si>
  <si>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</si>
  <si>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</si>
  <si>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</si>
  <si>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</si>
  <si>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</si>
  <si>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</si>
  <si>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</si>
  <si>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</si>
  <si>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</si>
  <si>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</si>
  <si>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</si>
  <si>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</si>
  <si>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</si>
  <si>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</si>
  <si>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</si>
  <si>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</si>
  <si>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</si>
  <si>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</si>
  <si>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</si>
  <si>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</si>
  <si>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</si>
  <si>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</si>
  <si>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</si>
  <si>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</si>
  <si>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</si>
  <si>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</si>
  <si>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</si>
  <si>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</si>
  <si>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</si>
  <si>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</si>
  <si>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</si>
  <si>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</si>
  <si>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</si>
  <si>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</si>
  <si>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</si>
  <si>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</si>
  <si>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</si>
  <si>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</si>
  <si>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</si>
  <si>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</si>
  <si>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</si>
  <si>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</si>
  <si>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</si>
  <si>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</si>
  <si>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</si>
  <si>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</si>
  <si>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</si>
  <si>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</si>
  <si>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</si>
  <si>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</si>
  <si>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</si>
  <si>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</si>
  <si>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</si>
  <si>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</si>
  <si>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</si>
  <si>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</si>
  <si>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</si>
  <si>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</si>
  <si>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</si>
  <si>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</si>
  <si>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</si>
  <si>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</si>
  <si>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</si>
  <si>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</si>
  <si>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</si>
  <si>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</si>
  <si>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</si>
  <si>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</si>
  <si>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</si>
  <si>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</si>
  <si>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</si>
  <si>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</si>
  <si>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</si>
  <si>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</si>
  <si>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</si>
  <si>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</si>
  <si>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</si>
  <si>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</si>
  <si>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</si>
  <si>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</si>
  <si>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</si>
  <si>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</si>
  <si>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</si>
  <si>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</si>
  <si>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</si>
  <si>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</si>
  <si>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</si>
  <si>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</si>
  <si>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</si>
  <si>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</si>
  <si>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</si>
  <si>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</si>
  <si>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</si>
  <si>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</si>
  <si>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</si>
  <si>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</si>
  <si>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</si>
  <si>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</si>
  <si>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</si>
  <si>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</si>
  <si>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</si>
  <si>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</si>
  <si>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</si>
  <si>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</si>
  <si>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</si>
  <si>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</si>
  <si>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</si>
  <si>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</si>
  <si>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</si>
  <si>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</si>
  <si>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</si>
  <si>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</si>
  <si>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</si>
  <si>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</si>
  <si>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</si>
  <si>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</si>
  <si>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</si>
  <si>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</si>
  <si>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</si>
  <si>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</si>
  <si>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</si>
  <si>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</si>
  <si>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</si>
  <si>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</si>
  <si>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</si>
  <si>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</si>
  <si>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</si>
  <si>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</si>
  <si>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</si>
  <si>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</si>
  <si>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</si>
  <si>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</si>
  <si>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</si>
  <si>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</si>
  <si>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</si>
  <si>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</si>
  <si>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</si>
  <si>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</si>
  <si>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</si>
  <si>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</si>
  <si>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</si>
  <si>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</si>
  <si>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</si>
  <si>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</si>
  <si>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</si>
  <si>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</si>
  <si>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</si>
  <si>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</si>
  <si>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</si>
  <si>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</si>
  <si>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</si>
  <si>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</si>
  <si>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</si>
  <si>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</si>
  <si>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</si>
  <si>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</si>
  <si>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</si>
  <si>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</si>
  <si>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</si>
  <si>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</si>
  <si>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</si>
  <si>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</si>
  <si>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</si>
  <si>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</si>
  <si>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</si>
  <si>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</si>
  <si>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</si>
  <si>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</si>
  <si>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</si>
  <si>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</si>
  <si>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</si>
  <si>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</si>
  <si>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</si>
  <si>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</si>
  <si>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</si>
  <si>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</si>
  <si>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</si>
  <si>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</si>
  <si>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</si>
  <si>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</si>
  <si>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</si>
  <si>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</si>
  <si>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</si>
  <si>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</si>
  <si>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</si>
  <si>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</si>
  <si>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</si>
  <si>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</si>
  <si>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</si>
  <si>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</si>
  <si>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</si>
  <si>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</si>
  <si>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</si>
  <si>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</si>
  <si>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</si>
  <si>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</si>
  <si>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</si>
  <si>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</si>
  <si>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</si>
  <si>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</si>
  <si>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</si>
  <si>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</si>
  <si>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</si>
  <si>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</si>
  <si>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</si>
  <si>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</si>
  <si>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</si>
  <si>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</si>
  <si>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</si>
  <si>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</si>
  <si>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</si>
  <si>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</si>
  <si>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</si>
  <si>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</si>
  <si>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</si>
  <si>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</si>
  <si>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</si>
  <si>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</si>
  <si>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</si>
  <si>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</si>
  <si>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</si>
  <si>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</si>
  <si>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</si>
  <si>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</si>
  <si>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</si>
  <si>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</si>
  <si>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</si>
  <si>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</si>
  <si>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</si>
  <si>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</si>
  <si>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</si>
  <si>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</si>
  <si>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</si>
  <si>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</si>
  <si>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</si>
  <si>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</si>
  <si>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</si>
  <si>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</si>
  <si>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</si>
  <si>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</si>
  <si>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</si>
  <si>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</si>
  <si>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</si>
  <si>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</si>
  <si>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</si>
  <si>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</si>
  <si>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</si>
  <si>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</si>
  <si>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</si>
  <si>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</si>
  <si>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</si>
  <si>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</si>
  <si>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</si>
  <si>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</si>
  <si>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</si>
  <si>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</si>
  <si>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</si>
  <si>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</si>
  <si>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</si>
  <si>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</si>
  <si>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</si>
  <si>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</si>
  <si>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</si>
  <si>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</si>
  <si>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</si>
  <si>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</si>
  <si>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</si>
  <si>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</si>
  <si>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</si>
  <si>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</si>
  <si>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</si>
  <si>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</si>
  <si>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</si>
  <si>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</si>
  <si>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</si>
  <si>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</si>
  <si>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</si>
  <si>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</si>
  <si>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</si>
  <si>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</si>
  <si>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</si>
  <si>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</si>
  <si>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</si>
  <si>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</si>
  <si>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</si>
  <si>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</si>
  <si>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</si>
  <si>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</si>
  <si>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</si>
  <si>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</si>
  <si>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</si>
  <si>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</si>
  <si>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</si>
  <si>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</si>
  <si>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</si>
  <si>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</si>
  <si>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</si>
  <si>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</si>
  <si>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</si>
  <si>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</si>
  <si>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</si>
  <si>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</si>
  <si>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</si>
  <si>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</si>
  <si>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</si>
  <si>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</si>
  <si>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</si>
  <si>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</si>
  <si>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</si>
  <si>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</si>
  <si>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</si>
  <si>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</si>
  <si>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</si>
  <si>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</si>
  <si>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</si>
  <si>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</si>
  <si>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</si>
  <si>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</si>
  <si>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</si>
  <si>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</si>
  <si>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</si>
  <si>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</si>
  <si>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</si>
  <si>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</si>
  <si>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</si>
  <si>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</si>
  <si>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</si>
  <si>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</si>
  <si>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</si>
  <si>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</si>
  <si>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</si>
  <si>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</si>
  <si>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</si>
  <si>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</si>
  <si>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</si>
  <si>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</si>
  <si>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</si>
  <si>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</si>
  <si>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</si>
  <si>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</si>
  <si>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</si>
  <si>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</si>
  <si>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</si>
  <si>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</si>
  <si>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</si>
  <si>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</si>
  <si>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</si>
  <si>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</si>
  <si>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</si>
  <si>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</si>
  <si>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</si>
  <si>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</si>
  <si>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</si>
  <si>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</si>
  <si>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</si>
  <si>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</si>
  <si>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</si>
  <si>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</si>
  <si>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</si>
  <si>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</si>
  <si>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</si>
  <si>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</si>
  <si>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</si>
  <si>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</si>
  <si>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</si>
  <si>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</si>
  <si>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</si>
  <si>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</si>
  <si>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</si>
  <si>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</si>
  <si>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</si>
  <si>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</si>
  <si>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</si>
  <si>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</si>
  <si>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</si>
  <si>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</si>
  <si>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</si>
  <si>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</si>
  <si>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</si>
  <si>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</si>
  <si>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</si>
  <si>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</si>
  <si>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</si>
  <si>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</si>
  <si>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</si>
  <si>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</si>
  <si>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</si>
  <si>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</si>
  <si>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</si>
  <si>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</si>
  <si>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</si>
  <si>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</si>
  <si>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</si>
  <si>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</si>
  <si>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</si>
  <si>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</si>
  <si>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</si>
  <si>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</si>
  <si>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</si>
  <si>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</si>
  <si>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</si>
  <si>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</si>
  <si>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</si>
  <si>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</si>
  <si>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</si>
  <si>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</si>
  <si>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</si>
  <si>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</si>
  <si>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</si>
  <si>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</si>
  <si>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</si>
  <si>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</si>
  <si>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</si>
  <si>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</si>
  <si>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</si>
  <si>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</si>
  <si>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</si>
  <si>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</si>
  <si>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</si>
  <si>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</si>
  <si>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</si>
  <si>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</si>
  <si>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</si>
  <si>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</si>
  <si>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</si>
  <si>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</si>
  <si>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</si>
  <si>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</si>
  <si>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</si>
  <si>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</si>
  <si>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</si>
  <si>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</si>
  <si>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</si>
  <si>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</si>
  <si>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</si>
  <si>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</si>
  <si>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</si>
  <si>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</si>
  <si>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</si>
  <si>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</si>
  <si>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</si>
  <si>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</si>
  <si>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</si>
  <si>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</si>
  <si>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</si>
  <si>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</si>
  <si>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</si>
  <si>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</si>
  <si>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</si>
  <si>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</si>
  <si>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</si>
  <si>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</si>
  <si>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</si>
  <si>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</si>
  <si>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</si>
  <si>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</si>
  <si>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</si>
  <si>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</si>
  <si>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</si>
  <si>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</si>
  <si>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</si>
  <si>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</si>
  <si>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</si>
  <si>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</si>
  <si>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</si>
  <si>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</si>
  <si>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</si>
  <si>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</si>
  <si>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</si>
  <si>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</si>
  <si>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</si>
  <si>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</si>
  <si>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</si>
  <si>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</si>
  <si>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</si>
  <si>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</si>
  <si>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</si>
  <si>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</si>
  <si>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</si>
  <si>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</si>
  <si>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</si>
  <si>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</si>
  <si>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</si>
  <si>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</si>
  <si>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</si>
  <si>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</si>
  <si>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</si>
  <si>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</si>
  <si>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</si>
  <si>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</si>
  <si>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</si>
  <si>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</si>
  <si>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</si>
  <si>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</si>
  <si>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</si>
  <si>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</si>
  <si>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</si>
  <si>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</si>
  <si>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</si>
  <si>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</si>
  <si>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</si>
  <si>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</si>
  <si>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</si>
  <si>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</si>
  <si>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</si>
  <si>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</si>
  <si>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</si>
  <si>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</si>
  <si>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</si>
  <si>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</si>
  <si>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</si>
  <si>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</si>
  <si>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</si>
  <si>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</si>
  <si>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</si>
  <si>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</si>
  <si>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</si>
  <si>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</si>
  <si>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</si>
  <si>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</si>
  <si>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</si>
  <si>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</si>
  <si>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</si>
  <si>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</si>
  <si>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</si>
  <si>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</si>
  <si>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</si>
  <si>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</si>
  <si>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</si>
  <si>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</si>
  <si>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</si>
  <si>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</si>
  <si>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</si>
  <si>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</si>
  <si>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</si>
  <si>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</si>
  <si>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</si>
  <si>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</si>
  <si>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</si>
  <si>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</si>
  <si>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</si>
  <si>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</si>
  <si>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</si>
  <si>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</si>
  <si>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</si>
  <si>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</si>
  <si>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</si>
  <si>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</si>
  <si>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</si>
  <si>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</si>
  <si>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</si>
  <si>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</si>
  <si>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</si>
  <si>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</si>
  <si>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</si>
  <si>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</si>
  <si>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</si>
  <si>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</si>
  <si>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</si>
  <si>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</si>
  <si>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</si>
  <si>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</si>
  <si>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</si>
  <si>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</si>
  <si>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</si>
  <si>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</si>
  <si>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</si>
  <si>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</si>
  <si>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</si>
  <si>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</si>
  <si>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</si>
  <si>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</si>
  <si>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</si>
  <si>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</si>
  <si>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</si>
  <si>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</si>
  <si>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</si>
  <si>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</si>
  <si>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</si>
  <si>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</si>
  <si>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</si>
  <si>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</si>
  <si>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</si>
  <si>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</si>
  <si>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</si>
  <si>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</si>
  <si>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</si>
  <si>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</si>
  <si>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</si>
  <si>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</si>
  <si>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</si>
  <si>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</si>
  <si>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</si>
  <si>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</si>
  <si>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</si>
  <si>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</si>
  <si>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</si>
  <si>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</si>
  <si>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</si>
  <si>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</si>
  <si>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</si>
  <si>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</si>
  <si>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</si>
  <si>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</si>
  <si>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</si>
  <si>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</si>
  <si>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</si>
  <si>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</si>
  <si>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</si>
  <si>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</si>
  <si>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</si>
  <si>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</si>
  <si>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</si>
  <si>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</si>
  <si>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</si>
  <si>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</si>
  <si>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</si>
  <si>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</si>
  <si>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</si>
  <si>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</si>
  <si>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</si>
  <si>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</si>
  <si>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</si>
  <si>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</si>
  <si>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</si>
  <si>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</si>
  <si>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</si>
  <si>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</si>
  <si>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</si>
  <si>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</si>
  <si>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</si>
  <si>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</si>
  <si>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</si>
  <si>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</si>
  <si>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</si>
  <si>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</si>
  <si>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</si>
  <si>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</si>
  <si>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</si>
  <si>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Descarga km 206 ao 201</t>
  </si>
  <si>
    <t>E41</t>
  </si>
  <si>
    <t>ZPG</t>
  </si>
  <si>
    <t>ZTP-ZPG</t>
  </si>
  <si>
    <t>Desloca de ZTP para ZPG - desanexa 2 C30 avariadas  em ZRX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</si>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</sst>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27" activePane="bottomRight" state="frozen"/>
      <selection pane="bottomRight" activeCell="K245" sqref="K2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1452</v>
      </c>
      <c r="BK211" s="16" t="s">
        <v>1452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1453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1454</v>
      </c>
      <c r="BK213" s="16" t="s">
        <v>1455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1456</v>
      </c>
      <c r="N214" s="199" t="s">
        <v>1456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1457</v>
      </c>
      <c r="BK214" s="16" t="s">
        <v>1458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1459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1460</v>
      </c>
      <c r="BK216" s="16" t="s">
        <v>1461</v>
      </c>
      <c r="BL216" s="15"/>
      <c r="BM216" s="14" t="s">
        <v>993</v>
      </c>
      <c r="BN216" s="14" t="s">
        <v>993</v>
      </c>
      <c r="BO216" s="160" t="s">
        <v>993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1462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1463</v>
      </c>
      <c r="BK219" s="16" t="s">
        <v>1464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1465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1466</v>
      </c>
      <c r="BK222" s="16" t="s">
        <v>1467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TRO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/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1468</v>
      </c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e">
        <f t="shared" si="32"/>
        <v>#DIV/0!</v>
      </c>
      <c r="BR230" s="18">
        <f t="shared" si="33"/>
        <v>0</v>
      </c>
      <c r="BS230" s="18" t="e">
        <f t="shared" si="34"/>
        <v>#DIV/0!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/>
      <c r="K231" s="393"/>
      <c r="L231" s="394"/>
      <c r="M231" s="395"/>
      <c r="N231" s="395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/>
      <c r="K232" s="393"/>
      <c r="L232" s="394"/>
      <c r="M232" s="395"/>
      <c r="N232" s="395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34" s="168">
        <v>0.41666666666666669</v>
      </c>
      <c r="P234" s="168">
        <v>8.3333333333333329E-2</v>
      </c>
      <c r="Q234" s="83"/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TGR1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e">
        <f t="shared" si="32"/>
        <v>#DIV/0!</v>
      </c>
      <c r="BR234" s="18">
        <f t="shared" si="33"/>
        <v>0</v>
      </c>
      <c r="BS234" s="18" t="e">
        <f t="shared" si="34"/>
        <v>#DIV/0!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1469</v>
      </c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1462</v>
      </c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E4146035</v>
      </c>
      <c r="B249" s="166">
        <v>46035</v>
      </c>
      <c r="C249" s="8">
        <f>IF(BS_CONTROLE[[#This Row],[DATA]]="","",WEEKNUM(BS_CONTROLE[[#This Row],[DATA]]))</f>
        <v>3</v>
      </c>
      <c r="D249" s="51" t="s">
        <v>1470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1471</v>
      </c>
      <c r="J249" s="212">
        <v>78</v>
      </c>
      <c r="K249" s="212">
        <v>334</v>
      </c>
      <c r="L249" s="83" t="s">
        <v>11</v>
      </c>
      <c r="M249" s="199" t="s">
        <v>1472</v>
      </c>
      <c r="N249" s="199" t="s">
        <v>1472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1473</v>
      </c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1474</v>
      </c>
      <c r="W254" s="168" t="s">
        <v>1475</v>
      </c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1476</v>
      </c>
      <c r="W255" s="168" t="s">
        <v>1475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1477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1475</v>
      </c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1478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1479</v>
      </c>
      <c r="E3" s="316" t="s">
        <v>1480</v>
      </c>
      <c r="F3" s="316" t="s">
        <v>1481</v>
      </c>
      <c r="G3" s="316" t="s">
        <v>1482</v>
      </c>
      <c r="H3" s="316" t="s">
        <v>1483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1484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1485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1486</v>
      </c>
      <c r="W1" s="382"/>
      <c r="X1" s="382"/>
      <c r="Y1" s="103"/>
    </row>
    <row r="2" spans="1:25" s="100" customFormat="1" ht="11.25" customHeight="1">
      <c r="A2" s="104" t="s">
        <v>1487</v>
      </c>
      <c r="B2" s="104" t="s">
        <v>1488</v>
      </c>
      <c r="C2" s="104" t="s">
        <v>7</v>
      </c>
      <c r="D2" s="105" t="s">
        <v>1175</v>
      </c>
      <c r="E2" s="105" t="s">
        <v>1176</v>
      </c>
      <c r="F2" s="105" t="s">
        <v>1489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1490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TRO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TGR1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*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*</v>
      </c>
      <c r="T232" s="109" t="str">
        <f>IF(FN_MC!V234="","*",FN_MC!V234)</f>
        <v>Silmara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E41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1491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1492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1493</v>
      </c>
      <c r="C4" s="321" t="s">
        <v>1494</v>
      </c>
      <c r="D4" s="321" t="s">
        <v>1495</v>
      </c>
      <c r="E4" s="321" t="s">
        <v>1496</v>
      </c>
      <c r="F4" s="321" t="s">
        <v>364</v>
      </c>
      <c r="G4" s="321" t="s">
        <v>1497</v>
      </c>
      <c r="H4" s="187"/>
    </row>
    <row r="5" spans="1:8" ht="43.5">
      <c r="A5" s="187"/>
      <c r="B5" s="322" t="s">
        <v>1498</v>
      </c>
      <c r="C5" s="322">
        <v>309525</v>
      </c>
      <c r="D5" s="322" t="s">
        <v>1499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1500</v>
      </c>
      <c r="C6" s="322">
        <v>256875</v>
      </c>
      <c r="D6" s="322" t="s">
        <v>1501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1502</v>
      </c>
      <c r="C7" s="322">
        <v>257278</v>
      </c>
      <c r="D7" s="322" t="s">
        <v>1503</v>
      </c>
      <c r="E7" s="322" t="s">
        <v>240</v>
      </c>
      <c r="F7" s="322" t="s">
        <v>1456</v>
      </c>
      <c r="G7" s="323">
        <v>46235</v>
      </c>
      <c r="H7" s="187"/>
    </row>
    <row r="8" spans="1:8" ht="43.5">
      <c r="A8" s="187"/>
      <c r="B8" s="322" t="s">
        <v>1504</v>
      </c>
      <c r="C8" s="322">
        <v>261794</v>
      </c>
      <c r="D8" s="322" t="s">
        <v>1505</v>
      </c>
      <c r="E8" s="322" t="s">
        <v>240</v>
      </c>
      <c r="F8" s="322" t="s">
        <v>1456</v>
      </c>
      <c r="G8" s="323">
        <v>46082</v>
      </c>
      <c r="H8" s="187"/>
    </row>
    <row r="9" spans="1:8" ht="43.5">
      <c r="A9" s="187"/>
      <c r="B9" s="322" t="s">
        <v>1506</v>
      </c>
      <c r="C9" s="322">
        <v>257033</v>
      </c>
      <c r="D9" s="322" t="s">
        <v>1507</v>
      </c>
      <c r="E9" s="322" t="s">
        <v>240</v>
      </c>
      <c r="F9" s="322" t="s">
        <v>551</v>
      </c>
      <c r="G9" s="322" t="s">
        <v>1508</v>
      </c>
      <c r="H9" s="187"/>
    </row>
    <row r="10" spans="1:8" ht="43.5">
      <c r="A10" s="187"/>
      <c r="B10" s="322" t="s">
        <v>1509</v>
      </c>
      <c r="C10" s="322">
        <v>396578</v>
      </c>
      <c r="D10" s="322" t="s">
        <v>1510</v>
      </c>
      <c r="E10" s="322" t="s">
        <v>240</v>
      </c>
      <c r="F10" s="322" t="s">
        <v>551</v>
      </c>
      <c r="G10" s="322" t="s">
        <v>1508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1511</v>
      </c>
      <c r="C2" s="95" t="s">
        <v>1160</v>
      </c>
      <c r="D2" s="95" t="s">
        <v>1162</v>
      </c>
      <c r="E2" s="95" t="s">
        <v>1512</v>
      </c>
      <c r="F2" s="95" t="s">
        <v>1513</v>
      </c>
      <c r="G2" s="95" t="s">
        <v>1514</v>
      </c>
      <c r="H2" s="95" t="s">
        <v>1515</v>
      </c>
      <c r="I2" s="95" t="s">
        <v>1516</v>
      </c>
      <c r="J2" s="95" t="s">
        <v>1517</v>
      </c>
      <c r="K2" s="130" t="s">
        <v>1518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TRO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E41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1519</v>
      </c>
      <c r="D5" s="386"/>
      <c r="E5" s="386"/>
      <c r="F5" s="386"/>
      <c r="G5" s="386"/>
      <c r="H5" s="386"/>
      <c r="I5" s="386"/>
      <c r="J5" s="387"/>
      <c r="K5" s="388" t="s">
        <v>1520</v>
      </c>
      <c r="L5" s="389"/>
      <c r="M5" s="389"/>
      <c r="N5" s="389"/>
      <c r="O5" s="390" t="s">
        <v>1521</v>
      </c>
      <c r="P5" s="391"/>
      <c r="Q5" s="392"/>
    </row>
    <row r="6" spans="1:17" s="93" customFormat="1" ht="15.75" customHeight="1">
      <c r="A6" s="87" t="s">
        <v>1489</v>
      </c>
      <c r="B6" s="94" t="s">
        <v>1488</v>
      </c>
      <c r="C6" s="95" t="s">
        <v>1175</v>
      </c>
      <c r="D6" s="96" t="s">
        <v>1176</v>
      </c>
      <c r="E6" s="95" t="s">
        <v>1522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1523</v>
      </c>
      <c r="M6" s="138" t="s">
        <v>30</v>
      </c>
      <c r="N6" s="139" t="s">
        <v>1170</v>
      </c>
      <c r="O6" s="241" t="s">
        <v>1213</v>
      </c>
      <c r="P6" s="152"/>
      <c r="Q6" s="188" t="s">
        <v>1524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TRO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TRO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*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*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E41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*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*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*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1524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2026-01-12T18:08:47Z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