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262" documentId="120_S{118792C3-22EF-5104-A093-F22BFE3913F3}" xr6:coauthVersionLast="47" xr6:coauthVersionMax="47" xr10:uidLastSave="{110F26FE-60C7-4169-9C62-44FEEA105BD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7" i="12" l="1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G353" i="10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<sst xmlns="http://schemas.openxmlformats.org/spreadsheetml/2006/main" count="11520" uniqueCount="1905">
  <si>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</si>
  <si>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</si>
  <si>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</si>
  <si>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</si>
  <si>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</si>
  <si>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</si>
  <si>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</si>
  <si>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</si>
  <si>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</si>
  <si>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</si>
  <si>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</si>
  <si>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</si>
  <si>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</si>
  <si>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</si>
  <si>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</si>
  <si>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</si>
  <si>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</si>
  <si>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</si>
  <si>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</si>
  <si>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</si>
  <si>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</si>
  <si>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</si>
  <si>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</si>
  <si>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</si>
  <si>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</si>
  <si>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</si>
  <si>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</si>
  <si>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</si>
  <si>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</si>
  <si>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</si>
  <si>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</si>
  <si>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</si>
  <si>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</si>
  <si>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</si>
  <si>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</si>
  <si>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</si>
  <si>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</si>
  <si>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</si>
  <si>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</si>
  <si>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</si>
  <si>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</si>
  <si>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</si>
  <si>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</si>
  <si>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</si>
  <si>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</si>
  <si>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</si>
  <si>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</si>
  <si>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</si>
  <si>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</si>
  <si>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</si>
  <si>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</si>
  <si>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</si>
  <si>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</si>
  <si>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</si>
  <si>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</si>
  <si>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</si>
  <si>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</si>
  <si>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</si>
  <si>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</si>
  <si>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</si>
  <si>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</si>
  <si>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</si>
  <si>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</si>
  <si>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</si>
  <si>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</si>
  <si>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</si>
  <si>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</si>
  <si>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</si>
  <si>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</si>
  <si>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</si>
  <si>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</si>
  <si>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</si>
  <si>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</si>
  <si>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</si>
  <si>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</si>
  <si>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</si>
  <si>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</si>
  <si>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</si>
  <si>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</si>
  <si>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</si>
  <si>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</si>
  <si>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</si>
  <si>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</si>
  <si>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</si>
  <si>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</si>
  <si>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</si>
  <si>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</si>
  <si>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</si>
  <si>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</si>
  <si>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</si>
  <si>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</si>
  <si>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</si>
  <si>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</si>
  <si>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</si>
  <si>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</si>
  <si>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</si>
  <si>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</si>
  <si>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</si>
  <si>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</si>
  <si>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</si>
  <si>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</si>
  <si>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</si>
  <si>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</si>
  <si>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</si>
  <si>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</si>
  <si>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</si>
  <si>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</si>
  <si>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</si>
  <si>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</si>
  <si>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</si>
  <si>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</si>
  <si>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</si>
  <si>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</si>
  <si>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</si>
  <si>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</si>
  <si>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</si>
  <si>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</si>
  <si>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</si>
  <si>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</si>
  <si>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</si>
  <si>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</si>
  <si>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</si>
  <si>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</si>
  <si>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</si>
  <si>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</si>
  <si>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</si>
  <si>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</si>
  <si>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</si>
  <si>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</si>
  <si>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</si>
  <si>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</si>
  <si>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</si>
  <si>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</si>
  <si>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</si>
  <si>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</si>
  <si>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</si>
  <si>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</si>
  <si>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</si>
  <si>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</si>
  <si>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</si>
  <si>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</si>
  <si>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</si>
  <si>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</si>
  <si>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</si>
  <si>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</si>
  <si>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</si>
  <si>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</si>
  <si>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</si>
  <si>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</si>
  <si>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</si>
  <si>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</si>
  <si>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</si>
  <si>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</si>
  <si>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</si>
  <si>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</si>
  <si>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</si>
  <si>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</si>
  <si>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</si>
  <si>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</si>
  <si>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</si>
  <si>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</si>
  <si>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</si>
  <si>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</si>
  <si>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</si>
  <si>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</si>
  <si>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</si>
  <si>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</si>
  <si>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</si>
  <si>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</si>
  <si>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</si>
  <si>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</si>
  <si>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</si>
  <si>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</si>
  <si>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</si>
  <si>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</si>
  <si>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</si>
  <si>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</si>
  <si>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</si>
  <si>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</si>
  <si>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</si>
  <si>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</si>
  <si>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</si>
  <si>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</si>
  <si>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</si>
  <si>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</si>
  <si>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</si>
  <si>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</si>
  <si>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</si>
  <si>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</si>
  <si>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</si>
  <si>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</si>
  <si>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</si>
  <si>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</si>
  <si>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</si>
  <si>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</si>
  <si>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</si>
  <si>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</si>
  <si>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</si>
  <si>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</si>
  <si>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</si>
  <si>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</si>
  <si>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</si>
  <si>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</si>
  <si>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</si>
  <si>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</si>
  <si>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</si>
  <si>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</si>
  <si>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</si>
  <si>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</si>
  <si>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</si>
  <si>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</si>
  <si>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</si>
  <si>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</si>
  <si>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</si>
  <si>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</si>
  <si>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</si>
  <si>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</si>
  <si>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</si>
  <si>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</si>
  <si>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</si>
  <si>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</si>
  <si>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</si>
  <si>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</si>
  <si>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</si>
  <si>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</si>
  <si>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</si>
  <si>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</si>
  <si>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</si>
  <si>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</si>
  <si>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</si>
  <si>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</si>
  <si>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</si>
  <si>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</si>
  <si>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</si>
  <si>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</si>
  <si>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</si>
  <si>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</si>
  <si>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</si>
  <si>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</si>
  <si>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</si>
  <si>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</si>
  <si>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</si>
  <si>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</si>
  <si>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</si>
  <si>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</si>
  <si>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</si>
  <si>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</si>
  <si>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</si>
  <si>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</si>
  <si>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</si>
  <si>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</si>
  <si>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</si>
  <si>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</si>
  <si>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</si>
  <si>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</si>
  <si>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</si>
  <si>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</si>
  <si>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</si>
  <si>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</si>
  <si>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</si>
  <si>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</si>
  <si>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</si>
  <si>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</si>
  <si>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</si>
  <si>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</si>
  <si>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</si>
  <si>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</si>
  <si>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</si>
  <si>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</si>
  <si>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</si>
  <si>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</si>
  <si>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</si>
  <si>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</si>
  <si>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</si>
  <si>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</si>
  <si>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</si>
  <si>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</si>
  <si>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</si>
  <si>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</si>
  <si>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</si>
  <si>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</si>
  <si>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</si>
  <si>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</si>
  <si>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</si>
  <si>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</si>
  <si>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</si>
  <si>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</si>
  <si>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</si>
  <si>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</si>
  <si>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</si>
  <si>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</si>
  <si>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</si>
  <si>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</si>
  <si>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</si>
  <si>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</si>
  <si>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</si>
  <si>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</si>
  <si>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</si>
  <si>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</si>
  <si>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</si>
  <si>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</si>
  <si>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</si>
  <si>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</si>
  <si>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</si>
  <si>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</si>
  <si>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</si>
  <si>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</si>
  <si>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</si>
  <si>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</si>
  <si>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</si>
  <si>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</si>
  <si>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</si>
  <si>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</si>
  <si>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</si>
  <si>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</si>
  <si>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</si>
  <si>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</si>
  <si>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</si>
  <si>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</si>
  <si>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</si>
  <si>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</si>
  <si>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</si>
  <si>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</si>
  <si>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</si>
  <si>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</si>
  <si>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</si>
  <si>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</si>
  <si>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</si>
  <si>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</si>
  <si>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</si>
  <si>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</si>
  <si>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</si>
  <si>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</si>
  <si>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</si>
  <si>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</si>
  <si>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</si>
  <si>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</si>
  <si>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</si>
  <si>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</si>
  <si>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</si>
  <si>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</si>
  <si>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</si>
  <si>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</si>
  <si>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</si>
  <si>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</si>
  <si>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</si>
  <si>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</si>
  <si>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</si>
  <si>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</si>
  <si>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</si>
  <si>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</si>
  <si>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</si>
  <si>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</si>
  <si>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</si>
  <si>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</si>
  <si>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</si>
  <si>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</si>
  <si>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</si>
  <si>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</si>
  <si>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</si>
  <si>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</si>
  <si>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</si>
  <si>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</si>
  <si>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</si>
  <si>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</si>
  <si>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</si>
  <si>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</si>
  <si>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</si>
  <si>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</si>
  <si>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</si>
  <si>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</si>
  <si>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</si>
  <si>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</si>
  <si>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</si>
  <si>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</si>
  <si>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</si>
  <si>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</si>
  <si>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</si>
  <si>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</si>
  <si>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</si>
  <si>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</si>
  <si>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</si>
  <si>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</si>
  <si>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</si>
  <si>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</si>
  <si>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</si>
  <si>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</si>
  <si>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</si>
  <si>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</si>
  <si>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</si>
  <si>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</si>
  <si>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</si>
  <si>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</si>
  <si>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</si>
  <si>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</si>
  <si>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</si>
  <si>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</si>
  <si>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</si>
  <si>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</si>
  <si>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</si>
  <si>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</si>
  <si>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</si>
  <si>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</si>
  <si>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</si>
  <si>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</si>
  <si>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</si>
  <si>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</si>
  <si>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</si>
  <si>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</si>
  <si>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</si>
  <si>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</si>
  <si>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</si>
  <si>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</si>
  <si>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</si>
  <si>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</si>
  <si>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</si>
  <si>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</si>
  <si>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</si>
  <si>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</si>
  <si>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</si>
  <si>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</si>
  <si>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</si>
  <si>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</si>
  <si>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</si>
  <si>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</si>
  <si>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</si>
  <si>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</si>
  <si>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</si>
  <si>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</si>
  <si>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</si>
  <si>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</si>
  <si>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</si>
  <si>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</si>
  <si>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</si>
  <si>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</si>
  <si>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</si>
  <si>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</si>
  <si>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</si>
  <si>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</si>
  <si>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</si>
  <si>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</si>
  <si>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</si>
  <si>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</si>
  <si>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</si>
  <si>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</si>
  <si>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</si>
  <si>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</si>
  <si>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</si>
  <si>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</si>
  <si>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</si>
  <si>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</si>
  <si>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</si>
  <si>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</si>
  <si>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</si>
  <si>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</si>
  <si>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</si>
  <si>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</si>
  <si>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</si>
  <si>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</si>
  <si>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</si>
  <si>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</si>
  <si>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</si>
  <si>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</si>
  <si>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</si>
  <si>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</si>
  <si>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</si>
  <si>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</si>
  <si>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</si>
  <si>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</si>
  <si>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</si>
  <si>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</si>
  <si>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</si>
  <si>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</si>
  <si>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</si>
  <si>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</si>
  <si>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</si>
  <si>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</si>
  <si>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</si>
  <si>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</si>
  <si>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</si>
  <si>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</si>
  <si>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</si>
  <si>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</si>
  <si>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</si>
  <si>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</si>
  <si>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</si>
  <si>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</si>
  <si>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</si>
  <si>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</si>
  <si>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</si>
  <si>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</si>
  <si>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</si>
  <si>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</si>
  <si>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</si>
  <si>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</si>
  <si>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</si>
  <si>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</si>
  <si>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</si>
  <si>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</si>
  <si>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</si>
  <si>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</si>
  <si>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</si>
  <si>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</si>
  <si>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</si>
  <si>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</si>
  <si>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</si>
  <si>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</si>
  <si>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</si>
  <si>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</si>
  <si>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</si>
  <si>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</si>
  <si>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</si>
  <si>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</si>
  <si>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</si>
  <si>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</si>
  <si>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</si>
  <si>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</si>
  <si>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</si>
  <si>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</si>
  <si>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</si>
  <si>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</si>
  <si>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</si>
  <si>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</si>
  <si>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</si>
  <si>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</si>
  <si>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</si>
  <si>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</si>
  <si>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</si>
  <si>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</si>
  <si>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</si>
  <si>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</si>
  <si>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</si>
  <si>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</si>
  <si>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</si>
  <si>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</si>
  <si>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</si>
  <si>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</si>
  <si>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</si>
  <si>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</si>
  <si>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</si>
  <si>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</si>
  <si>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</si>
  <si>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</si>
  <si>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</si>
  <si>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</si>
  <si>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</si>
  <si>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</si>
  <si>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</si>
  <si>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</si>
  <si>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</si>
  <si>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</si>
  <si>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</si>
  <si>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</si>
  <si>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</si>
  <si>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</si>
  <si>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</si>
  <si>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</si>
  <si>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</si>
  <si>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</si>
  <si>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</si>
  <si>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</si>
  <si>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</si>
  <si>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</si>
  <si>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</si>
  <si>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</si>
  <si>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</si>
  <si>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</si>
  <si>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</si>
  <si>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</si>
  <si>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</si>
  <si>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</si>
  <si>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</si>
  <si>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</si>
  <si>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</si>
  <si>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</si>
  <si>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</si>
  <si>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</si>
  <si>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</si>
  <si>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</si>
  <si>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</si>
  <si>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</si>
  <si>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</si>
  <si>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</si>
  <si>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</si>
  <si>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</si>
  <si>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</si>
  <si>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</si>
  <si>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</si>
  <si>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</si>
  <si>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</si>
  <si>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</si>
  <si>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</si>
  <si>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</si>
  <si>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</si>
  <si>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</si>
  <si>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</si>
  <si>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</si>
  <si>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</si>
  <si>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</si>
  <si>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</si>
  <si>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</si>
  <si>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</si>
  <si>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</si>
  <si>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</si>
  <si>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</si>
  <si>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</si>
  <si>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</si>
  <si>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</si>
  <si>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</si>
  <si>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</si>
  <si>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</si>
  <si>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</si>
  <si>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</si>
  <si>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</si>
  <si>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</si>
  <si>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</si>
  <si>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</si>
  <si>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</si>
  <si>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</si>
  <si>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</si>
  <si>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</si>
  <si>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</si>
  <si>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</si>
  <si>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</si>
  <si>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</si>
  <si>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</si>
  <si>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</si>
  <si>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</si>
  <si>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</si>
  <si>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</si>
  <si>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</si>
  <si>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</si>
  <si>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</si>
  <si>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</si>
  <si>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</si>
  <si>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</si>
  <si>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</si>
  <si>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</si>
  <si>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</si>
  <si>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</si>
  <si>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</si>
  <si>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</si>
  <si>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</si>
  <si>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</si>
  <si>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</si>
  <si>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</si>
  <si>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</si>
  <si>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</si>
  <si>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</si>
  <si>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</si>
  <si>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</si>
  <si>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</si>
  <si>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</si>
  <si>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</si>
  <si>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</si>
  <si>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</si>
  <si>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</si>
  <si>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</si>
  <si>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</si>
  <si>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</si>
  <si>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</si>
  <si>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</si>
  <si>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</si>
  <si>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</si>
  <si>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</si>
  <si>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</si>
  <si>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</si>
  <si>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</si>
  <si>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</si>
  <si>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</si>
  <si>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</si>
  <si>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</si>
  <si>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</si>
  <si>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</si>
  <si>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</si>
  <si>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</si>
  <si>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</si>
  <si>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</si>
  <si>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</si>
  <si>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</si>
  <si>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</si>
  <si>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</si>
  <si>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</si>
  <si>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</si>
  <si>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</si>
  <si>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</si>
  <si>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</si>
  <si>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</si>
  <si>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</si>
  <si>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</si>
  <si>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</si>
  <si>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</si>
  <si>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</si>
  <si>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</si>
  <si>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</si>
  <si>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</si>
  <si>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</si>
  <si>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</si>
  <si>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</si>
  <si>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</si>
  <si>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</si>
  <si>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</si>
  <si>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</si>
  <si>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</si>
  <si>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</si>
  <si>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</si>
  <si>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</si>
  <si>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</si>
  <si>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</si>
  <si>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</si>
  <si>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</si>
  <si>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</si>
  <si>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</si>
  <si>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</si>
  <si>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</si>
  <si>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</si>
  <si>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</si>
  <si>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</si>
  <si>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</si>
  <si>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</si>
  <si>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</si>
  <si>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</si>
  <si>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</si>
  <si>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</si>
  <si>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</si>
  <si>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</si>
  <si>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</si>
  <si>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</si>
  <si>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</si>
  <si>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</si>
  <si>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</si>
  <si>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</si>
  <si>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</si>
  <si>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</si>
  <si>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</si>
  <si>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</si>
  <si>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</si>
  <si>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</si>
  <si>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</si>
  <si>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</si>
  <si>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</si>
  <si>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</si>
  <si>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</si>
  <si>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</si>
  <si>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</si>
  <si>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</si>
  <si>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</si>
  <si>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</si>
  <si>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</si>
  <si>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</si>
  <si>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</si>
  <si>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</si>
  <si>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</si>
  <si>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</si>
  <si>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</si>
  <si>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</si>
  <si>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</si>
  <si>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</si>
  <si>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</si>
  <si>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</si>
  <si>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</si>
  <si>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</si>
  <si>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</si>
  <si>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</si>
  <si>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</si>
  <si>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</si>
  <si>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</si>
  <si>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</si>
  <si>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</si>
  <si>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</si>
  <si>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</si>
  <si>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</si>
  <si>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</si>
  <si>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</si>
  <si>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</si>
  <si>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</si>
  <si>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</si>
  <si>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</si>
  <si>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</si>
  <si>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</si>
  <si>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</si>
  <si>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</si>
  <si>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</si>
  <si>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</si>
  <si>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</si>
  <si>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</si>
  <si>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</si>
  <si>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</si>
  <si>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</si>
  <si>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</si>
  <si>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</si>
  <si>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</si>
  <si>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</si>
  <si>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</si>
  <si>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</si>
  <si>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</si>
  <si>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</si>
  <si>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</si>
  <si>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</si>
  <si>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</si>
  <si>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</si>
  <si>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</si>
  <si>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</si>
  <si>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</si>
  <si>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</si>
  <si>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</si>
  <si>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</si>
  <si>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</si>
  <si>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</si>
  <si>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</si>
  <si>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</si>
  <si>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</si>
  <si>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</si>
  <si>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</si>
  <si>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</si>
  <si>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</si>
  <si>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</si>
  <si>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</si>
  <si>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</si>
  <si>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</si>
  <si>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</si>
  <si>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</si>
  <si>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</si>
  <si>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</si>
  <si>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</si>
  <si>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</si>
  <si>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</si>
  <si>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</si>
  <si>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</si>
  <si>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</si>
  <si>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</si>
  <si>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</si>
  <si>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</si>
  <si>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</si>
  <si>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</si>
  <si>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</si>
  <si>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</si>
  <si>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</si>
  <si>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</si>
  <si>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</si>
  <si>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</si>
  <si>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</si>
  <si>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</si>
  <si>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</si>
  <si>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</si>
  <si>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</si>
  <si>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</si>
  <si>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</si>
  <si>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</si>
  <si>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</si>
  <si>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</si>
  <si>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</si>
  <si>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</si>
  <si>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</si>
  <si>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</si>
  <si>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</si>
  <si>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</si>
  <si>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</si>
  <si>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</si>
  <si>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</si>
  <si>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</si>
  <si>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</si>
  <si>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</si>
  <si>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</si>
  <si>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</si>
  <si>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</si>
  <si>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</si>
  <si>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</si>
  <si>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</si>
  <si>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</si>
  <si>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</si>
  <si>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</si>
  <si>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</si>
  <si>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</si>
  <si>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</si>
  <si>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</si>
  <si>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</si>
  <si>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</si>
  <si>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</si>
  <si>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</si>
  <si>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</si>
  <si>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</si>
  <si>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</si>
  <si>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</si>
  <si>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</si>
  <si>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</si>
  <si>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</si>
  <si>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</si>
  <si>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</si>
  <si>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</si>
  <si>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</si>
  <si>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</si>
  <si>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</si>
  <si>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</si>
  <si>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</si>
  <si>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</si>
  <si>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</si>
  <si>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</si>
  <si>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</si>
  <si>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</si>
  <si>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</si>
  <si>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</si>
  <si>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</si>
  <si>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</si>
  <si>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</si>
  <si>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</si>
  <si>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</si>
  <si>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</si>
  <si>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</si>
  <si>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</si>
  <si>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</si>
  <si>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</si>
  <si>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</si>
  <si>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</si>
  <si>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</si>
  <si>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</si>
  <si>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</si>
  <si>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</si>
  <si>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</si>
  <si>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</si>
  <si>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</si>
  <si>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</si>
  <si>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</si>
  <si>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</si>
  <si>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</si>
  <si>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</si>
  <si>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</si>
  <si>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</si>
  <si>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</si>
  <si>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</si>
  <si>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</si>
  <si>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</si>
  <si>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</si>
  <si>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</si>
  <si>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</si>
  <si>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</si>
  <si>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</si>
  <si>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</si>
  <si>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</si>
  <si>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</si>
  <si>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</si>
  <si>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</si>
  <si>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</si>
  <si>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</si>
  <si>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</si>
  <si>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</si>
  <si>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</si>
  <si>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</si>
  <si>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</si>
  <si>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</si>
  <si>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</si>
  <si>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</si>
  <si>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</si>
  <si>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</si>
  <si>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</si>
  <si>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</si>
  <si>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</si>
  <si>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</si>
  <si>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</si>
  <si>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</si>
  <si>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</si>
  <si>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</si>
  <si>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</si>
  <si>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</si>
  <si>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</si>
  <si>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</si>
  <si>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</si>
  <si>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</si>
  <si>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</si>
  <si>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</si>
  <si>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</si>
  <si>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</si>
  <si>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</si>
  <si>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</si>
  <si>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</si>
  <si>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</si>
  <si>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</si>
  <si>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</si>
  <si>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</si>
  <si>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</si>
  <si>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</si>
  <si>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</si>
  <si>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</si>
  <si>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</si>
  <si>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</si>
  <si>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</si>
  <si>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</si>
  <si>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</si>
  <si>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</si>
  <si>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</si>
  <si>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</si>
  <si>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</si>
  <si>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</si>
  <si>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</si>
  <si>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</si>
  <si>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</si>
  <si>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</si>
  <si>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</si>
  <si>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</si>
  <si>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</si>
  <si>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</si>
  <si>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</si>
  <si>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</si>
  <si>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</si>
  <si>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</si>
  <si>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</si>
  <si>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</si>
  <si>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</si>
  <si>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</si>
  <si>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</si>
  <si>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</si>
  <si>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</si>
  <si>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</si>
  <si>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</si>
  <si>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</si>
  <si>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</si>
  <si>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</si>
  <si>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</si>
  <si>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</si>
  <si>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</si>
  <si>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</si>
  <si>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</si>
  <si>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</si>
  <si>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</si>
  <si>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</si>
  <si>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</si>
  <si>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</si>
  <si>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</si>
  <si>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</si>
  <si>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</si>
  <si>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</si>
  <si>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</si>
  <si>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</si>
  <si>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</si>
  <si>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</si>
  <si>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</si>
  <si>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</si>
  <si>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</si>
  <si>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</si>
  <si>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</si>
  <si>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</si>
  <si>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</si>
  <si>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</si>
  <si>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</si>
  <si>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</si>
  <si>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</si>
  <si>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</si>
  <si>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</si>
  <si>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</si>
  <si>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</si>
  <si>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</si>
  <si>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</si>
  <si>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</si>
  <si>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</si>
  <si>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</si>
  <si>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</si>
  <si>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</si>
  <si>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</si>
  <si>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</si>
  <si>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</si>
  <si>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</si>
  <si>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</si>
  <si>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</si>
  <si>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</si>
  <si>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</si>
  <si>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</si>
  <si>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</si>
  <si>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</si>
  <si>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</si>
  <si>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</si>
  <si>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</si>
  <si>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</si>
  <si>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</si>
  <si>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</si>
  <si>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</si>
  <si>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</si>
  <si>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</si>
  <si>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</si>
  <si>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</si>
  <si>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</si>
  <si>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</si>
  <si>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</si>
  <si>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</si>
  <si>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</si>
  <si>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</si>
  <si>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</si>
  <si>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</si>
  <si>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</si>
  <si>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</si>
  <si>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</si>
  <si>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</si>
  <si>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</si>
  <si>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</si>
  <si>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</si>
  <si>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</si>
  <si>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</si>
  <si>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</si>
  <si>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</si>
  <si>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</si>
  <si>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</si>
  <si>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</si>
  <si>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</si>
  <si>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</si>
  <si>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</si>
  <si>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</si>
  <si>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</si>
  <si>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</si>
  <si>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</si>
  <si>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</si>
  <si>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</si>
  <si>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</si>
  <si>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</si>
  <si>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</si>
  <si>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</si>
  <si>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</si>
  <si>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</si>
  <si>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</si>
  <si>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</si>
  <si>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</si>
  <si>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</si>
  <si>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</si>
  <si>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</si>
  <si>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</si>
  <si>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</si>
  <si>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</si>
  <si>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</si>
  <si>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</si>
  <si>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</si>
  <si>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</si>
  <si>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</si>
  <si>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</si>
  <si>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</si>
  <si>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</si>
  <si>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</si>
  <si>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</si>
  <si>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</si>
  <si>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</si>
  <si>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</si>
  <si>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</si>
  <si>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</si>
  <si>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</si>
  <si>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</si>
  <si>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</si>
  <si>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</si>
  <si>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</si>
  <si>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</si>
  <si>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</si>
  <si>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</si>
  <si>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</si>
  <si>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</si>
  <si>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</si>
  <si>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</si>
  <si>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</si>
  <si>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</si>
  <si>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</si>
  <si>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</si>
  <si>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</si>
  <si>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</si>
  <si>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</si>
  <si>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</si>
  <si>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</si>
  <si>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</si>
  <si>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</si>
  <si>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</si>
  <si>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</si>
  <si>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</si>
  <si>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</si>
  <si>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</si>
  <si>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</si>
  <si>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</si>
  <si>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</si>
  <si>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</si>
  <si>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</si>
  <si>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</si>
  <si>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</si>
  <si>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</si>
  <si>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</si>
  <si>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</si>
  <si>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</si>
  <si>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</si>
  <si>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</si>
  <si>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</si>
  <si>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</si>
  <si>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</si>
  <si>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</si>
  <si>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</si>
  <si>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</si>
  <si>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</si>
  <si>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</si>
  <si>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</si>
  <si>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</si>
  <si>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</si>
  <si>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</si>
  <si>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</si>
  <si>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</si>
  <si>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</si>
  <si>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</si>
  <si>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</si>
  <si>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</si>
  <si>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</si>
  <si>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</si>
  <si>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</si>
  <si>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</si>
  <si>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</si>
  <si>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</si>
  <si>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</si>
  <si>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</si>
  <si>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</si>
  <si>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</si>
  <si>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</si>
  <si>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</si>
  <si>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</si>
  <si>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</si>
  <si>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</si>
  <si>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</si>
  <si>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</si>
  <si>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</si>
  <si>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</si>
  <si>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</si>
  <si>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</si>
  <si>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</si>
  <si>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</si>
  <si>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</si>
  <si>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</si>
  <si>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</si>
  <si>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</si>
  <si>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</si>
  <si>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</si>
  <si>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</si>
  <si>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</si>
  <si>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</si>
  <si>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</si>
  <si>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</si>
  <si>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</si>
  <si>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</si>
  <si>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</si>
  <si>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</si>
  <si>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</si>
  <si>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</si>
  <si>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</si>
  <si>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</si>
  <si>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</si>
  <si>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</si>
  <si>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</si>
  <si>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</si>
  <si>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</si>
  <si>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</si>
  <si>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</si>
  <si>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</si>
  <si>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</si>
  <si>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</si>
  <si>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</si>
  <si>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</si>
  <si>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</si>
  <si>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</si>
  <si>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</si>
  <si>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</si>
  <si>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</si>
  <si>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</si>
  <si>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</si>
  <si>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</si>
  <si>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</si>
  <si>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</si>
  <si>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</si>
  <si>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</si>
  <si>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</si>
  <si>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</si>
  <si>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</si>
  <si>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</si>
  <si>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</si>
  <si>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</si>
  <si>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</si>
  <si>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</si>
  <si>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</si>
  <si>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</si>
  <si>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</si>
  <si>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</si>
  <si>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</si>
  <si>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</si>
  <si>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</si>
  <si>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</si>
  <si>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</si>
  <si>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</si>
  <si>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</si>
  <si>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</si>
  <si>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</si>
  <si>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</si>
  <si>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</si>
  <si>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</si>
  <si>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</si>
  <si>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</si>
  <si>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</si>
  <si>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</si>
  <si>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</si>
  <si>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</si>
  <si>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</si>
  <si>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</si>
  <si>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</si>
  <si>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</si>
  <si>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</si>
  <si>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</si>
  <si>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</si>
  <si>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</si>
  <si>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</si>
  <si>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</si>
  <si>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</si>
  <si>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</si>
  <si>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</si>
  <si>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</si>
  <si>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</si>
  <si>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</si>
  <si>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</si>
  <si>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</si>
  <si>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</si>
  <si>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</si>
  <si>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</si>
  <si>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</si>
  <si>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</si>
  <si>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</si>
  <si>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</si>
  <si>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</si>
  <si>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</si>
  <si>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</si>
  <si>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</si>
  <si>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</si>
  <si>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</si>
  <si>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</si>
  <si>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</si>
  <si>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</si>
  <si>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</si>
  <si>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</si>
  <si>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</si>
  <si>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</si>
  <si>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</si>
  <si>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</si>
  <si>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</si>
  <si>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</si>
  <si>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</si>
  <si>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</si>
  <si>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</si>
  <si>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</si>
  <si>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</si>
  <si>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</si>
  <si>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</si>
  <si>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</si>
  <si>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</si>
  <si>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</si>
  <si>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</si>
  <si>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</si>
  <si>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</si>
  <si>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</si>
  <si>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</si>
  <si>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</si>
  <si>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</si>
  <si>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</si>
  <si>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</si>
  <si>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</si>
  <si>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</si>
  <si>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</si>
  <si>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</si>
  <si>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</si>
  <si>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</si>
  <si>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</si>
  <si>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</si>
  <si>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</si>
  <si>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</si>
  <si>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</si>
  <si>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</si>
  <si>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</si>
  <si>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</si>
  <si>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</si>
  <si>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</si>
  <si>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</si>
  <si>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</si>
  <si>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</si>
  <si>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</si>
  <si>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</si>
  <si>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</si>
  <si>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</si>
  <si>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</si>
  <si>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</si>
  <si>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</si>
  <si>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</si>
  <si>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</si>
  <si>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</si>
  <si>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</si>
  <si>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</si>
  <si>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</si>
  <si>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</si>
  <si>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</si>
  <si>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</si>
  <si>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</si>
  <si>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</si>
  <si>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</si>
  <si>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</si>
  <si>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</si>
  <si>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</si>
  <si>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</si>
  <si>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</si>
  <si>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</si>
  <si>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</si>
  <si>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</si>
  <si>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</si>
  <si>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</si>
  <si>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</si>
  <si>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</si>
  <si>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</si>
  <si>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</si>
  <si>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</si>
  <si>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</si>
  <si>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</si>
  <si>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</si>
  <si>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</si>
  <si>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</si>
  <si>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</si>
  <si>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</si>
  <si>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</si>
  <si>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</si>
  <si>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</si>
  <si>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</si>
  <si>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</si>
  <si>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</si>
  <si>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</si>
  <si>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</si>
  <si>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</si>
  <si>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</si>
  <si>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</si>
  <si>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</si>
  <si>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</si>
  <si>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</si>
  <si>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</si>
  <si>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</si>
  <si>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</si>
  <si>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</si>
  <si>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</si>
  <si>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</si>
  <si>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</si>
  <si>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</si>
  <si>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</si>
  <si>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</si>
  <si>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</si>
  <si>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</si>
  <si>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</si>
  <si>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</si>
  <si>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</si>
  <si>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</si>
  <si>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</si>
  <si>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</si>
  <si>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</si>
  <si>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</si>
  <si>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</si>
  <si>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</si>
  <si>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</si>
  <si>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</si>
  <si>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</si>
  <si>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</si>
  <si>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</si>
  <si>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</si>
  <si>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</si>
  <si>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</si>
  <si>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</si>
  <si>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</si>
  <si>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</si>
  <si>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</si>
  <si>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</si>
  <si>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</si>
  <si>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</si>
  <si>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</si>
  <si>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</si>
  <si>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</si>
  <si>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</si>
  <si>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</si>
  <si>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</si>
  <si>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</si>
  <si>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</si>
  <si>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</si>
  <si>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</si>
  <si>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</si>
  <si>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</si>
  <si>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</si>
  <si>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</si>
  <si>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</si>
  <si>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</si>
  <si>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</si>
  <si>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</si>
  <si>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</si>
  <si>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</si>
  <si>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</si>
  <si>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</si>
  <si>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</si>
  <si>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</si>
  <si>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</si>
  <si>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</si>
  <si>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</si>
  <si>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</si>
  <si>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</si>
  <si>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</si>
  <si>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</si>
  <si>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</si>
  <si>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</si>
  <si>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</si>
  <si>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</si>
  <si>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</si>
  <si>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</si>
  <si>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</si>
  <si>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</si>
  <si>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</si>
  <si>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</si>
  <si>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</si>
  <si>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</si>
  <si>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</si>
  <si>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</si>
  <si>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</si>
  <si>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</si>
  <si>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</si>
  <si>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</si>
  <si>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</si>
  <si>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</si>
  <si>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</si>
  <si>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</si>
  <si>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</si>
  <si>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</si>
  <si>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</si>
  <si>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</si>
  <si>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</si>
  <si>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</si>
  <si>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</si>
  <si>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</si>
  <si>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</si>
  <si>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</si>
  <si>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</si>
  <si>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</si>
  <si>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</si>
  <si>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</si>
  <si>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</si>
  <si>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</si>
  <si>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</si>
  <si>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</si>
  <si>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</si>
  <si>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</si>
  <si>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</si>
  <si>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</si>
  <si>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</si>
  <si>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</si>
  <si>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</si>
  <si>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</si>
  <si>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</si>
  <si>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</si>
  <si>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</si>
  <si>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</si>
  <si>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</si>
  <si>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</si>
  <si>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</si>
  <si>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</si>
  <si>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</si>
  <si>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</si>
  <si>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</si>
  <si>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</si>
  <si>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</si>
  <si>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</si>
  <si>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</si>
  <si>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</si>
  <si>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</si>
  <si>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</si>
  <si>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</si>
  <si>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</si>
  <si>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</si>
  <si>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</si>
  <si>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</si>
  <si>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</si>
  <si>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</si>
  <si>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</si>
  <si>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</si>
  <si>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</si>
  <si>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</si>
  <si>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</si>
  <si>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</si>
  <si>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</si>
  <si>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</si>
  <si>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</si>
  <si>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</si>
  <si>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</si>
  <si>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</si>
  <si>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</si>
  <si>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</si>
  <si>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</si>
  <si>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</si>
  <si>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</si>
  <si>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</si>
  <si>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</si>
  <si>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</si>
  <si>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</si>
  <si>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</si>
  <si>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</si>
  <si>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</si>
  <si>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</si>
  <si>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</si>
  <si>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</si>
  <si>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</si>
  <si>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</si>
  <si>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</si>
  <si>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</si>
  <si>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</si>
  <si>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</si>
  <si>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</si>
  <si>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</si>
  <si>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</si>
  <si>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</si>
  <si>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</si>
  <si>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</si>
  <si>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</si>
  <si>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</si>
  <si>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</si>
  <si>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</si>
  <si>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</si>
  <si>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</si>
  <si>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</si>
  <si>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</si>
  <si>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</si>
  <si>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</si>
  <si>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</si>
  <si>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</si>
  <si>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</si>
  <si>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</si>
  <si>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</si>
  <si>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</si>
  <si>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</si>
  <si>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</si>
  <si>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</si>
  <si>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</si>
  <si>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</si>
  <si>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</si>
  <si>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</si>
  <si>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</si>
  <si>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</si>
  <si>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</si>
  <si>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</si>
  <si>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</si>
  <si>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</si>
  <si>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</si>
  <si>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</si>
  <si>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</si>
  <si>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</si>
  <si>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</si>
  <si>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</si>
  <si>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</si>
  <si>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</si>
  <si>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</si>
  <si>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</si>
  <si>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</si>
  <si>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</si>
  <si>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</si>
  <si>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</si>
  <si>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</si>
  <si>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</si>
  <si>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</si>
  <si>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</si>
  <si>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</si>
  <si>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</si>
  <si>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</si>
  <si>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</si>
  <si>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</si>
  <si>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</si>
  <si>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</si>
  <si>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</si>
  <si>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</si>
  <si>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</si>
  <si>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</si>
  <si>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</si>
  <si>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</si>
  <si>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</si>
  <si>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</si>
  <si>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</si>
  <si>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</si>
  <si>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</si>
  <si>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</si>
  <si>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</si>
  <si>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</si>
  <si>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</si>
  <si>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</si>
  <si>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</si>
  <si>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</si>
  <si>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</si>
  <si>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</si>
  <si>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</si>
  <si>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</si>
  <si>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</si>
  <si>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</si>
  <si>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</si>
  <si>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</si>
  <si>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</si>
  <si>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</si>
  <si>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</si>
  <si>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</si>
  <si>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</si>
  <si>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</si>
  <si>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</si>
  <si>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</si>
  <si>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</si>
  <si>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</si>
  <si>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</si>
  <si>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</si>
  <si>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</si>
  <si>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</si>
  <si>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</si>
  <si>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</si>
  <si>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</si>
  <si>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</si>
  <si>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</si>
  <si>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</si>
  <si>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</si>
  <si>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</si>
  <si>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</si>
  <si>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</si>
  <si>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</si>
  <si>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</si>
  <si>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</si>
  <si>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</si>
  <si>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</si>
  <si>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</si>
  <si>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</si>
  <si>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</si>
  <si>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</si>
  <si>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</si>
  <si>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</si>
  <si>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</si>
  <si>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</si>
  <si>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</si>
  <si>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</si>
  <si>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</si>
  <si>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</si>
  <si>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</si>
  <si>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</si>
  <si>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</si>
  <si>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</si>
  <si>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</si>
  <si>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</si>
  <si>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</si>
  <si>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</si>
  <si>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</si>
  <si>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</si>
  <si>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</si>
  <si>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</si>
  <si>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</si>
  <si>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</si>
  <si>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</si>
  <si>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</si>
  <si>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</si>
  <si>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</si>
  <si>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</si>
  <si>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</si>
  <si>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</si>
  <si>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</si>
  <si>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</si>
  <si>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</si>
  <si>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</si>
  <si>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</si>
  <si>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</si>
  <si>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</si>
  <si>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</si>
  <si>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</si>
  <si>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</si>
  <si>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</si>
  <si>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</si>
  <si>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</si>
  <si>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</si>
  <si>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</si>
  <si>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</si>
  <si>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</si>
  <si>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</si>
  <si>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</si>
  <si>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</si>
  <si>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</si>
  <si>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</si>
  <si>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</si>
  <si>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</si>
  <si>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</si>
  <si>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</si>
  <si>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</si>
  <si>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</si>
  <si>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</si>
  <si>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</si>
  <si>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</si>
  <si>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</si>
  <si>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</si>
  <si>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</si>
  <si>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</si>
  <si>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</si>
  <si>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</si>
  <si>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</si>
  <si>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</si>
  <si>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</si>
  <si>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</si>
  <si>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</si>
  <si>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</si>
  <si>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</si>
  <si>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</si>
  <si>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</si>
  <si>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</si>
  <si>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</si>
  <si>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</si>
  <si>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</si>
  <si>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</si>
  <si>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</si>
  <si>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</si>
  <si>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</si>
  <si>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</si>
  <si>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</si>
  <si>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</si>
  <si>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</si>
  <si>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</si>
  <si>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</si>
  <si>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</si>
  <si>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</si>
  <si>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</si>
  <si>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</si>
  <si>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</si>
  <si>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</si>
  <si>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</si>
  <si>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</si>
  <si>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</si>
  <si>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</si>
  <si>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</si>
  <si>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</si>
  <si>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</si>
  <si>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</si>
  <si>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</si>
  <si>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</si>
  <si>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</si>
  <si>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</si>
  <si>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</si>
  <si>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</si>
  <si>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</si>
  <si>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</si>
  <si>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</si>
  <si>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</si>
  <si>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</si>
  <si>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</si>
  <si>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</si>
  <si>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</si>
  <si>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</si>
  <si>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</si>
  <si>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</si>
  <si>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</si>
  <si>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</si>
  <si>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</si>
  <si>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</si>
  <si>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</si>
  <si>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</si>
  <si>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</si>
  <si>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</si>
  <si>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</si>
  <si>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</si>
  <si>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</si>
  <si>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</si>
  <si>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</si>
  <si>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</si>
  <si>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</si>
  <si>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</si>
  <si>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</si>
  <si>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</si>
  <si>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</si>
  <si>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</si>
  <si>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</si>
  <si>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</si>
  <si>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</si>
  <si>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</si>
  <si>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Solda - Condicionada à temperatura</t>
  </si>
  <si>
    <t>ZMA-ZLI</t>
  </si>
  <si>
    <t>ZLMAZLI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</si>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</sst>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4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E1" activePane="topRight" state="frozen"/>
      <selection pane="topRight" activeCell="B5" sqref="B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/>
      <c r="BI346" s="19"/>
      <c r="BJ346" s="19"/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1867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/>
      <c r="BI347" s="19"/>
      <c r="BJ347" s="19"/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1868</v>
      </c>
      <c r="N349" s="142" t="s">
        <v>1869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1867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1870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82.355000000000004</v>
      </c>
      <c r="L355" s="118" t="s">
        <v>520</v>
      </c>
      <c r="M355" s="142" t="s">
        <v>1871</v>
      </c>
      <c r="N355" s="142" t="s">
        <v>1872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1873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ZAC-N</v>
      </c>
      <c r="AN355" s="118" t="str">
        <f>IF(BS_CONTROLE[[#This Row],[SB]]=0, "-", BS_CONTROLE[[#This Row],[SB]])</f>
        <v>ZACN</v>
      </c>
      <c r="AO355" s="118">
        <f>IF(BS_CONTROLE[[#This Row],[SUB]]=0, "-", BS_CONTROLE[[#This Row],[SUB]])</f>
        <v>70</v>
      </c>
      <c r="AP355" s="118">
        <f>BS_CONTROLE[[#This Row],[KM - Inicio]]</f>
        <v>82.355000000000004</v>
      </c>
      <c r="AQ355" s="118">
        <f>BS_CONTROLE[[#This Row],[KM - Inicio]]</f>
        <v>82.355000000000004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1874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1875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1876</v>
      </c>
      <c r="J359" s="118">
        <v>70</v>
      </c>
      <c r="K359" s="118">
        <v>104</v>
      </c>
      <c r="L359" s="118" t="s">
        <v>520</v>
      </c>
      <c r="M359" s="142" t="s">
        <v>1877</v>
      </c>
      <c r="N359" s="142" t="s">
        <v>1878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1876</v>
      </c>
      <c r="J361" s="118">
        <v>70</v>
      </c>
      <c r="K361" s="118">
        <v>97</v>
      </c>
      <c r="L361" s="118">
        <v>52</v>
      </c>
      <c r="M361" s="142" t="s">
        <v>1879</v>
      </c>
      <c r="N361" s="142" t="s">
        <v>1880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1867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1867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1867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1867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1867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1867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1881</v>
      </c>
      <c r="J378" s="118">
        <v>70</v>
      </c>
      <c r="K378" s="118">
        <v>168</v>
      </c>
      <c r="L378" s="118">
        <v>228</v>
      </c>
      <c r="M378" s="142" t="s">
        <v>1882</v>
      </c>
      <c r="N378" s="142" t="s">
        <v>1883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1876</v>
      </c>
      <c r="J380" s="118">
        <v>70</v>
      </c>
      <c r="K380" s="118">
        <v>97</v>
      </c>
      <c r="L380" s="118">
        <v>52</v>
      </c>
      <c r="M380" s="142" t="s">
        <v>1879</v>
      </c>
      <c r="N380" s="142" t="s">
        <v>1880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1874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1875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1876</v>
      </c>
      <c r="I383" s="119" t="s">
        <v>1884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1885</v>
      </c>
      <c r="V1" s="293"/>
      <c r="W1" s="293"/>
    </row>
    <row r="2" spans="1:23" s="92" customFormat="1">
      <c r="A2" s="95" t="s">
        <v>1886</v>
      </c>
      <c r="B2" s="95" t="s">
        <v>1887</v>
      </c>
      <c r="C2" s="95" t="s">
        <v>511</v>
      </c>
      <c r="D2" s="96" t="s">
        <v>1063</v>
      </c>
      <c r="E2" s="96" t="s">
        <v>1064</v>
      </c>
      <c r="F2" s="96" t="s">
        <v>1888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1889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ZAC-N</v>
      </c>
      <c r="L352" s="174" t="str">
        <f>IF(SP_NORTE!N355="","*",SP_NORTE!N355)</f>
        <v>ZACN</v>
      </c>
      <c r="M352" s="175">
        <f>IF(SP_NORTE!J355="","*",SP_NORTE!J355)</f>
        <v>70</v>
      </c>
      <c r="N352" s="182">
        <f>IF(SP_NORTE!K355="","*",SP_NORTE!K355)</f>
        <v>82.355000000000004</v>
      </c>
      <c r="O352" s="182" t="str">
        <f>IF(SP_NORTE!L355="","*",SP_NORTE!L355)</f>
        <v>-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ZAC-N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1890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1891</v>
      </c>
      <c r="D5" s="295"/>
      <c r="E5" s="295"/>
      <c r="F5" s="295"/>
      <c r="G5" s="295"/>
      <c r="H5" s="295"/>
      <c r="I5" s="295"/>
      <c r="J5" s="296"/>
      <c r="K5" s="297" t="s">
        <v>1892</v>
      </c>
      <c r="L5" s="298"/>
      <c r="M5" s="298"/>
      <c r="N5" s="298"/>
      <c r="O5" s="299" t="s">
        <v>1893</v>
      </c>
      <c r="P5" s="300"/>
    </row>
    <row r="6" spans="1:16" s="82" customFormat="1" ht="15" customHeight="1">
      <c r="A6" s="74" t="s">
        <v>1888</v>
      </c>
      <c r="B6" s="83" t="s">
        <v>1887</v>
      </c>
      <c r="C6" s="84" t="s">
        <v>1063</v>
      </c>
      <c r="D6" s="85" t="s">
        <v>1064</v>
      </c>
      <c r="E6" s="84" t="s">
        <v>1894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1895</v>
      </c>
      <c r="M6" s="88" t="s">
        <v>710</v>
      </c>
      <c r="N6" s="89" t="s">
        <v>1058</v>
      </c>
      <c r="O6" s="225" t="s">
        <v>1101</v>
      </c>
      <c r="P6" s="150" t="s">
        <v>1896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 t="str">
        <f>IF(SP_NORTE!BH348="","*",SP_NORTE!BH348)</f>
        <v>*</v>
      </c>
      <c r="P347" s="185" t="str">
        <f>IF($A$2=1,IF(SP_NORTE!BJ348="","*",SP_NORTE!BJ348),IF(SP_NORTE!BK348="","*",SP_NORTE!BK348))</f>
        <v>*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 t="str">
        <f>IF(SP_NORTE!BH349="","*",SP_NORTE!BH349)</f>
        <v>*</v>
      </c>
      <c r="P348" s="185" t="str">
        <f>IF($A$2=1,IF(SP_NORTE!BJ349="","*",SP_NORTE!BJ349),IF(SP_NORTE!BK349="","*",SP_NORTE!BK349))</f>
        <v>*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 t="str">
        <f>IF(SP_NORTE!BH352="","*",SP_NORTE!BH352)</f>
        <v>*</v>
      </c>
      <c r="P351" s="185" t="str">
        <f>IF($A$2=1,IF(SP_NORTE!BJ352="","*",SP_NORTE!BJ352),IF(SP_NORTE!BK352="","*",SP_NORTE!BK352))</f>
        <v>*</v>
      </c>
    </row>
    <row r="352" spans="1:16" ht="27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 t="str">
        <f>IF(SP_NORTE!BH353="","*",SP_NORTE!BH353)</f>
        <v>*</v>
      </c>
      <c r="P352" s="185" t="str">
        <f>IF($A$2=1,IF(SP_NORTE!BJ353="","*",SP_NORTE!BJ353),IF(SP_NORTE!BK353="","*",SP_NORTE!BK353))</f>
        <v>*</v>
      </c>
    </row>
    <row r="353" spans="1:16" ht="27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 t="str">
        <f>IF(SP_NORTE!BH354="","*",SP_NORTE!BH354)</f>
        <v>*</v>
      </c>
      <c r="P353" s="185" t="str">
        <f>IF($A$2=1,IF(SP_NORTE!BJ354="","*",SP_NORTE!BJ354),IF(SP_NORTE!BK354="","*",SP_NORTE!BK354))</f>
        <v>*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ZAC-N</v>
      </c>
      <c r="H354" s="130">
        <f>IF(SP_NORTE!K355="","*",SP_NORTE!K355)</f>
        <v>82.355000000000004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ZAC-N</v>
      </c>
      <c r="M354" s="91">
        <f>IF(SP_NORTE!AP355="","*",SP_NORTE!AP355)</f>
        <v>82.355000000000004</v>
      </c>
      <c r="N354" s="91" t="str">
        <f>IF(SP_NORTE!AM355="","*",SP_NORTE!AM355)</f>
        <v>ZAC-N</v>
      </c>
      <c r="O354" s="123" t="str">
        <f>IF(SP_NORTE!BH355="","*",SP_NORTE!BH355)</f>
        <v>*</v>
      </c>
      <c r="P354" s="185" t="str">
        <f>IF($A$2=1,IF(SP_NORTE!BJ355="","*",SP_NORTE!BJ355),IF(SP_NORTE!BK355="","*",SP_NORTE!BK355))</f>
        <v>*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 t="str">
        <f>IF(SP_NORTE!BH356="","*",SP_NORTE!BH356)</f>
        <v>*</v>
      </c>
      <c r="P355" s="185" t="str">
        <f>IF($A$2=1,IF(SP_NORTE!BJ356="","*",SP_NORTE!BJ356),IF(SP_NORTE!BK356="","*",SP_NORTE!BK356))</f>
        <v>*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1897</v>
      </c>
      <c r="C2" s="135" t="s">
        <v>1048</v>
      </c>
      <c r="D2" s="84" t="s">
        <v>1050</v>
      </c>
      <c r="E2" s="84" t="s">
        <v>1898</v>
      </c>
      <c r="F2" s="112" t="s">
        <v>1899</v>
      </c>
      <c r="G2" s="84" t="s">
        <v>1900</v>
      </c>
      <c r="H2" s="84" t="s">
        <v>1901</v>
      </c>
      <c r="I2" s="84" t="s">
        <v>1902</v>
      </c>
      <c r="J2" s="84" t="s">
        <v>1903</v>
      </c>
      <c r="K2" s="86" t="s">
        <v>1904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ZAC-N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ZAC-N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2025-10-25T10:03:06Z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