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74" documentId="120_S{118792C3-22EF-5104-A093-F22BFE3913F3}" xr6:coauthVersionLast="47" xr6:coauthVersionMax="47" xr10:uidLastSave="{54441ECB-E10B-4EB2-A112-2AA877F2D27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3" i="1" l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91" i="15" s="1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8" i="15" s="1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200" i="15" s="1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<sst xmlns="http://schemas.openxmlformats.org/spreadsheetml/2006/main" count="5131" uniqueCount="1416">
  <si>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</si>
  <si>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</si>
  <si>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</si>
  <si>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</si>
  <si>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</si>
  <si>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</si>
  <si>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</si>
  <si>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</si>
  <si>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</si>
  <si>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</si>
  <si>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</si>
  <si>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</si>
  <si>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</si>
  <si>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</si>
  <si>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</si>
  <si>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</si>
  <si>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</si>
  <si>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</si>
  <si>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</si>
  <si>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</si>
  <si>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</si>
  <si>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</si>
  <si>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</si>
  <si>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</si>
  <si>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</si>
  <si>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</si>
  <si>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</si>
  <si>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</si>
  <si>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</si>
  <si>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</si>
  <si>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</si>
  <si>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</si>
  <si>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</si>
  <si>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</si>
  <si>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</si>
  <si>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</si>
  <si>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</si>
  <si>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</si>
  <si>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</si>
  <si>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</si>
  <si>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</si>
  <si>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</si>
  <si>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</si>
  <si>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</si>
  <si>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</si>
  <si>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</si>
  <si>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</si>
  <si>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</si>
  <si>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</si>
  <si>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</si>
  <si>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</si>
  <si>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</si>
  <si>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</si>
  <si>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</si>
  <si>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</si>
  <si>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</si>
  <si>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</si>
  <si>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</si>
  <si>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</si>
  <si>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</si>
  <si>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</si>
  <si>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</si>
  <si>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</si>
  <si>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</si>
  <si>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</si>
  <si>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</si>
  <si>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</si>
  <si>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</si>
  <si>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</si>
  <si>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</si>
  <si>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</si>
  <si>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</si>
  <si>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</si>
  <si>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</si>
  <si>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</si>
  <si>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</si>
  <si>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</si>
  <si>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</si>
  <si>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</si>
  <si>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</si>
  <si>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</si>
  <si>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</si>
  <si>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</si>
  <si>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</si>
  <si>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</si>
  <si>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</si>
  <si>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</si>
  <si>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</si>
  <si>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</si>
  <si>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</si>
  <si>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</si>
  <si>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</si>
  <si>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</si>
  <si>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</si>
  <si>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</si>
  <si>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</si>
  <si>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</si>
  <si>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</si>
  <si>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</si>
  <si>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</si>
  <si>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</si>
  <si>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</si>
  <si>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</si>
  <si>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</si>
  <si>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</si>
  <si>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</si>
  <si>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</si>
  <si>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</si>
  <si>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</si>
  <si>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</si>
  <si>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</si>
  <si>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</si>
  <si>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</si>
  <si>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</si>
  <si>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</si>
  <si>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</si>
  <si>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</si>
  <si>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</si>
  <si>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</si>
  <si>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</si>
  <si>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</si>
  <si>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</si>
  <si>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</si>
  <si>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</si>
  <si>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</si>
  <si>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</si>
  <si>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</si>
  <si>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</si>
  <si>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</si>
  <si>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</si>
  <si>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</si>
  <si>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</si>
  <si>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</si>
  <si>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</si>
  <si>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</si>
  <si>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</si>
  <si>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</si>
  <si>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</si>
  <si>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</si>
  <si>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</si>
  <si>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</si>
  <si>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</si>
  <si>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</si>
  <si>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</si>
  <si>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</si>
  <si>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</si>
  <si>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</si>
  <si>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</si>
  <si>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</si>
  <si>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</si>
  <si>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</si>
  <si>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</si>
  <si>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</si>
  <si>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</si>
  <si>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</si>
  <si>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</si>
  <si>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</si>
  <si>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</si>
  <si>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</si>
  <si>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</si>
  <si>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</si>
  <si>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</si>
  <si>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</si>
  <si>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</si>
  <si>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</si>
  <si>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</si>
  <si>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</si>
  <si>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</si>
  <si>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</si>
  <si>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</si>
  <si>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</si>
  <si>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</si>
  <si>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</si>
  <si>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</si>
  <si>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</si>
  <si>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</si>
  <si>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</si>
  <si>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</si>
  <si>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</si>
  <si>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</si>
  <si>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</si>
  <si>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</si>
  <si>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</si>
  <si>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</si>
  <si>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</si>
  <si>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</si>
  <si>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</si>
  <si>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</si>
  <si>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</si>
  <si>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</si>
  <si>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</si>
  <si>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</si>
  <si>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</si>
  <si>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</si>
  <si>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</si>
  <si>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</si>
  <si>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</si>
  <si>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</si>
  <si>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</si>
  <si>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</si>
  <si>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</si>
  <si>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</si>
  <si>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</si>
  <si>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</si>
  <si>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</si>
  <si>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</si>
  <si>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</si>
  <si>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</si>
  <si>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</si>
  <si>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</si>
  <si>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</si>
  <si>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</si>
  <si>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</si>
  <si>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</si>
  <si>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</si>
  <si>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</si>
  <si>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</si>
  <si>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</si>
  <si>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</si>
  <si>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</si>
  <si>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</si>
  <si>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</si>
  <si>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</si>
  <si>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</si>
  <si>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</si>
  <si>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</si>
  <si>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</si>
  <si>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</si>
  <si>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</si>
  <si>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</si>
  <si>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</si>
  <si>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</si>
  <si>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</si>
  <si>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</si>
  <si>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</si>
  <si>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</si>
  <si>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</si>
  <si>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</si>
  <si>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</si>
  <si>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</si>
  <si>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</si>
  <si>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</si>
  <si>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</si>
  <si>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</si>
  <si>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</si>
  <si>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</si>
  <si>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</si>
  <si>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</si>
  <si>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</si>
  <si>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</si>
  <si>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</si>
  <si>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</si>
  <si>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</si>
  <si>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</si>
  <si>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</si>
  <si>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</si>
  <si>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</si>
  <si>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</si>
  <si>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</si>
  <si>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</si>
  <si>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</si>
  <si>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</si>
  <si>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</si>
  <si>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</si>
  <si>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</si>
  <si>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</si>
  <si>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</si>
  <si>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</si>
  <si>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</si>
  <si>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</si>
  <si>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</si>
  <si>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</si>
  <si>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</si>
  <si>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</si>
  <si>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</si>
  <si>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</si>
  <si>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</si>
  <si>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</si>
  <si>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</si>
  <si>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</si>
  <si>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</si>
  <si>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</si>
  <si>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</si>
  <si>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</si>
  <si>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</si>
  <si>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</si>
  <si>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</si>
  <si>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</si>
  <si>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</si>
  <si>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</si>
  <si>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</si>
  <si>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</si>
  <si>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</si>
  <si>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</si>
  <si>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</si>
  <si>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</si>
  <si>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</si>
  <si>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</si>
  <si>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</si>
  <si>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</si>
  <si>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</si>
  <si>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</si>
  <si>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</si>
  <si>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</si>
  <si>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</si>
  <si>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</si>
  <si>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</si>
  <si>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</si>
  <si>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</si>
  <si>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</si>
  <si>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</si>
  <si>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</si>
  <si>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</si>
  <si>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</si>
  <si>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</si>
  <si>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</si>
  <si>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</si>
  <si>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</si>
  <si>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</si>
  <si>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</si>
  <si>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</si>
  <si>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</si>
  <si>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</si>
  <si>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</si>
  <si>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</si>
  <si>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</si>
  <si>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</si>
  <si>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</si>
  <si>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</si>
  <si>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</si>
  <si>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</si>
  <si>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</si>
  <si>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</si>
  <si>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</si>
  <si>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</si>
  <si>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</si>
  <si>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</si>
  <si>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</si>
  <si>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</si>
  <si>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</si>
  <si>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</si>
  <si>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</si>
  <si>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</si>
  <si>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</si>
  <si>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</si>
  <si>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</si>
  <si>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</si>
  <si>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</si>
  <si>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</si>
  <si>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</si>
  <si>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</si>
  <si>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</si>
  <si>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</si>
  <si>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</si>
  <si>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</si>
  <si>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</si>
  <si>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</si>
  <si>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</si>
  <si>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</si>
  <si>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</si>
  <si>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</si>
  <si>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</si>
  <si>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</si>
  <si>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</si>
  <si>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</si>
  <si>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</si>
  <si>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</si>
  <si>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</si>
  <si>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</si>
  <si>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</si>
  <si>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</si>
  <si>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</si>
  <si>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</si>
  <si>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</si>
  <si>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</si>
  <si>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</si>
  <si>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</si>
  <si>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</si>
  <si>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</si>
  <si>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</si>
  <si>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</si>
  <si>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</si>
  <si>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</si>
  <si>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</si>
  <si>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</si>
  <si>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</si>
  <si>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</si>
  <si>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</si>
  <si>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</si>
  <si>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</si>
  <si>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</si>
  <si>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</si>
  <si>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</si>
  <si>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</si>
  <si>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</si>
  <si>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</si>
  <si>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</si>
  <si>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</si>
  <si>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</si>
  <si>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</si>
  <si>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</si>
  <si>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</si>
  <si>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</si>
  <si>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</si>
  <si>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</si>
  <si>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</si>
  <si>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</si>
  <si>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</si>
  <si>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</si>
  <si>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</si>
  <si>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</si>
  <si>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</si>
  <si>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</si>
  <si>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</si>
  <si>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</si>
  <si>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</si>
  <si>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</si>
  <si>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</si>
  <si>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</si>
  <si>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</si>
  <si>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</si>
  <si>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</si>
  <si>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</si>
  <si>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</si>
  <si>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</si>
  <si>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</si>
  <si>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</si>
  <si>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</si>
  <si>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</si>
  <si>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</si>
  <si>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</si>
  <si>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</si>
  <si>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</si>
  <si>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</si>
  <si>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</si>
  <si>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</si>
  <si>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</si>
  <si>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</si>
  <si>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</si>
  <si>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</si>
  <si>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</si>
  <si>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</si>
  <si>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</si>
  <si>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</si>
  <si>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</si>
  <si>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</si>
  <si>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</si>
  <si>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</si>
  <si>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</si>
  <si>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</si>
  <si>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</si>
  <si>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</si>
  <si>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</si>
  <si>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</si>
  <si>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</si>
  <si>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</si>
  <si>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</si>
  <si>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</si>
  <si>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</si>
  <si>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</si>
  <si>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</si>
  <si>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</si>
  <si>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</si>
  <si>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</si>
  <si>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</si>
  <si>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</si>
  <si>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</si>
  <si>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</si>
  <si>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</si>
  <si>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</si>
  <si>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</si>
  <si>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</si>
  <si>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</si>
  <si>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</si>
  <si>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</si>
  <si>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</si>
  <si>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</si>
  <si>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</si>
  <si>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</si>
  <si>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</si>
  <si>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</si>
  <si>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</si>
  <si>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</si>
  <si>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</si>
  <si>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</si>
  <si>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</si>
  <si>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</si>
  <si>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</si>
  <si>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</si>
  <si>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</si>
  <si>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</si>
  <si>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</si>
  <si>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</si>
  <si>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</si>
  <si>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</si>
  <si>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</si>
  <si>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</si>
  <si>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</si>
  <si>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</si>
  <si>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</si>
  <si>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</si>
  <si>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</si>
  <si>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</si>
  <si>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</si>
  <si>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</si>
  <si>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</si>
  <si>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</si>
  <si>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</si>
  <si>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</si>
  <si>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</si>
  <si>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</si>
  <si>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</si>
  <si>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</si>
  <si>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</si>
  <si>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</si>
  <si>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</si>
  <si>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</si>
  <si>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</si>
  <si>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</si>
  <si>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</si>
  <si>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</si>
  <si>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</si>
  <si>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</si>
  <si>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</si>
  <si>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</si>
  <si>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</si>
  <si>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</si>
  <si>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</si>
  <si>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</si>
  <si>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</si>
  <si>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</si>
  <si>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</si>
  <si>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</si>
  <si>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</si>
  <si>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</si>
  <si>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</si>
  <si>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</si>
  <si>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</si>
  <si>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</si>
  <si>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</si>
  <si>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</si>
  <si>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</si>
  <si>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</si>
  <si>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</si>
  <si>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</si>
  <si>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</si>
  <si>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</si>
  <si>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</si>
  <si>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</si>
  <si>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</si>
  <si>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</si>
  <si>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</si>
  <si>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</si>
  <si>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</si>
  <si>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</si>
  <si>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</si>
  <si>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</si>
  <si>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</si>
  <si>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</si>
  <si>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</si>
  <si>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</si>
  <si>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</si>
  <si>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</si>
  <si>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</si>
  <si>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</si>
  <si>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</si>
  <si>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</si>
  <si>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</si>
  <si>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</si>
  <si>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</si>
  <si>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</si>
  <si>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</si>
  <si>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</si>
  <si>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</si>
  <si>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</si>
  <si>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</si>
  <si>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</si>
  <si>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</si>
  <si>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</si>
  <si>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</si>
  <si>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</si>
  <si>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</si>
  <si>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</si>
  <si>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</si>
  <si>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</si>
  <si>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</si>
  <si>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</si>
  <si>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</si>
  <si>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</si>
  <si>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</si>
  <si>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</si>
  <si>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</si>
  <si>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</si>
  <si>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</si>
  <si>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</si>
  <si>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</si>
  <si>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</si>
  <si>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</si>
  <si>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</si>
  <si>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</si>
  <si>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</si>
  <si>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</si>
  <si>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</si>
  <si>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</si>
  <si>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</si>
  <si>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</si>
  <si>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</si>
  <si>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</si>
  <si>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</si>
  <si>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</si>
  <si>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</si>
  <si>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</si>
  <si>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</si>
  <si>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</si>
  <si>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</si>
  <si>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</si>
  <si>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</si>
  <si>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</si>
  <si>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</si>
  <si>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</si>
  <si>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</si>
  <si>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</si>
  <si>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</si>
  <si>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</si>
  <si>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</si>
  <si>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</si>
  <si>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</si>
  <si>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</si>
  <si>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</si>
  <si>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</si>
  <si>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</si>
  <si>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</si>
  <si>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</si>
  <si>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</si>
  <si>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</si>
  <si>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</si>
  <si>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</si>
  <si>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</si>
  <si>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</si>
  <si>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</si>
  <si>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</si>
  <si>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</si>
  <si>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</si>
  <si>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</si>
  <si>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</si>
  <si>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</si>
  <si>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</si>
  <si>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</si>
  <si>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</si>
  <si>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</si>
  <si>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</si>
  <si>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</si>
  <si>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</si>
  <si>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</si>
  <si>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</si>
  <si>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</si>
  <si>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</si>
  <si>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</si>
  <si>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</si>
  <si>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</si>
  <si>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</si>
  <si>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</si>
  <si>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</si>
  <si>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</si>
  <si>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</si>
  <si>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</si>
  <si>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</si>
  <si>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</si>
  <si>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</si>
  <si>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</si>
  <si>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</si>
  <si>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</si>
  <si>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</si>
  <si>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</si>
  <si>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</si>
  <si>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</si>
  <si>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</si>
  <si>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</si>
  <si>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</si>
  <si>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</si>
  <si>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</si>
  <si>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</si>
  <si>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</si>
  <si>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</si>
  <si>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</si>
  <si>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</si>
  <si>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</si>
  <si>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</si>
  <si>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</si>
  <si>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</si>
  <si>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</si>
  <si>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</si>
  <si>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</si>
  <si>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</si>
  <si>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</si>
  <si>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</si>
  <si>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</si>
  <si>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</si>
  <si>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</si>
  <si>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</si>
  <si>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</si>
  <si>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</si>
  <si>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</si>
  <si>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</si>
  <si>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</si>
  <si>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</si>
  <si>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</si>
  <si>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</si>
  <si>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</si>
  <si>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</si>
  <si>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</si>
  <si>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</si>
  <si>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</si>
  <si>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</si>
  <si>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</si>
  <si>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</si>
  <si>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</si>
  <si>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</si>
  <si>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</si>
  <si>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</si>
  <si>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</si>
  <si>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</si>
  <si>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</si>
  <si>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</si>
  <si>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</si>
  <si>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</si>
  <si>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</si>
  <si>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</si>
  <si>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</si>
  <si>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</si>
  <si>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</si>
  <si>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</si>
  <si>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</si>
  <si>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</si>
  <si>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</si>
  <si>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</si>
  <si>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</si>
  <si>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</si>
  <si>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</si>
  <si>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</si>
  <si>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</si>
  <si>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</si>
  <si>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</si>
  <si>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</si>
  <si>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</si>
  <si>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</si>
  <si>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</si>
  <si>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</si>
  <si>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</si>
  <si>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</si>
  <si>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</si>
  <si>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</si>
  <si>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</si>
  <si>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</si>
  <si>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</si>
  <si>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</si>
  <si>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</si>
  <si>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</si>
  <si>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</si>
  <si>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</si>
  <si>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</si>
  <si>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</si>
  <si>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</si>
  <si>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</si>
  <si>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</si>
  <si>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</si>
  <si>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</si>
  <si>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</si>
  <si>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</si>
  <si>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</si>
  <si>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</si>
  <si>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</si>
  <si>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</si>
  <si>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</si>
  <si>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</si>
  <si>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</si>
  <si>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</si>
  <si>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</si>
  <si>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</si>
  <si>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</si>
  <si>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</si>
  <si>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</si>
  <si>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</si>
  <si>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</si>
  <si>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</si>
  <si>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</si>
  <si>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</si>
  <si>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</si>
  <si>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</si>
  <si>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</si>
  <si>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</si>
  <si>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</si>
  <si>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</si>
  <si>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</si>
  <si>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</si>
  <si>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</si>
  <si>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</si>
  <si>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</si>
  <si>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</si>
  <si>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</si>
  <si>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</si>
  <si>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</si>
  <si>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</si>
  <si>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</si>
  <si>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</si>
  <si>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</si>
  <si>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</si>
  <si>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</si>
  <si>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</si>
  <si>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</si>
  <si>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</si>
  <si>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</si>
  <si>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</si>
  <si>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</si>
  <si>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</si>
  <si>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</si>
  <si>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</si>
  <si>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</si>
  <si>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</si>
  <si>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</si>
  <si>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</si>
  <si>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</si>
  <si>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</si>
  <si>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</si>
  <si>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</si>
  <si>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</si>
  <si>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</si>
  <si>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</si>
  <si>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</si>
  <si>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</si>
  <si>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</si>
  <si>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</si>
  <si>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</si>
  <si>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</si>
  <si>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</si>
  <si>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</si>
  <si>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</si>
  <si>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</si>
  <si>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</si>
  <si>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</si>
  <si>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</si>
  <si>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</si>
  <si>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</si>
  <si>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</si>
  <si>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</si>
  <si>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</si>
  <si>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</si>
  <si>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</si>
  <si>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</si>
  <si>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</si>
  <si>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</si>
  <si>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</si>
  <si>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</si>
  <si>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</si>
  <si>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</si>
  <si>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</si>
  <si>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</si>
  <si>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</si>
  <si>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</si>
  <si>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</si>
  <si>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</si>
  <si>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</si>
  <si>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</si>
  <si>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</si>
  <si>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</si>
  <si>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</si>
  <si>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</si>
  <si>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</si>
  <si>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</si>
  <si>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</si>
  <si>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</si>
  <si>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</si>
  <si>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</si>
  <si>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</si>
  <si>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</si>
  <si>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</si>
  <si>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</si>
  <si>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</si>
  <si>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</si>
  <si>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</si>
  <si>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</si>
  <si>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</si>
  <si>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</si>
  <si>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</si>
  <si>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</si>
  <si>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</si>
  <si>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</si>
  <si>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</si>
  <si>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</si>
  <si>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</si>
  <si>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</si>
  <si>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</si>
  <si>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</si>
  <si>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</si>
  <si>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</si>
  <si>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</si>
  <si>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</si>
  <si>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</si>
  <si>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</si>
  <si>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</si>
  <si>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</si>
  <si>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</si>
  <si>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</si>
  <si>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</si>
  <si>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</si>
  <si>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</si>
  <si>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</si>
  <si>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</si>
  <si>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</si>
  <si>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</si>
  <si>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</si>
  <si>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</si>
  <si>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</si>
  <si>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</si>
  <si>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</si>
  <si>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</si>
  <si>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</si>
  <si>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</si>
  <si>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</si>
  <si>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</si>
  <si>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</si>
  <si>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</si>
  <si>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</si>
  <si>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</si>
  <si>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</si>
  <si>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</si>
  <si>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</si>
  <si>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</si>
  <si>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</si>
  <si>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</si>
  <si>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</si>
  <si>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</si>
  <si>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</si>
  <si>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</si>
  <si>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</si>
  <si>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</si>
  <si>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</si>
  <si>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</si>
  <si>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</si>
  <si>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</si>
  <si>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</si>
  <si>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</si>
  <si>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</si>
  <si>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</si>
  <si>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</si>
  <si>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</si>
  <si>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</si>
  <si>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</si>
  <si>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</si>
  <si>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</si>
  <si>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</si>
  <si>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</si>
  <si>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</si>
  <si>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</si>
  <si>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</si>
  <si>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</si>
  <si>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</si>
  <si>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</si>
  <si>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</si>
  <si>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</si>
  <si>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</si>
  <si>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</si>
  <si>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</si>
  <si>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</si>
  <si>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</si>
  <si>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</si>
  <si>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</si>
  <si>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</si>
  <si>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</si>
  <si>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</si>
  <si>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</si>
  <si>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</si>
  <si>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</si>
  <si>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</si>
  <si>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</si>
  <si>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</si>
  <si>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</si>
  <si>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</si>
  <si>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</si>
  <si>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</si>
  <si>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</si>
  <si>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</si>
  <si>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</si>
  <si>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</si>
  <si>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</si>
  <si>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</si>
  <si>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</si>
  <si>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</si>
  <si>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</si>
  <si>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</si>
  <si>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</si>
  <si>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</si>
  <si>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</si>
  <si>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</si>
  <si>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</si>
  <si>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</si>
  <si>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</si>
  <si>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</si>
  <si>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</si>
  <si>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</si>
  <si>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</si>
  <si>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</si>
  <si>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</si>
  <si>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</si>
  <si>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</si>
  <si>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</si>
  <si>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</si>
  <si>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</si>
  <si>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</si>
  <si>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</si>
  <si>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</si>
  <si>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</si>
  <si>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</si>
  <si>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</si>
  <si>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</si>
  <si>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</si>
  <si>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</si>
  <si>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</si>
  <si>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</si>
  <si>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</si>
  <si>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</si>
  <si>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</si>
  <si>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</si>
  <si>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</si>
  <si>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</si>
  <si>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</si>
  <si>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</si>
  <si>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</si>
  <si>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</si>
  <si>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</si>
  <si>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</si>
  <si>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</si>
  <si>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</si>
  <si>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</si>
  <si>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</si>
  <si>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</si>
  <si>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</si>
  <si>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</si>
  <si>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</si>
  <si>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</si>
  <si>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</si>
  <si>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</si>
  <si>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</si>
  <si>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</si>
  <si>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</si>
  <si>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</si>
  <si>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</si>
  <si>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</si>
  <si>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</si>
  <si>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</si>
  <si>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</si>
  <si>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</si>
  <si>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</si>
  <si>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</si>
  <si>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</si>
  <si>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</si>
  <si>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</si>
  <si>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</si>
  <si>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</si>
  <si>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</si>
  <si>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</si>
  <si>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</si>
  <si>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</si>
  <si>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</si>
  <si>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</si>
  <si>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</si>
  <si>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</si>
  <si>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</si>
  <si>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</si>
  <si>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</si>
  <si>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</si>
  <si>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</si>
  <si>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</si>
  <si>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</si>
  <si>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</si>
  <si>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</si>
  <si>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</si>
  <si>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</si>
  <si>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</si>
  <si>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</si>
  <si>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</si>
  <si>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</si>
  <si>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</si>
  <si>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</si>
  <si>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</si>
  <si>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</si>
  <si>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</si>
  <si>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</si>
  <si>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</si>
  <si>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</si>
  <si>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</si>
  <si>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</si>
  <si>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</si>
  <si>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</si>
  <si>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</si>
  <si>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</si>
  <si>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</si>
  <si>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</si>
  <si>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</si>
  <si>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</si>
  <si>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</si>
  <si>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</si>
  <si>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</si>
  <si>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</si>
  <si>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</si>
  <si>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</si>
  <si>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</si>
  <si>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</si>
  <si>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</si>
  <si>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</si>
  <si>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</si>
  <si>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</si>
  <si>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</si>
  <si>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</si>
  <si>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</si>
  <si>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</si>
  <si>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</si>
  <si>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</si>
  <si>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</si>
  <si>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</si>
  <si>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</si>
  <si>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</si>
  <si>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</si>
  <si>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</si>
  <si>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</si>
  <si>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</si>
  <si>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</si>
  <si>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</si>
  <si>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</si>
  <si>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</si>
  <si>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</si>
  <si>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</si>
  <si>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</si>
  <si>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</si>
  <si>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</si>
  <si>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</si>
  <si>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</si>
  <si>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</si>
  <si>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</si>
  <si>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</si>
  <si>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</si>
  <si>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</si>
  <si>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</si>
  <si>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</si>
  <si>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</si>
  <si>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</si>
  <si>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</si>
  <si>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</si>
  <si>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</si>
  <si>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</si>
  <si>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</si>
  <si>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</si>
  <si>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</si>
  <si>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</si>
  <si>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</si>
  <si>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</si>
  <si>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</si>
  <si>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</si>
  <si>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</si>
  <si>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</si>
  <si>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</si>
  <si>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</si>
  <si>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</si>
  <si>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</si>
  <si>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</si>
  <si>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</si>
  <si>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</si>
  <si>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</si>
  <si>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</si>
  <si>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</si>
  <si>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</si>
  <si>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</si>
  <si>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</si>
  <si>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</si>
  <si>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</si>
  <si>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</si>
  <si>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</si>
  <si>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</si>
  <si>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</si>
  <si>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</si>
  <si>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</si>
  <si>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</si>
  <si>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</si>
  <si>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</si>
  <si>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</si>
  <si>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</si>
  <si>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</si>
  <si>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</si>
  <si>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</si>
  <si>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</si>
  <si>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</si>
  <si>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</si>
  <si>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</si>
  <si>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</si>
  <si>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</si>
  <si>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</si>
  <si>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</si>
  <si>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</si>
  <si>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</si>
  <si>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</si>
  <si>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</si>
  <si>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</si>
  <si>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</si>
  <si>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</si>
  <si>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</si>
  <si>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</si>
  <si>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</si>
  <si>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</si>
  <si>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</si>
  <si>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</si>
  <si>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</si>
  <si>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</si>
  <si>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</si>
  <si>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</si>
  <si>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</si>
  <si>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</si>
  <si>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</si>
  <si>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</si>
  <si>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</si>
  <si>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</si>
  <si>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</si>
  <si>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</si>
  <si>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</si>
  <si>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</si>
  <si>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</si>
  <si>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</si>
  <si>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</si>
  <si>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</si>
  <si>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</si>
  <si>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</si>
  <si>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</si>
  <si>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</si>
  <si>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</si>
  <si>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</si>
  <si>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MC1 08:25, verificando faixa </t>
  </si>
  <si>
    <t>Previsão MC1 13:30</t>
  </si>
  <si>
    <t xml:space="preserve">Previsão TP pronta 09hrs </t>
  </si>
  <si>
    <t>Maicon</t>
  </si>
  <si>
    <t xml:space="preserve">Previsão TP pronta 10hrs </t>
  </si>
  <si>
    <t>Previsão MC1 13hrs</t>
  </si>
  <si>
    <t xml:space="preserve">Antonio </t>
  </si>
  <si>
    <t xml:space="preserve">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</si>
  <si>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</si>
  <si>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</si>
  <si>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</si>
  <si>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</si>
  <si>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ZZM-ZUV</t>
  </si>
  <si>
    <t>ZZMZUV</t>
  </si>
  <si>
    <t>08;30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</si>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</sst>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BK170" activePane="topRight" state="frozen"/>
      <selection pane="topRight" activeCell="BO174" sqref="BO1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5" customWidth="1"/>
    <col min="5" max="5" width="5.5703125" bestFit="1" customWidth="1"/>
    <col min="6" max="6" width="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1234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1235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/>
      <c r="AS178" s="111"/>
      <c r="AT178" s="111"/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/>
      <c r="BI178" s="17"/>
      <c r="BJ178" s="17" t="s">
        <v>1236</v>
      </c>
      <c r="BK178" s="18"/>
      <c r="BL178" s="16"/>
      <c r="BM178" s="133"/>
      <c r="BN178" s="133"/>
      <c r="BO178" s="133"/>
      <c r="BP178" s="18"/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/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1237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1238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1239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1240</v>
      </c>
      <c r="BG181" s="16"/>
      <c r="BH181" s="17">
        <v>0</v>
      </c>
      <c r="BI181" s="17"/>
      <c r="BJ181" s="17" t="s">
        <v>1241</v>
      </c>
      <c r="BK181" s="17" t="s">
        <v>1241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1241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1241</v>
      </c>
      <c r="BK182" s="17" t="s">
        <v>1241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1241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1242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1243</v>
      </c>
      <c r="X184" s="107" t="s">
        <v>825</v>
      </c>
      <c r="Y184" s="132" t="s">
        <v>886</v>
      </c>
      <c r="Z184" s="107"/>
      <c r="AA184" s="108" t="s">
        <v>1244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1245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/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/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IF(D188="","*",IFERROR(IF(ISODD(COUNT(AS188:AX188)),"ERRO",SUM((AT188-AS188),(AV188-AU188),(AX188-AW188))),"ERRO"))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1246</v>
      </c>
      <c r="N190" s="130" t="s">
        <v>1247</v>
      </c>
      <c r="O190" s="109" t="s">
        <v>1248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>
        <v>71</v>
      </c>
      <c r="K197" s="108">
        <v>195</v>
      </c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ZFR1961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ZFR-ZSK</v>
      </c>
      <c r="AN197" s="108" t="str">
        <f>IF(BS_CONTROLE[[#This Row],[SB]]=0, "-", BS_CONTROLE[[#This Row],[SB]])</f>
        <v>ZFR1961</v>
      </c>
      <c r="AO197" s="108">
        <f>IF(BS_CONTROLE[[#This Row],[SUB]]=0, "-", BS_CONTROLE[[#This Row],[SUB]])</f>
        <v>71</v>
      </c>
      <c r="AP197" s="108">
        <f>BS_CONTROLE[[#This Row],[KM - Inicio]]</f>
        <v>195</v>
      </c>
      <c r="AQ197" s="108">
        <f>BS_CONTROLE[[#This Row],[KM - Inicio]]</f>
        <v>195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0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89" operator="equal">
      <formula>"NÃO"</formula>
    </cfRule>
    <cfRule type="cellIs" dxfId="250" priority="11790" operator="equal">
      <formula>"SIM"</formula>
    </cfRule>
  </conditionalFormatting>
  <conditionalFormatting sqref="AZ6:AZ1024">
    <cfRule type="expression" dxfId="249" priority="54245">
      <formula>#REF!=1</formula>
    </cfRule>
  </conditionalFormatting>
  <conditionalFormatting sqref="U6:U1024 BE6:BE1024 AY6:AY1024">
    <cfRule type="cellIs" dxfId="248" priority="54229" operator="equal">
      <formula>"ERRO"</formula>
    </cfRule>
  </conditionalFormatting>
  <conditionalFormatting sqref="BQ6:BQ1024">
    <cfRule type="cellIs" dxfId="247" priority="54224" operator="equal">
      <formula>"Produção e Intervalo"</formula>
    </cfRule>
    <cfRule type="cellIs" dxfId="246" priority="54225" operator="equal">
      <formula>"Aderente"</formula>
    </cfRule>
    <cfRule type="cellIs" dxfId="245" priority="54226" operator="equal">
      <formula>"Intervalo"</formula>
    </cfRule>
    <cfRule type="cellIs" dxfId="244" priority="54227" operator="equal">
      <formula>"Produção"</formula>
    </cfRule>
    <cfRule type="cellIs" dxfId="243" priority="54228" operator="equal">
      <formula>"ERRO"</formula>
    </cfRule>
  </conditionalFormatting>
  <conditionalFormatting sqref="BR6:BS1024">
    <cfRule type="cellIs" dxfId="242" priority="54206" operator="equal">
      <formula>"*"</formula>
    </cfRule>
    <cfRule type="cellIs" dxfId="241" priority="54207" operator="greaterThanOrEqual">
      <formula>1</formula>
    </cfRule>
    <cfRule type="cellIs" dxfId="240" priority="54208" operator="lessThan">
      <formula>1</formula>
    </cfRule>
  </conditionalFormatting>
  <conditionalFormatting sqref="Y8:Z13">
    <cfRule type="cellIs" dxfId="239" priority="332" operator="equal">
      <formula>"OPORTUNIDADE"</formula>
    </cfRule>
  </conditionalFormatting>
  <conditionalFormatting sqref="Y8:Z13">
    <cfRule type="cellIs" dxfId="238" priority="330" operator="equal">
      <formula>"NÃO"</formula>
    </cfRule>
    <cfRule type="cellIs" dxfId="237" priority="331" operator="equal">
      <formula>"SIM"</formula>
    </cfRule>
  </conditionalFormatting>
  <conditionalFormatting sqref="Y17:Z18">
    <cfRule type="cellIs" dxfId="236" priority="329" operator="equal">
      <formula>"OPORTUNIDADE"</formula>
    </cfRule>
  </conditionalFormatting>
  <conditionalFormatting sqref="Y17:Z18">
    <cfRule type="cellIs" dxfId="235" priority="327" operator="equal">
      <formula>"NÃO"</formula>
    </cfRule>
    <cfRule type="cellIs" dxfId="234" priority="328" operator="equal">
      <formula>"SIM"</formula>
    </cfRule>
  </conditionalFormatting>
  <conditionalFormatting sqref="BJ8:BJ1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15" operator="equal">
      <formula>"OPORTUNIDADE"</formula>
    </cfRule>
  </conditionalFormatting>
  <conditionalFormatting sqref="Y19:Z19">
    <cfRule type="cellIs" dxfId="232" priority="313" operator="equal">
      <formula>"NÃO"</formula>
    </cfRule>
    <cfRule type="cellIs" dxfId="231" priority="314" operator="equal">
      <formula>"SIM"</formula>
    </cfRule>
  </conditionalFormatting>
  <conditionalFormatting sqref="Z29">
    <cfRule type="cellIs" dxfId="230" priority="312" operator="equal">
      <formula>"OPORTUNIDADE"</formula>
    </cfRule>
  </conditionalFormatting>
  <conditionalFormatting sqref="Z29">
    <cfRule type="cellIs" dxfId="229" priority="310" operator="equal">
      <formula>"NÃO"</formula>
    </cfRule>
    <cfRule type="cellIs" dxfId="228" priority="311" operator="equal">
      <formula>"SIM"</formula>
    </cfRule>
  </conditionalFormatting>
  <conditionalFormatting sqref="BP1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03" operator="equal">
      <formula>"OPORTUNIDADE"</formula>
    </cfRule>
  </conditionalFormatting>
  <conditionalFormatting sqref="Y16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BK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6" operator="equal">
      <formula>"OPORTUNIDADE"</formula>
    </cfRule>
  </conditionalFormatting>
  <conditionalFormatting sqref="Z32:Z33">
    <cfRule type="cellIs" dxfId="223" priority="284" operator="equal">
      <formula>"NÃO"</formula>
    </cfRule>
    <cfRule type="cellIs" dxfId="222" priority="285" operator="equal">
      <formula>"SIM"</formula>
    </cfRule>
  </conditionalFormatting>
  <conditionalFormatting sqref="Y32:Y33">
    <cfRule type="cellIs" dxfId="221" priority="283" operator="equal">
      <formula>"OPORTUNIDADE"</formula>
    </cfRule>
  </conditionalFormatting>
  <conditionalFormatting sqref="Y32:Y33">
    <cfRule type="cellIs" dxfId="220" priority="281" operator="equal">
      <formula>"NÃO"</formula>
    </cfRule>
    <cfRule type="cellIs" dxfId="219" priority="282" operator="equal">
      <formula>"SIM"</formula>
    </cfRule>
  </conditionalFormatting>
  <conditionalFormatting sqref="BK2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74" operator="equal">
      <formula>"OPORTUNIDADE"</formula>
    </cfRule>
  </conditionalFormatting>
  <conditionalFormatting sqref="Y40:Y46 Y34:Y38">
    <cfRule type="cellIs" dxfId="217" priority="272" operator="equal">
      <formula>"NÃO"</formula>
    </cfRule>
    <cfRule type="cellIs" dxfId="216" priority="273" operator="equal">
      <formula>"SIM"</formula>
    </cfRule>
  </conditionalFormatting>
  <conditionalFormatting sqref="BK1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63" operator="equal">
      <formula>"OPORTUNIDADE"</formula>
    </cfRule>
  </conditionalFormatting>
  <conditionalFormatting sqref="Z36:Z37">
    <cfRule type="cellIs" dxfId="214" priority="261" operator="equal">
      <formula>"NÃO"</formula>
    </cfRule>
    <cfRule type="cellIs" dxfId="213" priority="262" operator="equal">
      <formula>"SIM"</formula>
    </cfRule>
  </conditionalFormatting>
  <conditionalFormatting sqref="Z38:Z39">
    <cfRule type="cellIs" dxfId="212" priority="260" operator="equal">
      <formula>"OPORTUNIDADE"</formula>
    </cfRule>
  </conditionalFormatting>
  <conditionalFormatting sqref="Z38:Z39">
    <cfRule type="cellIs" dxfId="211" priority="258" operator="equal">
      <formula>"NÃO"</formula>
    </cfRule>
    <cfRule type="cellIs" dxfId="210" priority="259" operator="equal">
      <formula>"SIM"</formula>
    </cfRule>
  </conditionalFormatting>
  <conditionalFormatting sqref="Z46">
    <cfRule type="cellIs" dxfId="209" priority="257" operator="equal">
      <formula>"OPORTUNIDADE"</formula>
    </cfRule>
  </conditionalFormatting>
  <conditionalFormatting sqref="Z46">
    <cfRule type="cellIs" dxfId="208" priority="255" operator="equal">
      <formula>"NÃO"</formula>
    </cfRule>
    <cfRule type="cellIs" dxfId="207" priority="256" operator="equal">
      <formula>"SIM"</formula>
    </cfRule>
  </conditionalFormatting>
  <conditionalFormatting sqref="BP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45" operator="equal">
      <formula>"OPORTUNIDADE"</formula>
    </cfRule>
  </conditionalFormatting>
  <conditionalFormatting sqref="Y29">
    <cfRule type="cellIs" dxfId="205" priority="243" operator="equal">
      <formula>"NÃO"</formula>
    </cfRule>
    <cfRule type="cellIs" dxfId="204" priority="244" operator="equal">
      <formula>"SIM"</formula>
    </cfRule>
  </conditionalFormatting>
  <conditionalFormatting sqref="Y39">
    <cfRule type="cellIs" dxfId="203" priority="242" operator="equal">
      <formula>"OPORTUNIDADE"</formula>
    </cfRule>
  </conditionalFormatting>
  <conditionalFormatting sqref="Y39">
    <cfRule type="cellIs" dxfId="202" priority="240" operator="equal">
      <formula>"NÃO"</formula>
    </cfRule>
    <cfRule type="cellIs" dxfId="201" priority="241" operator="equal">
      <formula>"SIM"</formula>
    </cfRule>
  </conditionalFormatting>
  <conditionalFormatting sqref="BK3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32" operator="equal">
      <formula>"OPORTUNIDADE"</formula>
    </cfRule>
  </conditionalFormatting>
  <conditionalFormatting sqref="Z49:Z50">
    <cfRule type="cellIs" dxfId="199" priority="230" operator="equal">
      <formula>"NÃO"</formula>
    </cfRule>
    <cfRule type="cellIs" dxfId="198" priority="231" operator="equal">
      <formula>"SIM"</formula>
    </cfRule>
  </conditionalFormatting>
  <conditionalFormatting sqref="BK3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03" operator="equal">
      <formula>"OPORTUNIDADE"</formula>
    </cfRule>
  </conditionalFormatting>
  <conditionalFormatting sqref="Z53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BK3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91" operator="equal">
      <formula>"OPORTUNIDADE"</formula>
    </cfRule>
  </conditionalFormatting>
  <conditionalFormatting sqref="Z54:Z55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Z56">
    <cfRule type="cellIs" dxfId="191" priority="185" operator="equal">
      <formula>"OPORTUNIDADE"</formula>
    </cfRule>
  </conditionalFormatting>
  <conditionalFormatting sqref="Z56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Z63:Z65">
    <cfRule type="cellIs" dxfId="188" priority="176" operator="equal">
      <formula>"OPORTUNIDADE"</formula>
    </cfRule>
  </conditionalFormatting>
  <conditionalFormatting sqref="Z63:Z65">
    <cfRule type="cellIs" dxfId="187" priority="174" operator="equal">
      <formula>"NÃO"</formula>
    </cfRule>
    <cfRule type="cellIs" dxfId="186" priority="175" operator="equal">
      <formula>"SIM"</formula>
    </cfRule>
  </conditionalFormatting>
  <conditionalFormatting sqref="BK4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8" operator="equal">
      <formula>"OPORTUNIDADE"</formula>
    </cfRule>
  </conditionalFormatting>
  <conditionalFormatting sqref="Z70:Z71">
    <cfRule type="cellIs" dxfId="184" priority="136" operator="equal">
      <formula>"NÃO"</formula>
    </cfRule>
    <cfRule type="cellIs" dxfId="183" priority="137" operator="equal">
      <formula>"SIM"</formula>
    </cfRule>
  </conditionalFormatting>
  <conditionalFormatting sqref="Z72">
    <cfRule type="cellIs" dxfId="182" priority="129" operator="equal">
      <formula>"OPORTUNIDADE"</formula>
    </cfRule>
  </conditionalFormatting>
  <conditionalFormatting sqref="Z72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BK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1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8" operator="equal">
      <formula>"OPORTUNIDADE"</formula>
    </cfRule>
  </conditionalFormatting>
  <conditionalFormatting sqref="Z76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BK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9" operator="equal">
      <formula>"OPORTUNIDADE"</formula>
    </cfRule>
  </conditionalFormatting>
  <conditionalFormatting sqref="Z99:Z100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BK7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91" operator="equal">
      <formula>"OPORTUNIDADE"</formula>
    </cfRule>
  </conditionalFormatting>
  <conditionalFormatting sqref="Z87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BK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6" operator="equal">
      <formula>"OPORTUNIDADE"</formula>
    </cfRule>
  </conditionalFormatting>
  <conditionalFormatting sqref="Z90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BK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8" operator="equal">
      <formula>"OPORTUNIDADE"</formula>
    </cfRule>
  </conditionalFormatting>
  <conditionalFormatting sqref="Z11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Z121">
    <cfRule type="cellIs" dxfId="164" priority="55" operator="equal">
      <formula>"OPORTUNIDADE"</formula>
    </cfRule>
  </conditionalFormatting>
  <conditionalFormatting sqref="Z121">
    <cfRule type="cellIs" dxfId="163" priority="53" operator="equal">
      <formula>"NÃO"</formula>
    </cfRule>
    <cfRule type="cellIs" dxfId="162" priority="54" operator="equal">
      <formula>"SIM"</formula>
    </cfRule>
  </conditionalFormatting>
  <conditionalFormatting sqref="BK10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42" operator="equal">
      <formula>"OPORTUNIDADE"</formula>
    </cfRule>
  </conditionalFormatting>
  <conditionalFormatting sqref="Z132">
    <cfRule type="cellIs" dxfId="160" priority="40" operator="equal">
      <formula>"NÃO"</formula>
    </cfRule>
    <cfRule type="cellIs" dxfId="159" priority="41" operator="equal">
      <formula>"SIM"</formula>
    </cfRule>
  </conditionalFormatting>
  <conditionalFormatting sqref="BK1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30" operator="equal">
      <formula>"OPORTUNIDADE"</formula>
    </cfRule>
  </conditionalFormatting>
  <conditionalFormatting sqref="Z151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10" operator="equal">
      <formula>"OPORTUNIDADE"</formula>
    </cfRule>
  </conditionalFormatting>
  <conditionalFormatting sqref="Z176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J1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3:BP1023 BP175:BP180">
    <cfRule type="iconSet" priority="6173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3:BK1023 BK175:BK180">
    <cfRule type="iconSet" priority="61759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91">
      <iconSet showValue="0">
        <cfvo type="percent" val="0"/>
        <cfvo type="num" val="1"/>
        <cfvo type="num" val="1" gte="0"/>
      </iconSet>
    </cfRule>
    <cfRule type="iconSet" priority="61792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7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79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1249</v>
      </c>
      <c r="V1" s="282"/>
      <c r="W1" s="282"/>
    </row>
    <row r="2" spans="1:23" ht="15" customHeight="1">
      <c r="A2" s="90" t="s">
        <v>1250</v>
      </c>
      <c r="B2" s="90" t="s">
        <v>1251</v>
      </c>
      <c r="C2" s="90" t="s">
        <v>380</v>
      </c>
      <c r="D2" s="91" t="s">
        <v>770</v>
      </c>
      <c r="E2" s="91" t="s">
        <v>4</v>
      </c>
      <c r="F2" s="91" t="s">
        <v>1252</v>
      </c>
      <c r="G2" s="91" t="s">
        <v>1253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1254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*</v>
      </c>
      <c r="C191" s="150" t="str">
        <f>IF(SP_NORTE!Z188="","*",SP_NORTE!Z188)</f>
        <v>*</v>
      </c>
      <c r="D191" s="142" t="str">
        <f>IF(SP_NORTE!S188="","*",SP_NORTE!S188)</f>
        <v>-</v>
      </c>
      <c r="E191" s="142" t="str">
        <f>IF(SP_NORTE!T188="","*",SP_NORTE!T188)</f>
        <v>-</v>
      </c>
      <c r="F191" s="149" t="str">
        <f>IF(SP_NORTE!B188="","*",SP_NORTE!B188)</f>
        <v>*</v>
      </c>
      <c r="G191" s="149" t="str">
        <f>IF(SP_NORTE!D188="","*",SP_NORTE!D188)</f>
        <v>*</v>
      </c>
      <c r="H191" s="149" t="str">
        <f>IF(SP_NORTE!F188="","*",SP_NORTE!F188)</f>
        <v>*</v>
      </c>
      <c r="I191" s="149" t="str">
        <f>IF(SP_NORTE!H188="","*",SP_NORTE!H188)</f>
        <v>*</v>
      </c>
      <c r="J191" s="149" t="str">
        <f>IF(SP_NORTE!I188="","*",SP_NORTE!I188)</f>
        <v>*</v>
      </c>
      <c r="K191" s="142" t="str">
        <f>IF(SP_NORTE!M188="","*",SP_NORTE!M188)</f>
        <v>-</v>
      </c>
      <c r="L191" s="142" t="str">
        <f>IF(SP_NORTE!N188="","*",SP_NORTE!N188)</f>
        <v>-</v>
      </c>
      <c r="M191" s="143" t="str">
        <f>IF(SP_NORTE!J188="","*",SP_NORTE!J188)</f>
        <v>*</v>
      </c>
      <c r="N191" s="148" t="str">
        <f>IF(SP_NORTE!K188="","*",SP_NORTE!K188)</f>
        <v>*</v>
      </c>
      <c r="O191" s="148" t="str">
        <f>IF(SP_NORTE!L188="","*",SP_NORTE!L188)</f>
        <v>*</v>
      </c>
      <c r="P191" s="147" t="str">
        <f>IF(SP_NORTE!O188="","*",SP_NORTE!O188)</f>
        <v>*</v>
      </c>
      <c r="Q191" s="147" t="str">
        <f>IF(SP_NORTE!P188="","*",SP_NORTE!P188)</f>
        <v>*</v>
      </c>
      <c r="R191" s="149" t="str">
        <f>IF(SP_NORTE!Q188="","*",CONCATENATE(SP_NORTE!Q188," ",SP_NORTE!R188))</f>
        <v>*</v>
      </c>
      <c r="S191" s="149" t="str">
        <f>IF(SP_NORTE!V188="","*",SP_NORTE!V188)</f>
        <v>*</v>
      </c>
      <c r="T191" s="149" t="str">
        <f>IF(SP_NORTE!W188="","*",SP_NORTE!W188)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*</v>
      </c>
      <c r="C198" s="150" t="str">
        <f>IF(SP_NORTE!Z195="","*",SP_NORTE!Z195)</f>
        <v>*</v>
      </c>
      <c r="D198" s="142" t="str">
        <f>IF(SP_NORTE!S195="","*",SP_NORTE!S195)</f>
        <v>-</v>
      </c>
      <c r="E198" s="142" t="str">
        <f>IF(SP_NORTE!T195="","*",SP_NORTE!T195)</f>
        <v>-</v>
      </c>
      <c r="F198" s="149" t="str">
        <f>IF(SP_NORTE!B195="","*",SP_NORTE!B195)</f>
        <v>*</v>
      </c>
      <c r="G198" s="149" t="str">
        <f>IF(SP_NORTE!D195="","*",SP_NORTE!D195)</f>
        <v>*</v>
      </c>
      <c r="H198" s="149" t="str">
        <f>IF(SP_NORTE!F195="","*",SP_NORTE!F195)</f>
        <v>*</v>
      </c>
      <c r="I198" s="149" t="str">
        <f>IF(SP_NORTE!H195="","*",SP_NORTE!H195)</f>
        <v>*</v>
      </c>
      <c r="J198" s="149" t="str">
        <f>IF(SP_NORTE!I195="","*",SP_NORTE!I195)</f>
        <v>*</v>
      </c>
      <c r="K198" s="142" t="str">
        <f>IF(SP_NORTE!M195="","*",SP_NORTE!M195)</f>
        <v>-</v>
      </c>
      <c r="L198" s="142" t="str">
        <f>IF(SP_NORTE!N195="","*",SP_NORTE!N195)</f>
        <v>-</v>
      </c>
      <c r="M198" s="143" t="str">
        <f>IF(SP_NORTE!J195="","*",SP_NORTE!J195)</f>
        <v>*</v>
      </c>
      <c r="N198" s="148" t="str">
        <f>IF(SP_NORTE!K195="","*",SP_NORTE!K195)</f>
        <v>*</v>
      </c>
      <c r="O198" s="148" t="str">
        <f>IF(SP_NORTE!L195="","*",SP_NORTE!L195)</f>
        <v>*</v>
      </c>
      <c r="P198" s="147" t="str">
        <f>IF(SP_NORTE!O195="","*",SP_NORTE!O195)</f>
        <v>*</v>
      </c>
      <c r="Q198" s="147" t="str">
        <f>IF(SP_NORTE!P195="","*",SP_NORTE!P195)</f>
        <v>*</v>
      </c>
      <c r="R198" s="149" t="str">
        <f>IF(SP_NORTE!Q195="","*",CONCATENATE(SP_NORTE!Q195," ",SP_NORTE!R195))</f>
        <v>*</v>
      </c>
      <c r="S198" s="149" t="str">
        <f>IF(SP_NORTE!V195="","*",SP_NORTE!V195)</f>
        <v>*</v>
      </c>
      <c r="T198" s="149" t="str">
        <f>IF(SP_NORTE!W195="","*",SP_NORTE!W195)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SP NORTE</v>
      </c>
      <c r="E200" s="142" t="str">
        <f>IF(SP_NORTE!T197="","*",SP_NORTE!T197)</f>
        <v>ZRX-ZTI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ZFR-ZSK</v>
      </c>
      <c r="L200" s="142" t="str">
        <f>IF(SP_NORTE!N197="","*",SP_NORTE!N197)</f>
        <v>ZFR1961</v>
      </c>
      <c r="M200" s="143">
        <f>IF(SP_NORTE!J197="","*",SP_NORTE!J197)</f>
        <v>71</v>
      </c>
      <c r="N200" s="148">
        <f>IF(SP_NORTE!K197="","*",SP_NORTE!K197)</f>
        <v>195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1255</v>
      </c>
      <c r="C2" s="124" t="s">
        <v>755</v>
      </c>
      <c r="D2" s="79" t="s">
        <v>757</v>
      </c>
      <c r="E2" s="79" t="s">
        <v>1256</v>
      </c>
      <c r="F2" s="102" t="s">
        <v>1257</v>
      </c>
      <c r="G2" s="79" t="s">
        <v>1258</v>
      </c>
      <c r="H2" s="79" t="s">
        <v>1259</v>
      </c>
      <c r="I2" s="79" t="s">
        <v>1260</v>
      </c>
      <c r="J2" s="79" t="s">
        <v>1261</v>
      </c>
      <c r="K2" s="81" t="s">
        <v>1262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ZFR-ZSK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1264</v>
      </c>
      <c r="D5" s="284"/>
      <c r="E5" s="284"/>
      <c r="F5" s="284"/>
      <c r="G5" s="284"/>
      <c r="H5" s="284"/>
      <c r="I5" s="284"/>
      <c r="J5" s="285"/>
      <c r="K5" s="286" t="s">
        <v>1265</v>
      </c>
      <c r="L5" s="287"/>
      <c r="M5" s="287"/>
      <c r="N5" s="287"/>
      <c r="O5" s="288" t="s">
        <v>1266</v>
      </c>
      <c r="P5" s="289"/>
    </row>
    <row r="6" spans="1:16" s="77" customFormat="1" ht="15" customHeight="1">
      <c r="A6" s="69" t="s">
        <v>1252</v>
      </c>
      <c r="B6" s="78" t="s">
        <v>1251</v>
      </c>
      <c r="C6" s="79" t="s">
        <v>770</v>
      </c>
      <c r="D6" s="80" t="s">
        <v>771</v>
      </c>
      <c r="E6" s="79" t="s">
        <v>1267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1268</v>
      </c>
      <c r="M6" s="83" t="s">
        <v>402</v>
      </c>
      <c r="N6" s="84" t="s">
        <v>765</v>
      </c>
      <c r="O6" s="160" t="s">
        <v>808</v>
      </c>
      <c r="P6" s="136" t="s">
        <v>1269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SP NORTE</v>
      </c>
      <c r="D175" s="86" t="str">
        <f>IF(SP_NORTE!T197="","*",SP_NORTE!T197)</f>
        <v>ZRX-ZTI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ZFR-ZSK</v>
      </c>
      <c r="H175" s="119">
        <f>IF(SP_NORTE!K197="","*",SP_NORTE!K197)</f>
        <v>195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ZFR-ZSK</v>
      </c>
      <c r="M175" s="86">
        <f>IF(SP_NORTE!AP197="","*",SP_NORTE!AP197)</f>
        <v>195</v>
      </c>
      <c r="N175" s="86" t="str">
        <f>IF(SP_NORTE!AM197="","*",SP_NORTE!AM197)</f>
        <v>ZFR-ZSK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1270</v>
      </c>
      <c r="C3" s="205" t="s">
        <v>1271</v>
      </c>
      <c r="D3" s="205" t="s">
        <v>1272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1273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1274</v>
      </c>
      <c r="E3" s="167" t="s">
        <v>1275</v>
      </c>
      <c r="F3" s="167" t="s">
        <v>1276</v>
      </c>
      <c r="G3" s="167" t="s">
        <v>1277</v>
      </c>
      <c r="H3" s="167" t="s">
        <v>1278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1280</v>
      </c>
      <c r="C4" s="164" t="s">
        <v>1281</v>
      </c>
      <c r="D4" s="164" t="s">
        <v>1282</v>
      </c>
      <c r="E4" s="164" t="s">
        <v>1283</v>
      </c>
      <c r="F4" s="164" t="s">
        <v>4</v>
      </c>
      <c r="G4" s="164" t="s">
        <v>1284</v>
      </c>
    </row>
    <row r="5" spans="2:7">
      <c r="B5" s="165" t="s">
        <v>1285</v>
      </c>
      <c r="C5" s="165">
        <v>257068</v>
      </c>
      <c r="D5" s="165" t="s">
        <v>1286</v>
      </c>
      <c r="E5" s="165" t="s">
        <v>1287</v>
      </c>
      <c r="F5" s="165" t="s">
        <v>1287</v>
      </c>
      <c r="G5" s="166">
        <v>46296</v>
      </c>
    </row>
    <row r="6" spans="2:7">
      <c r="B6" s="165" t="s">
        <v>1288</v>
      </c>
      <c r="C6" s="165" t="s">
        <v>384</v>
      </c>
      <c r="D6" s="165" t="s">
        <v>384</v>
      </c>
      <c r="E6" s="165" t="s">
        <v>384</v>
      </c>
      <c r="F6" s="165" t="s">
        <v>1289</v>
      </c>
      <c r="G6" s="166" t="s">
        <v>384</v>
      </c>
    </row>
    <row r="7" spans="2:7">
      <c r="B7" s="165" t="s">
        <v>1290</v>
      </c>
      <c r="C7" s="165">
        <v>257472</v>
      </c>
      <c r="D7" s="165" t="s">
        <v>1291</v>
      </c>
      <c r="E7" s="165" t="s">
        <v>1292</v>
      </c>
      <c r="F7" s="165" t="s">
        <v>1292</v>
      </c>
      <c r="G7" s="166">
        <v>45992</v>
      </c>
    </row>
    <row r="8" spans="2:7">
      <c r="B8" s="165" t="s">
        <v>1293</v>
      </c>
      <c r="C8" s="165">
        <v>260307</v>
      </c>
      <c r="D8" s="165" t="s">
        <v>1294</v>
      </c>
      <c r="E8" s="165" t="s">
        <v>1295</v>
      </c>
      <c r="F8" s="165" t="s">
        <v>1292</v>
      </c>
      <c r="G8" s="166">
        <v>46082</v>
      </c>
    </row>
    <row r="9" spans="2:7">
      <c r="B9" s="165" t="s">
        <v>1296</v>
      </c>
      <c r="C9" s="165">
        <v>333033</v>
      </c>
      <c r="D9" s="165" t="s">
        <v>1297</v>
      </c>
      <c r="E9" s="165" t="s">
        <v>1289</v>
      </c>
      <c r="F9" s="165" t="s">
        <v>1298</v>
      </c>
      <c r="G9" s="165" t="s">
        <v>384</v>
      </c>
    </row>
    <row r="10" spans="2:7">
      <c r="B10" s="165" t="s">
        <v>1299</v>
      </c>
      <c r="C10" s="165">
        <v>263576</v>
      </c>
      <c r="D10" s="165"/>
      <c r="E10" s="165" t="s">
        <v>1289</v>
      </c>
      <c r="F10" s="165" t="s">
        <v>1298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1300</v>
      </c>
      <c r="C1" s="25" t="s">
        <v>831</v>
      </c>
      <c r="E1" s="25" t="s">
        <v>1263</v>
      </c>
      <c r="G1" s="25" t="s">
        <v>1301</v>
      </c>
      <c r="H1" s="27"/>
      <c r="I1" s="25" t="s">
        <v>1302</v>
      </c>
      <c r="J1" s="27"/>
      <c r="K1" s="25" t="s">
        <v>1303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1304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1305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1306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1307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1308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1309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1311</v>
      </c>
      <c r="D13" s="4" t="s">
        <v>964</v>
      </c>
      <c r="E13" s="4" t="s">
        <v>1312</v>
      </c>
      <c r="F13" s="4" t="s">
        <v>1313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1314</v>
      </c>
      <c r="N13" s="4" t="s">
        <v>1315</v>
      </c>
      <c r="O13" s="4" t="s">
        <v>1316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1317</v>
      </c>
      <c r="U13" s="4" t="s">
        <v>1318</v>
      </c>
      <c r="V13" s="32" t="s">
        <v>1319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1320</v>
      </c>
      <c r="C14" s="34" t="s">
        <v>1321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1318</v>
      </c>
      <c r="V14" s="35" t="s">
        <v>1319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1323</v>
      </c>
      <c r="B15" s="34" t="s">
        <v>1028</v>
      </c>
      <c r="C15" s="34" t="str">
        <f>""</f>
        <v/>
      </c>
      <c r="D15" s="34"/>
      <c r="E15" s="34"/>
      <c r="F15" s="34"/>
      <c r="G15" s="34" t="s">
        <v>1324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1253</v>
      </c>
      <c r="T15" s="34" t="s">
        <v>1253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1325</v>
      </c>
      <c r="L16" s="34"/>
      <c r="M16" s="34"/>
      <c r="N16" s="34"/>
      <c r="O16" s="34"/>
      <c r="P16" s="34"/>
      <c r="Q16" s="34"/>
      <c r="R16" s="34" t="s">
        <v>1326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1327</v>
      </c>
      <c r="B28" s="30" t="s">
        <v>1328</v>
      </c>
      <c r="C28" s="30" t="s">
        <v>1329</v>
      </c>
      <c r="D28" s="30" t="s">
        <v>1330</v>
      </c>
      <c r="E28" s="30" t="s">
        <v>1331</v>
      </c>
      <c r="F28" s="30" t="s">
        <v>1332</v>
      </c>
      <c r="G28" s="30" t="s">
        <v>1333</v>
      </c>
      <c r="H28" s="30" t="s">
        <v>1334</v>
      </c>
      <c r="I28" s="30" t="s">
        <v>1335</v>
      </c>
      <c r="J28" s="30" t="s">
        <v>1336</v>
      </c>
      <c r="K28" s="30" t="s">
        <v>1337</v>
      </c>
      <c r="L28" s="30" t="s">
        <v>1338</v>
      </c>
      <c r="M28" s="30" t="s">
        <v>1339</v>
      </c>
      <c r="N28" s="30" t="s">
        <v>1340</v>
      </c>
      <c r="O28" s="30" t="s">
        <v>1341</v>
      </c>
      <c r="P28" s="30" t="s">
        <v>1342</v>
      </c>
      <c r="Q28" s="30" t="s">
        <v>1343</v>
      </c>
      <c r="R28" s="30" t="s">
        <v>1344</v>
      </c>
      <c r="S28" s="30" t="s">
        <v>1345</v>
      </c>
      <c r="T28" s="30" t="s">
        <v>1346</v>
      </c>
      <c r="U28" s="30" t="s">
        <v>1347</v>
      </c>
      <c r="V28" s="30" t="s">
        <v>1348</v>
      </c>
      <c r="W28" s="30" t="s">
        <v>1349</v>
      </c>
      <c r="X28" s="30" t="s">
        <v>1350</v>
      </c>
      <c r="Y28" s="30" t="s">
        <v>1351</v>
      </c>
      <c r="Z28" s="30" t="s">
        <v>1352</v>
      </c>
      <c r="AA28" s="30" t="s">
        <v>1353</v>
      </c>
      <c r="AB28" s="30" t="s">
        <v>1354</v>
      </c>
      <c r="AC28" s="30" t="s">
        <v>1355</v>
      </c>
      <c r="AD28" s="30" t="s">
        <v>1356</v>
      </c>
      <c r="AE28" s="30" t="s">
        <v>1357</v>
      </c>
      <c r="AF28" s="30" t="s">
        <v>1358</v>
      </c>
      <c r="AG28" s="30" t="s">
        <v>1359</v>
      </c>
      <c r="AH28" s="30" t="s">
        <v>1360</v>
      </c>
      <c r="AI28" s="30" t="s">
        <v>1361</v>
      </c>
      <c r="AJ28" s="30" t="s">
        <v>1362</v>
      </c>
      <c r="AK28" s="30" t="s">
        <v>1363</v>
      </c>
      <c r="AL28" s="30" t="s">
        <v>1364</v>
      </c>
      <c r="AM28" s="30" t="s">
        <v>1365</v>
      </c>
      <c r="AN28" s="36" t="s">
        <v>1366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1367</v>
      </c>
      <c r="C29" s="34" t="s">
        <v>1368</v>
      </c>
      <c r="D29" s="34" t="s">
        <v>1007</v>
      </c>
      <c r="E29" s="34" t="s">
        <v>1028</v>
      </c>
      <c r="F29" s="34" t="s">
        <v>1369</v>
      </c>
      <c r="G29" s="34" t="s">
        <v>966</v>
      </c>
      <c r="H29" s="34" t="s">
        <v>1370</v>
      </c>
      <c r="I29" s="34" t="s">
        <v>880</v>
      </c>
      <c r="J29" s="34" t="s">
        <v>1008</v>
      </c>
      <c r="K29" s="34" t="s">
        <v>1008</v>
      </c>
      <c r="L29" s="34" t="s">
        <v>1371</v>
      </c>
      <c r="M29" s="34" t="s">
        <v>931</v>
      </c>
      <c r="N29" s="34" t="s">
        <v>1372</v>
      </c>
      <c r="O29" s="34" t="s">
        <v>1373</v>
      </c>
      <c r="P29" s="34" t="s">
        <v>1374</v>
      </c>
      <c r="Q29" s="34" t="s">
        <v>1375</v>
      </c>
      <c r="R29" s="34" t="s">
        <v>1376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1377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1378</v>
      </c>
      <c r="AE29" s="34" t="s">
        <v>996</v>
      </c>
      <c r="AF29" s="34" t="s">
        <v>1067</v>
      </c>
      <c r="AG29" s="34" t="s">
        <v>1326</v>
      </c>
      <c r="AH29" s="34" t="s">
        <v>1379</v>
      </c>
      <c r="AI29" s="34" t="s">
        <v>1380</v>
      </c>
      <c r="AJ29" s="34" t="s">
        <v>1008</v>
      </c>
      <c r="AK29" s="34" t="s">
        <v>1380</v>
      </c>
      <c r="AL29" s="34" t="s">
        <v>1008</v>
      </c>
      <c r="AM29" s="34" t="s">
        <v>1318</v>
      </c>
      <c r="AN29" s="35" t="s">
        <v>1319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1324</v>
      </c>
      <c r="E30" s="34"/>
      <c r="F30" s="34" t="s">
        <v>1381</v>
      </c>
      <c r="G30" s="34" t="s">
        <v>1382</v>
      </c>
      <c r="H30" s="34" t="s">
        <v>1383</v>
      </c>
      <c r="I30" s="34" t="s">
        <v>1384</v>
      </c>
      <c r="J30" s="34"/>
      <c r="K30" s="34"/>
      <c r="L30" s="34" t="s">
        <v>1385</v>
      </c>
      <c r="M30" s="34" t="s">
        <v>874</v>
      </c>
      <c r="N30" s="34" t="s">
        <v>880</v>
      </c>
      <c r="O30" s="34" t="s">
        <v>946</v>
      </c>
      <c r="P30" s="34" t="s">
        <v>1386</v>
      </c>
      <c r="Q30" s="34" t="s">
        <v>856</v>
      </c>
      <c r="R30" s="34"/>
      <c r="S30" s="34" t="s">
        <v>1375</v>
      </c>
      <c r="T30" s="34" t="s">
        <v>1387</v>
      </c>
      <c r="U30" s="34" t="s">
        <v>880</v>
      </c>
      <c r="V30" s="34" t="s">
        <v>1387</v>
      </c>
      <c r="W30" s="34" t="s">
        <v>880</v>
      </c>
      <c r="X30" s="34" t="s">
        <v>1387</v>
      </c>
      <c r="Y30" s="34" t="s">
        <v>880</v>
      </c>
      <c r="Z30" s="34" t="s">
        <v>1387</v>
      </c>
      <c r="AA30" s="34" t="s">
        <v>880</v>
      </c>
      <c r="AB30" s="34"/>
      <c r="AC30" s="34"/>
      <c r="AD30" s="34"/>
      <c r="AE30" s="34" t="s">
        <v>1388</v>
      </c>
      <c r="AF30" s="34"/>
      <c r="AG30" s="34"/>
      <c r="AH30" s="34"/>
      <c r="AI30" s="34" t="s">
        <v>1194</v>
      </c>
      <c r="AJ30" s="34" t="s">
        <v>1389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1390</v>
      </c>
      <c r="E31" s="34"/>
      <c r="F31" s="34"/>
      <c r="G31" s="34"/>
      <c r="H31" s="34"/>
      <c r="I31" s="34"/>
      <c r="J31" s="34"/>
      <c r="K31" s="34"/>
      <c r="L31" s="34" t="s">
        <v>1391</v>
      </c>
      <c r="M31" s="34" t="s">
        <v>1392</v>
      </c>
      <c r="N31" s="34" t="s">
        <v>923</v>
      </c>
      <c r="O31" s="34" t="s">
        <v>1393</v>
      </c>
      <c r="P31" s="34" t="s">
        <v>912</v>
      </c>
      <c r="Q31" s="34" t="s">
        <v>1394</v>
      </c>
      <c r="R31" s="34"/>
      <c r="S31" s="34" t="s">
        <v>856</v>
      </c>
      <c r="T31" s="34"/>
      <c r="U31" s="34" t="s">
        <v>1395</v>
      </c>
      <c r="V31" s="34"/>
      <c r="W31" s="34" t="s">
        <v>1395</v>
      </c>
      <c r="X31" s="34"/>
      <c r="Y31" s="34" t="s">
        <v>1395</v>
      </c>
      <c r="Z31" s="34"/>
      <c r="AA31" s="34" t="s">
        <v>1395</v>
      </c>
      <c r="AB31" s="34"/>
      <c r="AC31" s="34"/>
      <c r="AD31" s="34"/>
      <c r="AE31" s="34" t="s">
        <v>1396</v>
      </c>
      <c r="AF31" s="34"/>
      <c r="AG31" s="34"/>
      <c r="AH31" s="34"/>
      <c r="AI31" s="34" t="s">
        <v>1397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1398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1399</v>
      </c>
      <c r="R32" s="34"/>
      <c r="S32" s="34" t="s">
        <v>1394</v>
      </c>
      <c r="T32" s="34"/>
      <c r="U32" s="34" t="s">
        <v>1400</v>
      </c>
      <c r="V32" s="34"/>
      <c r="W32" s="34" t="s">
        <v>1400</v>
      </c>
      <c r="X32" s="34"/>
      <c r="Y32" s="34" t="s">
        <v>1400</v>
      </c>
      <c r="Z32" s="34"/>
      <c r="AA32" s="34" t="s">
        <v>1400</v>
      </c>
      <c r="AB32" s="34"/>
      <c r="AC32" s="34"/>
      <c r="AD32" s="34"/>
      <c r="AE32" s="34"/>
      <c r="AF32" s="34"/>
      <c r="AG32" s="34"/>
      <c r="AH32" s="34"/>
      <c r="AI32" s="34" t="s">
        <v>1391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1401</v>
      </c>
      <c r="E33" s="34"/>
      <c r="F33" s="34"/>
      <c r="G33" s="34"/>
      <c r="H33" s="34"/>
      <c r="I33" s="34"/>
      <c r="J33" s="34"/>
      <c r="K33" s="34"/>
      <c r="L33" s="34" t="s">
        <v>1402</v>
      </c>
      <c r="M33" s="34"/>
      <c r="N33" s="34"/>
      <c r="O33" s="34"/>
      <c r="P33" s="34"/>
      <c r="Q33" s="34" t="s">
        <v>925</v>
      </c>
      <c r="R33" s="34"/>
      <c r="S33" s="34" t="s">
        <v>1399</v>
      </c>
      <c r="T33" s="34"/>
      <c r="U33" s="34" t="s">
        <v>1403</v>
      </c>
      <c r="V33" s="34"/>
      <c r="W33" s="34" t="s">
        <v>1403</v>
      </c>
      <c r="X33" s="34"/>
      <c r="Y33" s="34" t="s">
        <v>1403</v>
      </c>
      <c r="Z33" s="34"/>
      <c r="AA33" s="34" t="s">
        <v>1403</v>
      </c>
      <c r="AB33" s="34"/>
      <c r="AC33" s="34"/>
      <c r="AD33" s="34"/>
      <c r="AE33" s="34"/>
      <c r="AF33" s="34"/>
      <c r="AG33" s="34"/>
      <c r="AH33" s="34"/>
      <c r="AI33" s="34" t="s">
        <v>1402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1404</v>
      </c>
      <c r="M34" s="34"/>
      <c r="N34" s="34"/>
      <c r="O34" s="34"/>
      <c r="P34" s="34"/>
      <c r="Q34" s="34" t="s">
        <v>1405</v>
      </c>
      <c r="R34" s="34"/>
      <c r="S34" s="34" t="s">
        <v>925</v>
      </c>
      <c r="T34" s="34"/>
      <c r="U34" s="34" t="s">
        <v>1406</v>
      </c>
      <c r="V34" s="34"/>
      <c r="W34" s="34" t="s">
        <v>1406</v>
      </c>
      <c r="X34" s="34"/>
      <c r="Y34" s="34" t="s">
        <v>1406</v>
      </c>
      <c r="Z34" s="34"/>
      <c r="AA34" s="34" t="s">
        <v>1406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1407</v>
      </c>
      <c r="M35" s="34"/>
      <c r="N35" s="34"/>
      <c r="O35" s="34"/>
      <c r="P35" s="34"/>
      <c r="Q35" s="34" t="s">
        <v>1408</v>
      </c>
      <c r="R35" s="34"/>
      <c r="S35" s="34" t="s">
        <v>1405</v>
      </c>
      <c r="T35" s="34"/>
      <c r="U35" s="34" t="s">
        <v>1409</v>
      </c>
      <c r="V35" s="34"/>
      <c r="W35" s="34" t="s">
        <v>1409</v>
      </c>
      <c r="X35" s="34"/>
      <c r="Y35" s="34" t="s">
        <v>1409</v>
      </c>
      <c r="Z35" s="34"/>
      <c r="AA35" s="34" t="s">
        <v>1409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1408</v>
      </c>
      <c r="T36" s="34"/>
      <c r="U36" s="34" t="s">
        <v>1410</v>
      </c>
      <c r="V36" s="34"/>
      <c r="W36" s="34" t="s">
        <v>1410</v>
      </c>
      <c r="X36" s="34"/>
      <c r="Y36" s="34" t="s">
        <v>1410</v>
      </c>
      <c r="Z36" s="34"/>
      <c r="AA36" s="34" t="s">
        <v>1410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1412</v>
      </c>
      <c r="R38" s="34"/>
      <c r="S38" s="34" t="s">
        <v>1411</v>
      </c>
      <c r="T38" s="34"/>
      <c r="U38" s="34" t="s">
        <v>1413</v>
      </c>
      <c r="V38" s="34"/>
      <c r="W38" s="34" t="s">
        <v>1413</v>
      </c>
      <c r="X38" s="34"/>
      <c r="Y38" s="34" t="s">
        <v>1413</v>
      </c>
      <c r="Z38" s="34"/>
      <c r="AA38" s="34" t="s">
        <v>1413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1414</v>
      </c>
      <c r="R39" s="37"/>
      <c r="S39" s="37" t="s">
        <v>1412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1415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2026-03-11T12:20:17Z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