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330" documentId="8_{B6337239-1A00-434D-AAD0-422EA1FEB5AE}" xr6:coauthVersionLast="47" xr6:coauthVersionMax="47" xr10:uidLastSave="{EFBD8944-75F9-467F-97CD-A60DFB5F75B7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F5" i="13"/>
  <c r="G5" i="13"/>
  <c r="H5" i="13"/>
  <c r="I5" i="13"/>
  <c r="J5" i="13"/>
  <c r="K5" i="13"/>
  <c r="B6" i="13"/>
  <c r="C6" i="13"/>
  <c r="D6" i="13"/>
  <c r="E6" i="13"/>
  <c r="F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F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E15" i="13"/>
  <c r="F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F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F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F34" i="13"/>
  <c r="G34" i="13"/>
  <c r="H34" i="13"/>
  <c r="I34" i="13"/>
  <c r="J34" i="13"/>
  <c r="K34" i="13"/>
  <c r="B35" i="13"/>
  <c r="C35" i="13"/>
  <c r="D35" i="13"/>
  <c r="E35" i="13"/>
  <c r="F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F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F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F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F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F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F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F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F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F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F83" i="13"/>
  <c r="G83" i="13"/>
  <c r="H83" i="13"/>
  <c r="I83" i="13"/>
  <c r="J83" i="13"/>
  <c r="K83" i="13"/>
  <c r="B84" i="13"/>
  <c r="C84" i="13"/>
  <c r="D84" i="13"/>
  <c r="E84" i="13"/>
  <c r="F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F89" i="13"/>
  <c r="G89" i="13"/>
  <c r="H89" i="13"/>
  <c r="I89" i="13"/>
  <c r="J89" i="13"/>
  <c r="K89" i="13"/>
  <c r="B90" i="13"/>
  <c r="C90" i="13"/>
  <c r="D90" i="13"/>
  <c r="E90" i="13"/>
  <c r="F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F92" i="13"/>
  <c r="G92" i="13"/>
  <c r="H92" i="13"/>
  <c r="I92" i="13"/>
  <c r="J92" i="13"/>
  <c r="K92" i="13"/>
  <c r="B93" i="13"/>
  <c r="C93" i="13"/>
  <c r="D93" i="13"/>
  <c r="E93" i="13"/>
  <c r="F93" i="13"/>
  <c r="G93" i="13"/>
  <c r="H93" i="13"/>
  <c r="I93" i="13"/>
  <c r="J93" i="13"/>
  <c r="K93" i="13"/>
  <c r="B94" i="13"/>
  <c r="C94" i="13"/>
  <c r="D94" i="13"/>
  <c r="E94" i="13"/>
  <c r="F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F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F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F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F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F109" i="13"/>
  <c r="G109" i="13"/>
  <c r="H109" i="13"/>
  <c r="I109" i="13"/>
  <c r="J109" i="13"/>
  <c r="K109" i="13"/>
  <c r="B110" i="13"/>
  <c r="C110" i="13"/>
  <c r="D110" i="13"/>
  <c r="E110" i="13"/>
  <c r="F110" i="13"/>
  <c r="G110" i="13"/>
  <c r="H110" i="13"/>
  <c r="I110" i="13"/>
  <c r="J110" i="13"/>
  <c r="K110" i="13"/>
  <c r="B111" i="13"/>
  <c r="C111" i="13"/>
  <c r="D111" i="13"/>
  <c r="E111" i="13"/>
  <c r="F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F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F122" i="13"/>
  <c r="G122" i="13"/>
  <c r="H122" i="13"/>
  <c r="I122" i="13"/>
  <c r="J122" i="13"/>
  <c r="K122" i="13"/>
  <c r="B123" i="13"/>
  <c r="C123" i="13"/>
  <c r="D123" i="13"/>
  <c r="E123" i="13"/>
  <c r="F123" i="13"/>
  <c r="G123" i="13"/>
  <c r="H123" i="13"/>
  <c r="I123" i="13"/>
  <c r="J123" i="13"/>
  <c r="K123" i="13"/>
  <c r="B124" i="13"/>
  <c r="C124" i="13"/>
  <c r="D124" i="13"/>
  <c r="E124" i="13"/>
  <c r="F124" i="13"/>
  <c r="G124" i="13"/>
  <c r="H124" i="13"/>
  <c r="I124" i="13"/>
  <c r="J124" i="13"/>
  <c r="K124" i="13"/>
  <c r="B125" i="13"/>
  <c r="C125" i="13"/>
  <c r="D125" i="13"/>
  <c r="E125" i="13"/>
  <c r="F125" i="13"/>
  <c r="G125" i="13"/>
  <c r="H125" i="13"/>
  <c r="I125" i="13"/>
  <c r="J125" i="13"/>
  <c r="K125" i="13"/>
  <c r="B126" i="13"/>
  <c r="C126" i="13"/>
  <c r="D126" i="13"/>
  <c r="E126" i="13"/>
  <c r="F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F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F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F143" i="13"/>
  <c r="G143" i="13"/>
  <c r="H143" i="13"/>
  <c r="I143" i="13"/>
  <c r="J143" i="13"/>
  <c r="K143" i="13"/>
  <c r="B144" i="13"/>
  <c r="C144" i="13"/>
  <c r="D144" i="13"/>
  <c r="E144" i="13"/>
  <c r="F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F150" i="13"/>
  <c r="G150" i="13"/>
  <c r="H150" i="13"/>
  <c r="I150" i="13"/>
  <c r="J150" i="13"/>
  <c r="K150" i="13"/>
  <c r="B151" i="13"/>
  <c r="C151" i="13"/>
  <c r="D151" i="13"/>
  <c r="E151" i="13"/>
  <c r="F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F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F160" i="13"/>
  <c r="G160" i="13"/>
  <c r="H160" i="13"/>
  <c r="I160" i="13"/>
  <c r="J160" i="13"/>
  <c r="K160" i="13"/>
  <c r="B161" i="13"/>
  <c r="C161" i="13"/>
  <c r="D161" i="13"/>
  <c r="E161" i="13"/>
  <c r="F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F166" i="13"/>
  <c r="G166" i="13"/>
  <c r="H166" i="13"/>
  <c r="I166" i="13"/>
  <c r="J166" i="13"/>
  <c r="K166" i="13"/>
  <c r="B167" i="13"/>
  <c r="C167" i="13"/>
  <c r="D167" i="13"/>
  <c r="E167" i="13"/>
  <c r="F167" i="13"/>
  <c r="G167" i="13"/>
  <c r="H167" i="13"/>
  <c r="I167" i="13"/>
  <c r="J167" i="13"/>
  <c r="K167" i="13"/>
  <c r="B168" i="13"/>
  <c r="C168" i="13"/>
  <c r="D168" i="13"/>
  <c r="E168" i="13"/>
  <c r="F168" i="13"/>
  <c r="G168" i="13"/>
  <c r="H168" i="13"/>
  <c r="I168" i="13"/>
  <c r="J168" i="13"/>
  <c r="K168" i="13"/>
  <c r="B169" i="13"/>
  <c r="C169" i="13"/>
  <c r="D169" i="13"/>
  <c r="E169" i="13"/>
  <c r="F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F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F173" i="13"/>
  <c r="G173" i="13"/>
  <c r="H173" i="13"/>
  <c r="I173" i="13"/>
  <c r="J173" i="13"/>
  <c r="K173" i="13"/>
  <c r="B174" i="13"/>
  <c r="C174" i="13"/>
  <c r="D174" i="13"/>
  <c r="E174" i="13"/>
  <c r="F174" i="13"/>
  <c r="G174" i="13"/>
  <c r="H174" i="13"/>
  <c r="I174" i="13"/>
  <c r="J174" i="13"/>
  <c r="K174" i="13"/>
  <c r="B175" i="13"/>
  <c r="C175" i="13"/>
  <c r="D175" i="13"/>
  <c r="E175" i="13"/>
  <c r="F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F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F180" i="13"/>
  <c r="G180" i="13"/>
  <c r="H180" i="13"/>
  <c r="I180" i="13"/>
  <c r="J180" i="13"/>
  <c r="K180" i="13"/>
  <c r="B181" i="13"/>
  <c r="C181" i="13"/>
  <c r="D181" i="13"/>
  <c r="E181" i="13"/>
  <c r="F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F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F187" i="13"/>
  <c r="G187" i="13"/>
  <c r="H187" i="13"/>
  <c r="I187" i="13"/>
  <c r="J187" i="13"/>
  <c r="K187" i="13"/>
  <c r="B188" i="13"/>
  <c r="C188" i="13"/>
  <c r="D188" i="13"/>
  <c r="E188" i="13"/>
  <c r="F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F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F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F194" i="13"/>
  <c r="G194" i="13"/>
  <c r="H194" i="13"/>
  <c r="I194" i="13"/>
  <c r="J194" i="13"/>
  <c r="K194" i="13"/>
  <c r="B195" i="13"/>
  <c r="C195" i="13"/>
  <c r="D195" i="13"/>
  <c r="E195" i="13"/>
  <c r="F195" i="13"/>
  <c r="G195" i="13"/>
  <c r="H195" i="13"/>
  <c r="I195" i="13"/>
  <c r="J195" i="13"/>
  <c r="K195" i="13"/>
  <c r="B196" i="13"/>
  <c r="C196" i="13"/>
  <c r="D196" i="13"/>
  <c r="E196" i="13"/>
  <c r="F196" i="13"/>
  <c r="G196" i="13"/>
  <c r="H196" i="13"/>
  <c r="I196" i="13"/>
  <c r="J196" i="13"/>
  <c r="K196" i="13"/>
  <c r="B197" i="13"/>
  <c r="C197" i="13"/>
  <c r="D197" i="13"/>
  <c r="E197" i="13"/>
  <c r="F197" i="13"/>
  <c r="G197" i="13"/>
  <c r="H197" i="13"/>
  <c r="I197" i="13"/>
  <c r="J197" i="13"/>
  <c r="K197" i="13"/>
  <c r="B198" i="13"/>
  <c r="C198" i="13"/>
  <c r="D198" i="13"/>
  <c r="E198" i="13"/>
  <c r="F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E200" i="13"/>
  <c r="F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F202" i="13"/>
  <c r="G202" i="13"/>
  <c r="H202" i="13"/>
  <c r="I202" i="13"/>
  <c r="J202" i="13"/>
  <c r="K202" i="13"/>
  <c r="B203" i="13"/>
  <c r="C203" i="13"/>
  <c r="D203" i="13"/>
  <c r="E203" i="13"/>
  <c r="F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F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F207" i="13"/>
  <c r="G207" i="13"/>
  <c r="H207" i="13"/>
  <c r="I207" i="13"/>
  <c r="J207" i="13"/>
  <c r="K207" i="13"/>
  <c r="B208" i="13"/>
  <c r="C208" i="13"/>
  <c r="D208" i="13"/>
  <c r="E208" i="13"/>
  <c r="F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F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F215" i="13"/>
  <c r="G215" i="13"/>
  <c r="H215" i="13"/>
  <c r="I215" i="13"/>
  <c r="J215" i="13"/>
  <c r="K215" i="13"/>
  <c r="B216" i="13"/>
  <c r="C216" i="13"/>
  <c r="D216" i="13"/>
  <c r="E216" i="13"/>
  <c r="F216" i="13"/>
  <c r="G216" i="13"/>
  <c r="H216" i="13"/>
  <c r="I216" i="13"/>
  <c r="J216" i="13"/>
  <c r="K216" i="13"/>
  <c r="B217" i="13"/>
  <c r="C217" i="13"/>
  <c r="D217" i="13"/>
  <c r="E217" i="13"/>
  <c r="F217" i="13"/>
  <c r="G217" i="13"/>
  <c r="H217" i="13"/>
  <c r="I217" i="13"/>
  <c r="J217" i="13"/>
  <c r="K217" i="13"/>
  <c r="B218" i="13"/>
  <c r="C218" i="13"/>
  <c r="D218" i="13"/>
  <c r="E218" i="13"/>
  <c r="F218" i="13"/>
  <c r="G218" i="13"/>
  <c r="H218" i="13"/>
  <c r="I218" i="13"/>
  <c r="J218" i="13"/>
  <c r="K218" i="13"/>
  <c r="B219" i="13"/>
  <c r="C219" i="13"/>
  <c r="D219" i="13"/>
  <c r="E219" i="13"/>
  <c r="F219" i="13"/>
  <c r="G219" i="13"/>
  <c r="H219" i="13"/>
  <c r="I219" i="13"/>
  <c r="J219" i="13"/>
  <c r="K219" i="13"/>
  <c r="B220" i="13"/>
  <c r="C220" i="13"/>
  <c r="D220" i="13"/>
  <c r="E220" i="13"/>
  <c r="F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F226" i="13"/>
  <c r="G226" i="13"/>
  <c r="H226" i="13"/>
  <c r="I226" i="13"/>
  <c r="J226" i="13"/>
  <c r="K226" i="13"/>
  <c r="B227" i="13"/>
  <c r="C227" i="13"/>
  <c r="D227" i="13"/>
  <c r="E227" i="13"/>
  <c r="F227" i="13"/>
  <c r="G227" i="13"/>
  <c r="H227" i="13"/>
  <c r="I227" i="13"/>
  <c r="J227" i="13"/>
  <c r="K227" i="13"/>
  <c r="B228" i="13"/>
  <c r="C228" i="13"/>
  <c r="D228" i="13"/>
  <c r="E228" i="13"/>
  <c r="F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F232" i="13"/>
  <c r="G232" i="13"/>
  <c r="H232" i="13"/>
  <c r="I232" i="13"/>
  <c r="J232" i="13"/>
  <c r="K232" i="13"/>
  <c r="B233" i="13"/>
  <c r="C233" i="13"/>
  <c r="D233" i="13"/>
  <c r="E233" i="13"/>
  <c r="F233" i="13"/>
  <c r="G233" i="13"/>
  <c r="H233" i="13"/>
  <c r="I233" i="13"/>
  <c r="J233" i="13"/>
  <c r="K233" i="13"/>
  <c r="B234" i="13"/>
  <c r="C234" i="13"/>
  <c r="D234" i="13"/>
  <c r="E234" i="13"/>
  <c r="F234" i="13"/>
  <c r="G234" i="13"/>
  <c r="H234" i="13"/>
  <c r="I234" i="13"/>
  <c r="J234" i="13"/>
  <c r="K234" i="13"/>
  <c r="B235" i="13"/>
  <c r="C235" i="13"/>
  <c r="D235" i="13"/>
  <c r="E235" i="13"/>
  <c r="F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F238" i="13"/>
  <c r="G238" i="13"/>
  <c r="H238" i="13"/>
  <c r="I238" i="13"/>
  <c r="J238" i="13"/>
  <c r="K238" i="13"/>
  <c r="B239" i="13"/>
  <c r="C239" i="13"/>
  <c r="D239" i="13"/>
  <c r="E239" i="13"/>
  <c r="F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F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F244" i="13"/>
  <c r="G244" i="13"/>
  <c r="H244" i="13"/>
  <c r="I244" i="13"/>
  <c r="J244" i="13"/>
  <c r="K244" i="13"/>
  <c r="B245" i="13"/>
  <c r="C245" i="13"/>
  <c r="D245" i="13"/>
  <c r="E245" i="13"/>
  <c r="F245" i="13"/>
  <c r="G245" i="13"/>
  <c r="H245" i="13"/>
  <c r="I245" i="13"/>
  <c r="J245" i="13"/>
  <c r="K245" i="13"/>
  <c r="B246" i="13"/>
  <c r="C246" i="13"/>
  <c r="D246" i="13"/>
  <c r="E246" i="13"/>
  <c r="F246" i="13"/>
  <c r="G246" i="13"/>
  <c r="H246" i="13"/>
  <c r="I246" i="13"/>
  <c r="J246" i="13"/>
  <c r="K246" i="13"/>
  <c r="B247" i="13"/>
  <c r="C247" i="13"/>
  <c r="D247" i="13"/>
  <c r="E247" i="13"/>
  <c r="F247" i="13"/>
  <c r="G247" i="13"/>
  <c r="H247" i="13"/>
  <c r="I247" i="13"/>
  <c r="J247" i="13"/>
  <c r="K247" i="13"/>
  <c r="B248" i="13"/>
  <c r="C248" i="13"/>
  <c r="D248" i="13"/>
  <c r="E248" i="13"/>
  <c r="F248" i="13"/>
  <c r="G248" i="13"/>
  <c r="H248" i="13"/>
  <c r="I248" i="13"/>
  <c r="J248" i="13"/>
  <c r="K248" i="13"/>
  <c r="B249" i="13"/>
  <c r="C249" i="13"/>
  <c r="D249" i="13"/>
  <c r="E249" i="13"/>
  <c r="F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F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F254" i="13"/>
  <c r="G254" i="13"/>
  <c r="H254" i="13"/>
  <c r="I254" i="13"/>
  <c r="J254" i="13"/>
  <c r="K254" i="13"/>
  <c r="B255" i="13"/>
  <c r="C255" i="13"/>
  <c r="D255" i="13"/>
  <c r="E255" i="13"/>
  <c r="F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F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F261" i="13"/>
  <c r="G261" i="13"/>
  <c r="H261" i="13"/>
  <c r="I261" i="13"/>
  <c r="J261" i="13"/>
  <c r="K261" i="13"/>
  <c r="B262" i="13"/>
  <c r="C262" i="13"/>
  <c r="D262" i="13"/>
  <c r="E262" i="13"/>
  <c r="F262" i="13"/>
  <c r="G262" i="13"/>
  <c r="H262" i="13"/>
  <c r="I262" i="13"/>
  <c r="J262" i="13"/>
  <c r="K262" i="13"/>
  <c r="B263" i="13"/>
  <c r="C263" i="13"/>
  <c r="D263" i="13"/>
  <c r="E263" i="13"/>
  <c r="F263" i="13"/>
  <c r="G263" i="13"/>
  <c r="H263" i="13"/>
  <c r="I263" i="13"/>
  <c r="J263" i="13"/>
  <c r="K263" i="13"/>
  <c r="B264" i="13"/>
  <c r="C264" i="13"/>
  <c r="D264" i="13"/>
  <c r="E264" i="13"/>
  <c r="F264" i="13"/>
  <c r="G264" i="13"/>
  <c r="H264" i="13"/>
  <c r="I264" i="13"/>
  <c r="J264" i="13"/>
  <c r="K264" i="13"/>
  <c r="B265" i="13"/>
  <c r="C265" i="13"/>
  <c r="D265" i="13"/>
  <c r="E265" i="13"/>
  <c r="F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F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F275" i="13"/>
  <c r="G275" i="13"/>
  <c r="H275" i="13"/>
  <c r="I275" i="13"/>
  <c r="J275" i="13"/>
  <c r="K275" i="13"/>
  <c r="B276" i="13"/>
  <c r="C276" i="13"/>
  <c r="D276" i="13"/>
  <c r="E276" i="13"/>
  <c r="F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F279" i="13"/>
  <c r="G279" i="13"/>
  <c r="H279" i="13"/>
  <c r="I279" i="13"/>
  <c r="J279" i="13"/>
  <c r="K279" i="13"/>
  <c r="B280" i="13"/>
  <c r="C280" i="13"/>
  <c r="D280" i="13"/>
  <c r="E280" i="13"/>
  <c r="F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F282" i="13"/>
  <c r="G282" i="13"/>
  <c r="H282" i="13"/>
  <c r="I282" i="13"/>
  <c r="J282" i="13"/>
  <c r="K282" i="13"/>
  <c r="B283" i="13"/>
  <c r="C283" i="13"/>
  <c r="D283" i="13"/>
  <c r="E283" i="13"/>
  <c r="F283" i="13"/>
  <c r="G283" i="13"/>
  <c r="H283" i="13"/>
  <c r="I283" i="13"/>
  <c r="J283" i="13"/>
  <c r="K283" i="13"/>
  <c r="B284" i="13"/>
  <c r="C284" i="13"/>
  <c r="D284" i="13"/>
  <c r="E284" i="13"/>
  <c r="F284" i="13"/>
  <c r="G284" i="13"/>
  <c r="H284" i="13"/>
  <c r="I284" i="13"/>
  <c r="J284" i="13"/>
  <c r="K284" i="13"/>
  <c r="B285" i="13"/>
  <c r="C285" i="13"/>
  <c r="D285" i="13"/>
  <c r="E285" i="13"/>
  <c r="F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F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F291" i="13"/>
  <c r="G291" i="13"/>
  <c r="H291" i="13"/>
  <c r="I291" i="13"/>
  <c r="J291" i="13"/>
  <c r="K291" i="13"/>
  <c r="B292" i="13"/>
  <c r="C292" i="13"/>
  <c r="D292" i="13"/>
  <c r="E292" i="13"/>
  <c r="F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F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F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F300" i="13"/>
  <c r="G300" i="13"/>
  <c r="H300" i="13"/>
  <c r="I300" i="13"/>
  <c r="J300" i="13"/>
  <c r="K300" i="13"/>
  <c r="B301" i="13"/>
  <c r="C301" i="13"/>
  <c r="D301" i="13"/>
  <c r="E301" i="13"/>
  <c r="F301" i="13"/>
  <c r="G301" i="13"/>
  <c r="H301" i="13"/>
  <c r="I301" i="13"/>
  <c r="J301" i="13"/>
  <c r="K301" i="13"/>
  <c r="B302" i="13"/>
  <c r="C302" i="13"/>
  <c r="D302" i="13"/>
  <c r="E302" i="13"/>
  <c r="F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F304" i="13"/>
  <c r="G304" i="13"/>
  <c r="H304" i="13"/>
  <c r="I304" i="13"/>
  <c r="J304" i="13"/>
  <c r="K304" i="13"/>
  <c r="B305" i="13"/>
  <c r="C305" i="13"/>
  <c r="D305" i="13"/>
  <c r="E305" i="13"/>
  <c r="F305" i="13"/>
  <c r="G305" i="13"/>
  <c r="H305" i="13"/>
  <c r="I305" i="13"/>
  <c r="J305" i="13"/>
  <c r="K305" i="13"/>
  <c r="B306" i="13"/>
  <c r="C306" i="13"/>
  <c r="D306" i="13"/>
  <c r="E306" i="13"/>
  <c r="F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F311" i="13"/>
  <c r="G311" i="13"/>
  <c r="H311" i="13"/>
  <c r="I311" i="13"/>
  <c r="J311" i="13"/>
  <c r="K311" i="13"/>
  <c r="B312" i="13"/>
  <c r="C312" i="13"/>
  <c r="D312" i="13"/>
  <c r="E312" i="13"/>
  <c r="F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F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F317" i="13"/>
  <c r="G317" i="13"/>
  <c r="H317" i="13"/>
  <c r="I317" i="13"/>
  <c r="J317" i="13"/>
  <c r="K317" i="13"/>
  <c r="B318" i="13"/>
  <c r="C318" i="13"/>
  <c r="D318" i="13"/>
  <c r="E318" i="13"/>
  <c r="F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F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F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F327" i="13"/>
  <c r="G327" i="13"/>
  <c r="H327" i="13"/>
  <c r="I327" i="13"/>
  <c r="J327" i="13"/>
  <c r="K327" i="13"/>
  <c r="B328" i="13"/>
  <c r="C328" i="13"/>
  <c r="D328" i="13"/>
  <c r="E328" i="13"/>
  <c r="F328" i="13"/>
  <c r="G328" i="13"/>
  <c r="H328" i="13"/>
  <c r="I328" i="13"/>
  <c r="J328" i="13"/>
  <c r="K328" i="13"/>
  <c r="B329" i="13"/>
  <c r="C329" i="13"/>
  <c r="D329" i="13"/>
  <c r="E329" i="13"/>
  <c r="F329" i="13"/>
  <c r="G329" i="13"/>
  <c r="H329" i="13"/>
  <c r="I329" i="13"/>
  <c r="J329" i="13"/>
  <c r="K329" i="13"/>
  <c r="B330" i="13"/>
  <c r="C330" i="13"/>
  <c r="D330" i="13"/>
  <c r="E330" i="13"/>
  <c r="F330" i="13"/>
  <c r="G330" i="13"/>
  <c r="H330" i="13"/>
  <c r="I330" i="13"/>
  <c r="J330" i="13"/>
  <c r="K330" i="13"/>
  <c r="B331" i="13"/>
  <c r="C331" i="13"/>
  <c r="D331" i="13"/>
  <c r="E331" i="13"/>
  <c r="F331" i="13"/>
  <c r="G331" i="13"/>
  <c r="H331" i="13"/>
  <c r="I331" i="13"/>
  <c r="J331" i="13"/>
  <c r="K331" i="13"/>
  <c r="B332" i="13"/>
  <c r="C332" i="13"/>
  <c r="D332" i="13"/>
  <c r="E332" i="13"/>
  <c r="F332" i="13"/>
  <c r="G332" i="13"/>
  <c r="H332" i="13"/>
  <c r="I332" i="13"/>
  <c r="J332" i="13"/>
  <c r="K332" i="13"/>
  <c r="B333" i="13"/>
  <c r="C333" i="13"/>
  <c r="D333" i="13"/>
  <c r="E333" i="13"/>
  <c r="F333" i="13"/>
  <c r="G333" i="13"/>
  <c r="H333" i="13"/>
  <c r="I333" i="13"/>
  <c r="J333" i="13"/>
  <c r="K333" i="13"/>
  <c r="B334" i="13"/>
  <c r="C334" i="13"/>
  <c r="D334" i="13"/>
  <c r="E334" i="13"/>
  <c r="F334" i="13"/>
  <c r="G334" i="13"/>
  <c r="H334" i="13"/>
  <c r="I334" i="13"/>
  <c r="J334" i="13"/>
  <c r="K334" i="13"/>
  <c r="B335" i="13"/>
  <c r="C335" i="13"/>
  <c r="D335" i="13"/>
  <c r="E335" i="13"/>
  <c r="F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F337" i="13"/>
  <c r="G337" i="13"/>
  <c r="H337" i="13"/>
  <c r="I337" i="13"/>
  <c r="J337" i="13"/>
  <c r="K337" i="13"/>
  <c r="B338" i="13"/>
  <c r="C338" i="13"/>
  <c r="D338" i="13"/>
  <c r="E338" i="13"/>
  <c r="F338" i="13"/>
  <c r="G338" i="13"/>
  <c r="H338" i="13"/>
  <c r="I338" i="13"/>
  <c r="J338" i="13"/>
  <c r="K338" i="13"/>
  <c r="B339" i="13"/>
  <c r="C339" i="13"/>
  <c r="D339" i="13"/>
  <c r="E339" i="13"/>
  <c r="F339" i="13"/>
  <c r="G339" i="13"/>
  <c r="H339" i="13"/>
  <c r="I339" i="13"/>
  <c r="J339" i="13"/>
  <c r="K339" i="13"/>
  <c r="B340" i="13"/>
  <c r="C340" i="13"/>
  <c r="D340" i="13"/>
  <c r="E340" i="13"/>
  <c r="F340" i="13"/>
  <c r="G340" i="13"/>
  <c r="H340" i="13"/>
  <c r="I340" i="13"/>
  <c r="J340" i="13"/>
  <c r="K340" i="13"/>
  <c r="B341" i="13"/>
  <c r="C341" i="13"/>
  <c r="D341" i="13"/>
  <c r="E341" i="13"/>
  <c r="F341" i="13"/>
  <c r="G341" i="13"/>
  <c r="H341" i="13"/>
  <c r="I341" i="13"/>
  <c r="J341" i="13"/>
  <c r="K341" i="13"/>
  <c r="B342" i="13"/>
  <c r="C342" i="13"/>
  <c r="D342" i="13"/>
  <c r="E342" i="13"/>
  <c r="F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F344" i="13"/>
  <c r="G344" i="13"/>
  <c r="H344" i="13"/>
  <c r="I344" i="13"/>
  <c r="J344" i="13"/>
  <c r="K344" i="13"/>
  <c r="B345" i="13"/>
  <c r="C345" i="13"/>
  <c r="D345" i="13"/>
  <c r="E345" i="13"/>
  <c r="F345" i="13"/>
  <c r="G345" i="13"/>
  <c r="H345" i="13"/>
  <c r="I345" i="13"/>
  <c r="J345" i="13"/>
  <c r="K345" i="13"/>
  <c r="B346" i="13"/>
  <c r="C346" i="13"/>
  <c r="D346" i="13"/>
  <c r="E346" i="13"/>
  <c r="F346" i="13"/>
  <c r="G346" i="13"/>
  <c r="H346" i="13"/>
  <c r="I346" i="13"/>
  <c r="J346" i="13"/>
  <c r="K346" i="13"/>
  <c r="B347" i="13"/>
  <c r="C347" i="13"/>
  <c r="D347" i="13"/>
  <c r="E347" i="13"/>
  <c r="F347" i="13"/>
  <c r="G347" i="13"/>
  <c r="H347" i="13"/>
  <c r="I347" i="13"/>
  <c r="J347" i="13"/>
  <c r="K347" i="13"/>
  <c r="B348" i="13"/>
  <c r="C348" i="13"/>
  <c r="D348" i="13"/>
  <c r="E348" i="13"/>
  <c r="F348" i="13"/>
  <c r="G348" i="13"/>
  <c r="H348" i="13"/>
  <c r="I348" i="13"/>
  <c r="J348" i="13"/>
  <c r="K348" i="13"/>
  <c r="B349" i="13"/>
  <c r="C349" i="13"/>
  <c r="D349" i="13"/>
  <c r="E349" i="13"/>
  <c r="F349" i="13"/>
  <c r="G349" i="13"/>
  <c r="H349" i="13"/>
  <c r="I349" i="13"/>
  <c r="J349" i="13"/>
  <c r="K349" i="13"/>
  <c r="B350" i="13"/>
  <c r="C350" i="13"/>
  <c r="D350" i="13"/>
  <c r="E350" i="13"/>
  <c r="F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F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F358" i="13"/>
  <c r="G358" i="13"/>
  <c r="H358" i="13"/>
  <c r="I358" i="13"/>
  <c r="J358" i="13"/>
  <c r="K358" i="13"/>
  <c r="B359" i="13"/>
  <c r="C359" i="13"/>
  <c r="D359" i="13"/>
  <c r="E359" i="13"/>
  <c r="F359" i="13"/>
  <c r="G359" i="13"/>
  <c r="H359" i="13"/>
  <c r="I359" i="13"/>
  <c r="J359" i="13"/>
  <c r="K359" i="13"/>
  <c r="B360" i="13"/>
  <c r="C360" i="13"/>
  <c r="D360" i="13"/>
  <c r="E360" i="13"/>
  <c r="F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F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F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F370" i="13"/>
  <c r="G370" i="13"/>
  <c r="H370" i="13"/>
  <c r="I370" i="13"/>
  <c r="J370" i="13"/>
  <c r="K370" i="13"/>
  <c r="B371" i="13"/>
  <c r="C371" i="13"/>
  <c r="D371" i="13"/>
  <c r="E371" i="13"/>
  <c r="F371" i="13"/>
  <c r="G371" i="13"/>
  <c r="H371" i="13"/>
  <c r="I371" i="13"/>
  <c r="J371" i="13"/>
  <c r="K371" i="13"/>
  <c r="B372" i="13"/>
  <c r="C372" i="13"/>
  <c r="D372" i="13"/>
  <c r="E372" i="13"/>
  <c r="F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F377" i="13"/>
  <c r="G377" i="13"/>
  <c r="H377" i="13"/>
  <c r="I377" i="13"/>
  <c r="J377" i="13"/>
  <c r="K377" i="13"/>
  <c r="B378" i="13"/>
  <c r="C378" i="13"/>
  <c r="D378" i="13"/>
  <c r="E378" i="13"/>
  <c r="F378" i="13"/>
  <c r="G378" i="13"/>
  <c r="H378" i="13"/>
  <c r="I378" i="13"/>
  <c r="J378" i="13"/>
  <c r="K378" i="13"/>
  <c r="B379" i="13"/>
  <c r="C379" i="13"/>
  <c r="D379" i="13"/>
  <c r="E379" i="13"/>
  <c r="F379" i="13"/>
  <c r="G379" i="13"/>
  <c r="H379" i="13"/>
  <c r="I379" i="13"/>
  <c r="J379" i="13"/>
  <c r="K379" i="13"/>
  <c r="B380" i="13"/>
  <c r="C380" i="13"/>
  <c r="D380" i="13"/>
  <c r="E380" i="13"/>
  <c r="F380" i="13"/>
  <c r="G380" i="13"/>
  <c r="H380" i="13"/>
  <c r="I380" i="13"/>
  <c r="J380" i="13"/>
  <c r="K380" i="13"/>
  <c r="B381" i="13"/>
  <c r="C381" i="13"/>
  <c r="D381" i="13"/>
  <c r="E381" i="13"/>
  <c r="F381" i="13"/>
  <c r="G381" i="13"/>
  <c r="H381" i="13"/>
  <c r="I381" i="13"/>
  <c r="J381" i="13"/>
  <c r="K381" i="13"/>
  <c r="B382" i="13"/>
  <c r="C382" i="13"/>
  <c r="D382" i="13"/>
  <c r="E382" i="13"/>
  <c r="F382" i="13"/>
  <c r="G382" i="13"/>
  <c r="H382" i="13"/>
  <c r="I382" i="13"/>
  <c r="J382" i="13"/>
  <c r="K382" i="13"/>
  <c r="B383" i="13"/>
  <c r="C383" i="13"/>
  <c r="D383" i="13"/>
  <c r="E383" i="13"/>
  <c r="F383" i="13"/>
  <c r="G383" i="13"/>
  <c r="H383" i="13"/>
  <c r="I383" i="13"/>
  <c r="J383" i="13"/>
  <c r="K383" i="13"/>
  <c r="B384" i="13"/>
  <c r="C384" i="13"/>
  <c r="D384" i="13"/>
  <c r="E384" i="13"/>
  <c r="F384" i="13"/>
  <c r="G384" i="13"/>
  <c r="H384" i="13"/>
  <c r="I384" i="13"/>
  <c r="J384" i="13"/>
  <c r="K384" i="13"/>
  <c r="B385" i="13"/>
  <c r="C385" i="13"/>
  <c r="D385" i="13"/>
  <c r="E385" i="13"/>
  <c r="F385" i="13"/>
  <c r="G385" i="13"/>
  <c r="H385" i="13"/>
  <c r="I385" i="13"/>
  <c r="J385" i="13"/>
  <c r="K385" i="13"/>
  <c r="B386" i="13"/>
  <c r="C386" i="13"/>
  <c r="D386" i="13"/>
  <c r="E386" i="13"/>
  <c r="F386" i="13"/>
  <c r="G386" i="13"/>
  <c r="H386" i="13"/>
  <c r="I386" i="13"/>
  <c r="J386" i="13"/>
  <c r="K386" i="13"/>
  <c r="B387" i="13"/>
  <c r="C387" i="13"/>
  <c r="D387" i="13"/>
  <c r="E387" i="13"/>
  <c r="F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F389" i="13"/>
  <c r="G389" i="13"/>
  <c r="H389" i="13"/>
  <c r="I389" i="13"/>
  <c r="J389" i="13"/>
  <c r="K389" i="13"/>
  <c r="B390" i="13"/>
  <c r="C390" i="13"/>
  <c r="D390" i="13"/>
  <c r="E390" i="13"/>
  <c r="F390" i="13"/>
  <c r="G390" i="13"/>
  <c r="H390" i="13"/>
  <c r="I390" i="13"/>
  <c r="J390" i="13"/>
  <c r="K390" i="13"/>
  <c r="B391" i="13"/>
  <c r="C391" i="13"/>
  <c r="D391" i="13"/>
  <c r="E391" i="13"/>
  <c r="F391" i="13"/>
  <c r="G391" i="13"/>
  <c r="H391" i="13"/>
  <c r="I391" i="13"/>
  <c r="J391" i="13"/>
  <c r="K391" i="13"/>
  <c r="B392" i="13"/>
  <c r="C392" i="13"/>
  <c r="D392" i="13"/>
  <c r="E392" i="13"/>
  <c r="F392" i="13"/>
  <c r="G392" i="13"/>
  <c r="H392" i="13"/>
  <c r="I392" i="13"/>
  <c r="J392" i="13"/>
  <c r="K392" i="13"/>
  <c r="B393" i="13"/>
  <c r="C393" i="13"/>
  <c r="D393" i="13"/>
  <c r="E393" i="13"/>
  <c r="F393" i="13"/>
  <c r="G393" i="13"/>
  <c r="H393" i="13"/>
  <c r="I393" i="13"/>
  <c r="J393" i="13"/>
  <c r="K393" i="13"/>
  <c r="B394" i="13"/>
  <c r="C394" i="13"/>
  <c r="D394" i="13"/>
  <c r="E394" i="13"/>
  <c r="F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F396" i="13"/>
  <c r="G396" i="13"/>
  <c r="H396" i="13"/>
  <c r="I396" i="13"/>
  <c r="J396" i="13"/>
  <c r="K396" i="13"/>
  <c r="B397" i="13"/>
  <c r="C397" i="13"/>
  <c r="D397" i="13"/>
  <c r="E397" i="13"/>
  <c r="F397" i="13"/>
  <c r="G397" i="13"/>
  <c r="H397" i="13"/>
  <c r="I397" i="13"/>
  <c r="J397" i="13"/>
  <c r="K397" i="13"/>
  <c r="B398" i="13"/>
  <c r="C398" i="13"/>
  <c r="D398" i="13"/>
  <c r="E398" i="13"/>
  <c r="F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F400" i="13"/>
  <c r="G400" i="13"/>
  <c r="H400" i="13"/>
  <c r="I400" i="13"/>
  <c r="J400" i="13"/>
  <c r="K400" i="13"/>
  <c r="B401" i="13"/>
  <c r="C401" i="13"/>
  <c r="D401" i="13"/>
  <c r="E401" i="13"/>
  <c r="F401" i="13"/>
  <c r="G401" i="13"/>
  <c r="H401" i="13"/>
  <c r="I401" i="13"/>
  <c r="J401" i="13"/>
  <c r="K401" i="13"/>
  <c r="B402" i="13"/>
  <c r="C402" i="13"/>
  <c r="D402" i="13"/>
  <c r="E402" i="13"/>
  <c r="F402" i="13"/>
  <c r="G402" i="13"/>
  <c r="H402" i="13"/>
  <c r="I402" i="13"/>
  <c r="J402" i="13"/>
  <c r="K402" i="13"/>
  <c r="B403" i="13"/>
  <c r="C403" i="13"/>
  <c r="D403" i="13"/>
  <c r="E403" i="13"/>
  <c r="F403" i="13"/>
  <c r="G403" i="13"/>
  <c r="H403" i="13"/>
  <c r="I403" i="13"/>
  <c r="J403" i="13"/>
  <c r="K403" i="13"/>
  <c r="B404" i="13"/>
  <c r="C404" i="13"/>
  <c r="D404" i="13"/>
  <c r="E404" i="13"/>
  <c r="F404" i="13"/>
  <c r="G404" i="13"/>
  <c r="H404" i="13"/>
  <c r="I404" i="13"/>
  <c r="J404" i="13"/>
  <c r="K404" i="13"/>
  <c r="B405" i="13"/>
  <c r="C405" i="13"/>
  <c r="D405" i="13"/>
  <c r="E405" i="13"/>
  <c r="F405" i="13"/>
  <c r="G405" i="13"/>
  <c r="H405" i="13"/>
  <c r="I405" i="13"/>
  <c r="J405" i="13"/>
  <c r="K405" i="13"/>
  <c r="B406" i="13"/>
  <c r="C406" i="13"/>
  <c r="D406" i="13"/>
  <c r="E406" i="13"/>
  <c r="F406" i="13"/>
  <c r="G406" i="13"/>
  <c r="H406" i="13"/>
  <c r="I406" i="13"/>
  <c r="J406" i="13"/>
  <c r="K406" i="13"/>
  <c r="B407" i="13"/>
  <c r="C407" i="13"/>
  <c r="D407" i="13"/>
  <c r="E407" i="13"/>
  <c r="F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F409" i="13"/>
  <c r="G409" i="13"/>
  <c r="H409" i="13"/>
  <c r="I409" i="13"/>
  <c r="J409" i="13"/>
  <c r="K409" i="13"/>
  <c r="B410" i="13"/>
  <c r="C410" i="13"/>
  <c r="D410" i="13"/>
  <c r="E410" i="13"/>
  <c r="F410" i="13"/>
  <c r="G410" i="13"/>
  <c r="H410" i="13"/>
  <c r="I410" i="13"/>
  <c r="J410" i="13"/>
  <c r="K410" i="13"/>
  <c r="B411" i="13"/>
  <c r="C411" i="13"/>
  <c r="D411" i="13"/>
  <c r="E411" i="13"/>
  <c r="F411" i="13"/>
  <c r="G411" i="13"/>
  <c r="H411" i="13"/>
  <c r="I411" i="13"/>
  <c r="J411" i="13"/>
  <c r="K411" i="13"/>
  <c r="B412" i="13"/>
  <c r="C412" i="13"/>
  <c r="D412" i="13"/>
  <c r="E412" i="13"/>
  <c r="F412" i="13"/>
  <c r="G412" i="13"/>
  <c r="H412" i="13"/>
  <c r="I412" i="13"/>
  <c r="J412" i="13"/>
  <c r="K412" i="13"/>
  <c r="B413" i="13"/>
  <c r="C413" i="13"/>
  <c r="D413" i="13"/>
  <c r="E413" i="13"/>
  <c r="F413" i="13"/>
  <c r="G413" i="13"/>
  <c r="H413" i="13"/>
  <c r="I413" i="13"/>
  <c r="J413" i="13"/>
  <c r="K413" i="13"/>
  <c r="B414" i="13"/>
  <c r="C414" i="13"/>
  <c r="D414" i="13"/>
  <c r="E414" i="13"/>
  <c r="F414" i="13"/>
  <c r="G414" i="13"/>
  <c r="H414" i="13"/>
  <c r="I414" i="13"/>
  <c r="J414" i="13"/>
  <c r="K414" i="13"/>
  <c r="B415" i="13"/>
  <c r="C415" i="13"/>
  <c r="D415" i="13"/>
  <c r="E415" i="13"/>
  <c r="F415" i="13"/>
  <c r="G415" i="13"/>
  <c r="H415" i="13"/>
  <c r="I415" i="13"/>
  <c r="J415" i="13"/>
  <c r="K415" i="13"/>
  <c r="B416" i="13"/>
  <c r="C416" i="13"/>
  <c r="D416" i="13"/>
  <c r="E416" i="13"/>
  <c r="F416" i="13"/>
  <c r="G416" i="13"/>
  <c r="H416" i="13"/>
  <c r="I416" i="13"/>
  <c r="J416" i="13"/>
  <c r="K416" i="13"/>
  <c r="B417" i="13"/>
  <c r="C417" i="13"/>
  <c r="D417" i="13"/>
  <c r="E417" i="13"/>
  <c r="F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F419" i="13"/>
  <c r="G419" i="13"/>
  <c r="H419" i="13"/>
  <c r="I419" i="13"/>
  <c r="J419" i="13"/>
  <c r="K419" i="13"/>
  <c r="B420" i="13"/>
  <c r="C420" i="13"/>
  <c r="D420" i="13"/>
  <c r="E420" i="13"/>
  <c r="F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F422" i="13"/>
  <c r="G422" i="13"/>
  <c r="H422" i="13"/>
  <c r="I422" i="13"/>
  <c r="J422" i="13"/>
  <c r="K422" i="13"/>
  <c r="B423" i="13"/>
  <c r="C423" i="13"/>
  <c r="D423" i="13"/>
  <c r="E423" i="13"/>
  <c r="F423" i="13"/>
  <c r="G423" i="13"/>
  <c r="H423" i="13"/>
  <c r="I423" i="13"/>
  <c r="J423" i="13"/>
  <c r="K423" i="13"/>
  <c r="B424" i="13"/>
  <c r="C424" i="13"/>
  <c r="D424" i="13"/>
  <c r="E424" i="13"/>
  <c r="F424" i="13"/>
  <c r="G424" i="13"/>
  <c r="H424" i="13"/>
  <c r="I424" i="13"/>
  <c r="J424" i="13"/>
  <c r="K424" i="13"/>
  <c r="B425" i="13"/>
  <c r="C425" i="13"/>
  <c r="D425" i="13"/>
  <c r="E425" i="13"/>
  <c r="F425" i="13"/>
  <c r="G425" i="13"/>
  <c r="H425" i="13"/>
  <c r="I425" i="13"/>
  <c r="J425" i="13"/>
  <c r="K425" i="13"/>
  <c r="B426" i="13"/>
  <c r="C426" i="13"/>
  <c r="D426" i="13"/>
  <c r="E426" i="13"/>
  <c r="F426" i="13"/>
  <c r="G426" i="13"/>
  <c r="H426" i="13"/>
  <c r="I426" i="13"/>
  <c r="J426" i="13"/>
  <c r="K426" i="13"/>
  <c r="B427" i="13"/>
  <c r="C427" i="13"/>
  <c r="D427" i="13"/>
  <c r="E427" i="13"/>
  <c r="F427" i="13"/>
  <c r="G427" i="13"/>
  <c r="H427" i="13"/>
  <c r="I427" i="13"/>
  <c r="J427" i="13"/>
  <c r="K427" i="13"/>
  <c r="B428" i="13"/>
  <c r="C428" i="13"/>
  <c r="D428" i="13"/>
  <c r="E428" i="13"/>
  <c r="F428" i="13"/>
  <c r="G428" i="13"/>
  <c r="H428" i="13"/>
  <c r="I428" i="13"/>
  <c r="J428" i="13"/>
  <c r="K428" i="13"/>
  <c r="B429" i="13"/>
  <c r="C429" i="13"/>
  <c r="D429" i="13"/>
  <c r="E429" i="13"/>
  <c r="F429" i="13"/>
  <c r="G429" i="13"/>
  <c r="H429" i="13"/>
  <c r="I429" i="13"/>
  <c r="J429" i="13"/>
  <c r="K429" i="13"/>
  <c r="B430" i="13"/>
  <c r="C430" i="13"/>
  <c r="D430" i="13"/>
  <c r="E430" i="13"/>
  <c r="F430" i="13"/>
  <c r="G430" i="13"/>
  <c r="H430" i="13"/>
  <c r="I430" i="13"/>
  <c r="J430" i="13"/>
  <c r="K430" i="13"/>
  <c r="B431" i="13"/>
  <c r="C431" i="13"/>
  <c r="D431" i="13"/>
  <c r="E431" i="13"/>
  <c r="F431" i="13"/>
  <c r="G431" i="13"/>
  <c r="H431" i="13"/>
  <c r="I431" i="13"/>
  <c r="J431" i="13"/>
  <c r="K431" i="13"/>
  <c r="B432" i="13"/>
  <c r="C432" i="13"/>
  <c r="D432" i="13"/>
  <c r="E432" i="13"/>
  <c r="F432" i="13"/>
  <c r="G432" i="13"/>
  <c r="H432" i="13"/>
  <c r="I432" i="13"/>
  <c r="J432" i="13"/>
  <c r="K432" i="13"/>
  <c r="B433" i="13"/>
  <c r="C433" i="13"/>
  <c r="D433" i="13"/>
  <c r="E433" i="13"/>
  <c r="F433" i="13"/>
  <c r="G433" i="13"/>
  <c r="H433" i="13"/>
  <c r="I433" i="13"/>
  <c r="J433" i="13"/>
  <c r="K433" i="13"/>
  <c r="B434" i="13"/>
  <c r="C434" i="13"/>
  <c r="D434" i="13"/>
  <c r="E434" i="13"/>
  <c r="F434" i="13"/>
  <c r="G434" i="13"/>
  <c r="H434" i="13"/>
  <c r="I434" i="13"/>
  <c r="J434" i="13"/>
  <c r="K434" i="13"/>
  <c r="B435" i="13"/>
  <c r="C435" i="13"/>
  <c r="D435" i="13"/>
  <c r="E435" i="13"/>
  <c r="F435" i="13"/>
  <c r="G435" i="13"/>
  <c r="H435" i="13"/>
  <c r="I435" i="13"/>
  <c r="J435" i="13"/>
  <c r="K435" i="13"/>
  <c r="B436" i="13"/>
  <c r="C436" i="13"/>
  <c r="D436" i="13"/>
  <c r="E436" i="13"/>
  <c r="F436" i="13"/>
  <c r="G436" i="13"/>
  <c r="H436" i="13"/>
  <c r="I436" i="13"/>
  <c r="J436" i="13"/>
  <c r="K436" i="13"/>
  <c r="B437" i="13"/>
  <c r="C437" i="13"/>
  <c r="D437" i="13"/>
  <c r="E437" i="13"/>
  <c r="F437" i="13"/>
  <c r="G437" i="13"/>
  <c r="H437" i="13"/>
  <c r="I437" i="13"/>
  <c r="J437" i="13"/>
  <c r="K437" i="13"/>
  <c r="B438" i="13"/>
  <c r="C438" i="13"/>
  <c r="D438" i="13"/>
  <c r="E438" i="13"/>
  <c r="F438" i="13"/>
  <c r="G438" i="13"/>
  <c r="H438" i="13"/>
  <c r="I438" i="13"/>
  <c r="J438" i="13"/>
  <c r="K438" i="13"/>
  <c r="B439" i="13"/>
  <c r="C439" i="13"/>
  <c r="D439" i="13"/>
  <c r="E439" i="13"/>
  <c r="F439" i="13"/>
  <c r="G439" i="13"/>
  <c r="H439" i="13"/>
  <c r="I439" i="13"/>
  <c r="J439" i="13"/>
  <c r="K439" i="13"/>
  <c r="B440" i="13"/>
  <c r="C440" i="13"/>
  <c r="D440" i="13"/>
  <c r="E440" i="13"/>
  <c r="F440" i="13"/>
  <c r="G440" i="13"/>
  <c r="H440" i="13"/>
  <c r="I440" i="13"/>
  <c r="J440" i="13"/>
  <c r="K440" i="13"/>
  <c r="B441" i="13"/>
  <c r="C441" i="13"/>
  <c r="D441" i="13"/>
  <c r="E441" i="13"/>
  <c r="F441" i="13"/>
  <c r="G441" i="13"/>
  <c r="H441" i="13"/>
  <c r="I441" i="13"/>
  <c r="J441" i="13"/>
  <c r="K441" i="13"/>
  <c r="B442" i="13"/>
  <c r="C442" i="13"/>
  <c r="D442" i="13"/>
  <c r="E442" i="13"/>
  <c r="F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B451" i="13"/>
  <c r="C451" i="13"/>
  <c r="D451" i="13"/>
  <c r="E451" i="13"/>
  <c r="F451" i="13"/>
  <c r="G451" i="13"/>
  <c r="H451" i="13"/>
  <c r="I451" i="13"/>
  <c r="J451" i="13"/>
  <c r="K451" i="13"/>
  <c r="B452" i="13"/>
  <c r="C452" i="13"/>
  <c r="D452" i="13"/>
  <c r="E452" i="13"/>
  <c r="F452" i="13"/>
  <c r="G452" i="13"/>
  <c r="H452" i="13"/>
  <c r="I452" i="13"/>
  <c r="J452" i="13"/>
  <c r="K452" i="13"/>
  <c r="B453" i="13"/>
  <c r="C453" i="13"/>
  <c r="D453" i="13"/>
  <c r="E453" i="13"/>
  <c r="F453" i="13"/>
  <c r="G453" i="13"/>
  <c r="H453" i="13"/>
  <c r="I453" i="13"/>
  <c r="J453" i="13"/>
  <c r="K453" i="13"/>
  <c r="B454" i="13"/>
  <c r="C454" i="13"/>
  <c r="D454" i="13"/>
  <c r="E454" i="13"/>
  <c r="F454" i="13"/>
  <c r="G454" i="13"/>
  <c r="H454" i="13"/>
  <c r="I454" i="13"/>
  <c r="J454" i="13"/>
  <c r="K454" i="13"/>
  <c r="B455" i="13"/>
  <c r="C455" i="13"/>
  <c r="D455" i="13"/>
  <c r="E455" i="13"/>
  <c r="F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F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F462" i="13"/>
  <c r="G462" i="13"/>
  <c r="H462" i="13"/>
  <c r="I462" i="13"/>
  <c r="J462" i="13"/>
  <c r="K462" i="13"/>
  <c r="B463" i="13"/>
  <c r="C463" i="13"/>
  <c r="D463" i="13"/>
  <c r="E463" i="13"/>
  <c r="F463" i="13"/>
  <c r="G463" i="13"/>
  <c r="H463" i="13"/>
  <c r="I463" i="13"/>
  <c r="J463" i="13"/>
  <c r="K463" i="13"/>
  <c r="B464" i="13"/>
  <c r="C464" i="13"/>
  <c r="D464" i="13"/>
  <c r="E464" i="13"/>
  <c r="F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F467" i="13"/>
  <c r="G467" i="13"/>
  <c r="H467" i="13"/>
  <c r="I467" i="13"/>
  <c r="J467" i="13"/>
  <c r="K467" i="13"/>
  <c r="B468" i="13"/>
  <c r="C468" i="13"/>
  <c r="D468" i="13"/>
  <c r="E468" i="13"/>
  <c r="F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E470" i="13"/>
  <c r="F470" i="13"/>
  <c r="G470" i="13"/>
  <c r="H470" i="13"/>
  <c r="I470" i="13"/>
  <c r="J470" i="13"/>
  <c r="K470" i="13"/>
  <c r="B471" i="13"/>
  <c r="C471" i="13"/>
  <c r="D471" i="13"/>
  <c r="E471" i="13"/>
  <c r="F471" i="13"/>
  <c r="G471" i="13"/>
  <c r="H471" i="13"/>
  <c r="I471" i="13"/>
  <c r="J471" i="13"/>
  <c r="K471" i="13"/>
  <c r="B472" i="13"/>
  <c r="C472" i="13"/>
  <c r="D472" i="13"/>
  <c r="E472" i="13"/>
  <c r="F472" i="13"/>
  <c r="G472" i="13"/>
  <c r="H472" i="13"/>
  <c r="I472" i="13"/>
  <c r="J472" i="13"/>
  <c r="K472" i="13"/>
  <c r="B473" i="13"/>
  <c r="C473" i="13"/>
  <c r="D473" i="13"/>
  <c r="E473" i="13"/>
  <c r="F473" i="13"/>
  <c r="G473" i="13"/>
  <c r="H473" i="13"/>
  <c r="I473" i="13"/>
  <c r="J473" i="13"/>
  <c r="K473" i="13"/>
  <c r="B474" i="13"/>
  <c r="C474" i="13"/>
  <c r="D474" i="13"/>
  <c r="E474" i="13"/>
  <c r="F474" i="13"/>
  <c r="G474" i="13"/>
  <c r="H474" i="13"/>
  <c r="I474" i="13"/>
  <c r="J474" i="13"/>
  <c r="K474" i="13"/>
  <c r="B475" i="13"/>
  <c r="C475" i="13"/>
  <c r="D475" i="13"/>
  <c r="E475" i="13"/>
  <c r="F475" i="13"/>
  <c r="G475" i="13"/>
  <c r="H475" i="13"/>
  <c r="I475" i="13"/>
  <c r="J475" i="13"/>
  <c r="K475" i="13"/>
  <c r="B476" i="13"/>
  <c r="C476" i="13"/>
  <c r="D476" i="13"/>
  <c r="E476" i="13"/>
  <c r="F476" i="13"/>
  <c r="G476" i="13"/>
  <c r="H476" i="13"/>
  <c r="I476" i="13"/>
  <c r="J476" i="13"/>
  <c r="K476" i="13"/>
  <c r="B477" i="13"/>
  <c r="C477" i="13"/>
  <c r="D477" i="13"/>
  <c r="E477" i="13"/>
  <c r="F477" i="13"/>
  <c r="G477" i="13"/>
  <c r="H477" i="13"/>
  <c r="I477" i="13"/>
  <c r="J477" i="13"/>
  <c r="K477" i="13"/>
  <c r="B478" i="13"/>
  <c r="C478" i="13"/>
  <c r="D478" i="13"/>
  <c r="E478" i="13"/>
  <c r="F478" i="13"/>
  <c r="G478" i="13"/>
  <c r="H478" i="13"/>
  <c r="I478" i="13"/>
  <c r="J478" i="13"/>
  <c r="K478" i="13"/>
  <c r="B479" i="13"/>
  <c r="C479" i="13"/>
  <c r="D479" i="13"/>
  <c r="E479" i="13"/>
  <c r="F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E482" i="13"/>
  <c r="F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F484" i="13"/>
  <c r="G484" i="13"/>
  <c r="H484" i="13"/>
  <c r="I484" i="13"/>
  <c r="J484" i="13"/>
  <c r="K484" i="13"/>
  <c r="B485" i="13"/>
  <c r="C485" i="13"/>
  <c r="D485" i="13"/>
  <c r="E485" i="13"/>
  <c r="F485" i="13"/>
  <c r="G485" i="13"/>
  <c r="H485" i="13"/>
  <c r="I485" i="13"/>
  <c r="J485" i="13"/>
  <c r="K485" i="13"/>
  <c r="B486" i="13"/>
  <c r="C486" i="13"/>
  <c r="D486" i="13"/>
  <c r="E486" i="13"/>
  <c r="F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E490" i="13"/>
  <c r="F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F494" i="13"/>
  <c r="G494" i="13"/>
  <c r="H494" i="13"/>
  <c r="I494" i="13"/>
  <c r="J494" i="13"/>
  <c r="K494" i="13"/>
  <c r="B495" i="13"/>
  <c r="C495" i="13"/>
  <c r="D495" i="13"/>
  <c r="E495" i="13"/>
  <c r="F495" i="13"/>
  <c r="G495" i="13"/>
  <c r="H495" i="13"/>
  <c r="I495" i="13"/>
  <c r="J495" i="13"/>
  <c r="K495" i="13"/>
  <c r="B496" i="13"/>
  <c r="C496" i="13"/>
  <c r="D496" i="13"/>
  <c r="E496" i="13"/>
  <c r="F496" i="13"/>
  <c r="G496" i="13"/>
  <c r="H496" i="13"/>
  <c r="I496" i="13"/>
  <c r="J496" i="13"/>
  <c r="K496" i="13"/>
  <c r="B497" i="13"/>
  <c r="C497" i="13"/>
  <c r="D497" i="13"/>
  <c r="E497" i="13"/>
  <c r="F497" i="13"/>
  <c r="G497" i="13"/>
  <c r="H497" i="13"/>
  <c r="I497" i="13"/>
  <c r="J497" i="13"/>
  <c r="K497" i="13"/>
  <c r="B498" i="13"/>
  <c r="C498" i="13"/>
  <c r="D498" i="13"/>
  <c r="E498" i="13"/>
  <c r="F498" i="13"/>
  <c r="G498" i="13"/>
  <c r="H498" i="13"/>
  <c r="I498" i="13"/>
  <c r="J498" i="13"/>
  <c r="K498" i="13"/>
  <c r="B499" i="13"/>
  <c r="C499" i="13"/>
  <c r="D499" i="13"/>
  <c r="E499" i="13"/>
  <c r="F499" i="13"/>
  <c r="G499" i="13"/>
  <c r="H499" i="13"/>
  <c r="I499" i="13"/>
  <c r="J499" i="13"/>
  <c r="K499" i="13"/>
  <c r="B500" i="13"/>
  <c r="C500" i="13"/>
  <c r="D500" i="13"/>
  <c r="E500" i="13"/>
  <c r="F500" i="13"/>
  <c r="G500" i="13"/>
  <c r="H500" i="13"/>
  <c r="I500" i="13"/>
  <c r="J500" i="13"/>
  <c r="K500" i="13"/>
  <c r="B501" i="13"/>
  <c r="C501" i="13"/>
  <c r="D501" i="13"/>
  <c r="E501" i="13"/>
  <c r="F501" i="13"/>
  <c r="G501" i="13"/>
  <c r="H501" i="13"/>
  <c r="I501" i="13"/>
  <c r="J501" i="13"/>
  <c r="K501" i="13"/>
  <c r="B502" i="13"/>
  <c r="C502" i="13"/>
  <c r="D502" i="13"/>
  <c r="E502" i="13"/>
  <c r="F502" i="13"/>
  <c r="G502" i="13"/>
  <c r="H502" i="13"/>
  <c r="I502" i="13"/>
  <c r="J502" i="13"/>
  <c r="K502" i="13"/>
  <c r="B503" i="13"/>
  <c r="C503" i="13"/>
  <c r="D503" i="13"/>
  <c r="E503" i="13"/>
  <c r="F503" i="13"/>
  <c r="G503" i="13"/>
  <c r="H503" i="13"/>
  <c r="I503" i="13"/>
  <c r="J503" i="13"/>
  <c r="K503" i="13"/>
  <c r="B504" i="13"/>
  <c r="C504" i="13"/>
  <c r="D504" i="13"/>
  <c r="E504" i="13"/>
  <c r="F504" i="13"/>
  <c r="G504" i="13"/>
  <c r="H504" i="13"/>
  <c r="I504" i="13"/>
  <c r="J504" i="13"/>
  <c r="K504" i="13"/>
  <c r="B505" i="13"/>
  <c r="C505" i="13"/>
  <c r="D505" i="13"/>
  <c r="E505" i="13"/>
  <c r="F505" i="13"/>
  <c r="G505" i="13"/>
  <c r="H505" i="13"/>
  <c r="I505" i="13"/>
  <c r="J505" i="13"/>
  <c r="K505" i="13"/>
  <c r="B506" i="13"/>
  <c r="C506" i="13"/>
  <c r="D506" i="13"/>
  <c r="E506" i="13"/>
  <c r="F506" i="13"/>
  <c r="G506" i="13"/>
  <c r="H506" i="13"/>
  <c r="I506" i="13"/>
  <c r="J506" i="13"/>
  <c r="K506" i="13"/>
  <c r="B507" i="13"/>
  <c r="C507" i="13"/>
  <c r="D507" i="13"/>
  <c r="E507" i="13"/>
  <c r="F507" i="13"/>
  <c r="G507" i="13"/>
  <c r="H507" i="13"/>
  <c r="I507" i="13"/>
  <c r="J507" i="13"/>
  <c r="K507" i="13"/>
  <c r="B508" i="13"/>
  <c r="C508" i="13"/>
  <c r="D508" i="13"/>
  <c r="E508" i="13"/>
  <c r="F508" i="13"/>
  <c r="G508" i="13"/>
  <c r="H508" i="13"/>
  <c r="I508" i="13"/>
  <c r="J508" i="13"/>
  <c r="K508" i="13"/>
  <c r="B509" i="13"/>
  <c r="C509" i="13"/>
  <c r="D509" i="13"/>
  <c r="E509" i="13"/>
  <c r="F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E512" i="13"/>
  <c r="F512" i="13"/>
  <c r="G512" i="13"/>
  <c r="H512" i="13"/>
  <c r="I512" i="13"/>
  <c r="J512" i="13"/>
  <c r="K512" i="13"/>
  <c r="B513" i="13"/>
  <c r="C513" i="13"/>
  <c r="D513" i="13"/>
  <c r="E513" i="13"/>
  <c r="F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F516" i="13"/>
  <c r="G516" i="13"/>
  <c r="H516" i="13"/>
  <c r="I516" i="13"/>
  <c r="J516" i="13"/>
  <c r="K516" i="13"/>
  <c r="B517" i="13"/>
  <c r="C517" i="13"/>
  <c r="D517" i="13"/>
  <c r="E517" i="13"/>
  <c r="F517" i="13"/>
  <c r="G517" i="13"/>
  <c r="H517" i="13"/>
  <c r="I517" i="13"/>
  <c r="J517" i="13"/>
  <c r="K517" i="13"/>
  <c r="B518" i="13"/>
  <c r="C518" i="13"/>
  <c r="D518" i="13"/>
  <c r="E518" i="13"/>
  <c r="F518" i="13"/>
  <c r="G518" i="13"/>
  <c r="H518" i="13"/>
  <c r="I518" i="13"/>
  <c r="J518" i="13"/>
  <c r="K518" i="13"/>
  <c r="B519" i="13"/>
  <c r="C519" i="13"/>
  <c r="D519" i="13"/>
  <c r="E519" i="13"/>
  <c r="F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F521" i="13"/>
  <c r="G521" i="13"/>
  <c r="H521" i="13"/>
  <c r="I521" i="13"/>
  <c r="J521" i="13"/>
  <c r="K521" i="13"/>
  <c r="B522" i="13"/>
  <c r="C522" i="13"/>
  <c r="D522" i="13"/>
  <c r="E522" i="13"/>
  <c r="F522" i="13"/>
  <c r="G522" i="13"/>
  <c r="H522" i="13"/>
  <c r="I522" i="13"/>
  <c r="J522" i="13"/>
  <c r="K522" i="13"/>
  <c r="B523" i="13"/>
  <c r="C523" i="13"/>
  <c r="D523" i="13"/>
  <c r="E523" i="13"/>
  <c r="F523" i="13"/>
  <c r="G523" i="13"/>
  <c r="H523" i="13"/>
  <c r="I523" i="13"/>
  <c r="J523" i="13"/>
  <c r="K523" i="13"/>
  <c r="B524" i="13"/>
  <c r="C524" i="13"/>
  <c r="D524" i="13"/>
  <c r="E524" i="13"/>
  <c r="F524" i="13"/>
  <c r="G524" i="13"/>
  <c r="H524" i="13"/>
  <c r="I524" i="13"/>
  <c r="J524" i="13"/>
  <c r="K524" i="13"/>
  <c r="B525" i="13"/>
  <c r="C525" i="13"/>
  <c r="D525" i="13"/>
  <c r="E525" i="13"/>
  <c r="F525" i="13"/>
  <c r="G525" i="13"/>
  <c r="H525" i="13"/>
  <c r="I525" i="13"/>
  <c r="J525" i="13"/>
  <c r="K525" i="13"/>
  <c r="B526" i="13"/>
  <c r="C526" i="13"/>
  <c r="D526" i="13"/>
  <c r="E526" i="13"/>
  <c r="F526" i="13"/>
  <c r="G526" i="13"/>
  <c r="H526" i="13"/>
  <c r="I526" i="13"/>
  <c r="J526" i="13"/>
  <c r="K526" i="13"/>
  <c r="B527" i="13"/>
  <c r="C527" i="13"/>
  <c r="D527" i="13"/>
  <c r="E527" i="13"/>
  <c r="F527" i="13"/>
  <c r="G527" i="13"/>
  <c r="H527" i="13"/>
  <c r="I527" i="13"/>
  <c r="J527" i="13"/>
  <c r="K527" i="13"/>
  <c r="B528" i="13"/>
  <c r="C528" i="13"/>
  <c r="D528" i="13"/>
  <c r="E528" i="13"/>
  <c r="F528" i="13"/>
  <c r="G528" i="13"/>
  <c r="H528" i="13"/>
  <c r="I528" i="13"/>
  <c r="J528" i="13"/>
  <c r="K528" i="13"/>
  <c r="B529" i="13"/>
  <c r="C529" i="13"/>
  <c r="D529" i="13"/>
  <c r="E529" i="13"/>
  <c r="F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O24" i="12"/>
  <c r="Q24" i="12"/>
  <c r="R24" i="12"/>
  <c r="S24" i="12"/>
  <c r="T24" i="12"/>
  <c r="U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O34" i="12"/>
  <c r="Q34" i="12"/>
  <c r="R34" i="12"/>
  <c r="S34" i="12"/>
  <c r="T34" i="12"/>
  <c r="U34" i="12"/>
  <c r="A35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O43" i="12"/>
  <c r="Q43" i="12"/>
  <c r="R43" i="12"/>
  <c r="S43" i="12"/>
  <c r="T43" i="12"/>
  <c r="U43" i="12"/>
  <c r="A44" i="12"/>
  <c r="B44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D46" i="12"/>
  <c r="E46" i="12"/>
  <c r="F46" i="12"/>
  <c r="G46" i="12"/>
  <c r="H46" i="12"/>
  <c r="I46" i="12"/>
  <c r="J46" i="12"/>
  <c r="K46" i="12"/>
  <c r="L46" i="12"/>
  <c r="M46" i="12"/>
  <c r="N46" i="12"/>
  <c r="O46" i="12"/>
  <c r="Q46" i="12"/>
  <c r="R46" i="12"/>
  <c r="S46" i="12"/>
  <c r="T46" i="12"/>
  <c r="U46" i="12"/>
  <c r="A47" i="12"/>
  <c r="B47" i="12"/>
  <c r="C47" i="12"/>
  <c r="D47" i="12"/>
  <c r="E47" i="12"/>
  <c r="F47" i="12"/>
  <c r="G47" i="12"/>
  <c r="H47" i="12"/>
  <c r="I47" i="12"/>
  <c r="J47" i="12"/>
  <c r="K47" i="12"/>
  <c r="L47" i="12"/>
  <c r="M47" i="12"/>
  <c r="N47" i="12"/>
  <c r="O47" i="12"/>
  <c r="Q47" i="12"/>
  <c r="R47" i="12"/>
  <c r="S47" i="12"/>
  <c r="T47" i="12"/>
  <c r="U47" i="12"/>
  <c r="A48" i="12"/>
  <c r="B48" i="12"/>
  <c r="C48" i="12"/>
  <c r="D48" i="12"/>
  <c r="E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D49" i="12"/>
  <c r="E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D50" i="12"/>
  <c r="E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D51" i="12"/>
  <c r="E51" i="12"/>
  <c r="F51" i="12"/>
  <c r="G51" i="12"/>
  <c r="H51" i="12"/>
  <c r="I51" i="12"/>
  <c r="J51" i="12"/>
  <c r="K51" i="12"/>
  <c r="L51" i="12"/>
  <c r="M51" i="12"/>
  <c r="N51" i="12"/>
  <c r="O51" i="12"/>
  <c r="Q51" i="12"/>
  <c r="R51" i="12"/>
  <c r="S51" i="12"/>
  <c r="T51" i="12"/>
  <c r="U51" i="12"/>
  <c r="A52" i="12"/>
  <c r="B52" i="12"/>
  <c r="C52" i="12"/>
  <c r="D52" i="12"/>
  <c r="E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D53" i="12"/>
  <c r="E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D54" i="12"/>
  <c r="E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D55" i="12"/>
  <c r="E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D56" i="12"/>
  <c r="E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D57" i="12"/>
  <c r="E57" i="12"/>
  <c r="F57" i="12"/>
  <c r="G57" i="12"/>
  <c r="H57" i="12"/>
  <c r="I57" i="12"/>
  <c r="J57" i="12"/>
  <c r="K57" i="12"/>
  <c r="L57" i="12"/>
  <c r="M57" i="12"/>
  <c r="N57" i="12"/>
  <c r="O57" i="12"/>
  <c r="Q57" i="12"/>
  <c r="R57" i="12"/>
  <c r="S57" i="12"/>
  <c r="T57" i="12"/>
  <c r="U57" i="12"/>
  <c r="A58" i="12"/>
  <c r="B58" i="12"/>
  <c r="C58" i="12"/>
  <c r="D58" i="12"/>
  <c r="E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D59" i="12"/>
  <c r="E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D60" i="12"/>
  <c r="E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D61" i="12"/>
  <c r="E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D62" i="12"/>
  <c r="E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D63" i="12"/>
  <c r="E63" i="12"/>
  <c r="F63" i="12"/>
  <c r="G63" i="12"/>
  <c r="H63" i="12"/>
  <c r="I63" i="12"/>
  <c r="J63" i="12"/>
  <c r="K63" i="12"/>
  <c r="L63" i="12"/>
  <c r="M63" i="12"/>
  <c r="N63" i="12"/>
  <c r="O63" i="12"/>
  <c r="Q63" i="12"/>
  <c r="R63" i="12"/>
  <c r="S63" i="12"/>
  <c r="T63" i="12"/>
  <c r="U63" i="12"/>
  <c r="A64" i="12"/>
  <c r="B64" i="12"/>
  <c r="C64" i="12"/>
  <c r="D64" i="12"/>
  <c r="E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D65" i="12"/>
  <c r="E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D66" i="12"/>
  <c r="E66" i="12"/>
  <c r="F66" i="12"/>
  <c r="G66" i="12"/>
  <c r="H66" i="12"/>
  <c r="I66" i="12"/>
  <c r="J66" i="12"/>
  <c r="K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D69" i="12"/>
  <c r="E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D70" i="12"/>
  <c r="E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D71" i="12"/>
  <c r="E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D74" i="12"/>
  <c r="E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D76" i="12"/>
  <c r="E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D77" i="12"/>
  <c r="E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D78" i="12"/>
  <c r="E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D79" i="12"/>
  <c r="E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D80" i="12"/>
  <c r="E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D81" i="12"/>
  <c r="E81" i="12"/>
  <c r="F81" i="12"/>
  <c r="G81" i="12"/>
  <c r="H81" i="12"/>
  <c r="I81" i="12"/>
  <c r="J81" i="12"/>
  <c r="K81" i="12"/>
  <c r="L81" i="12"/>
  <c r="M81" i="12"/>
  <c r="N81" i="12"/>
  <c r="O81" i="12"/>
  <c r="Q81" i="12"/>
  <c r="R81" i="12"/>
  <c r="S81" i="12"/>
  <c r="T81" i="12"/>
  <c r="U81" i="12"/>
  <c r="A82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D84" i="12"/>
  <c r="E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D85" i="12"/>
  <c r="E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D86" i="12"/>
  <c r="E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S86" i="12"/>
  <c r="T86" i="12"/>
  <c r="U86" i="12"/>
  <c r="A87" i="12"/>
  <c r="B87" i="12"/>
  <c r="C87" i="12"/>
  <c r="D87" i="12"/>
  <c r="E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D89" i="12"/>
  <c r="E89" i="12"/>
  <c r="F89" i="12"/>
  <c r="G89" i="12"/>
  <c r="H89" i="12"/>
  <c r="I89" i="12"/>
  <c r="J89" i="12"/>
  <c r="K89" i="12"/>
  <c r="L89" i="12"/>
  <c r="M89" i="12"/>
  <c r="N89" i="12"/>
  <c r="O89" i="12"/>
  <c r="Q89" i="12"/>
  <c r="R89" i="12"/>
  <c r="S89" i="12"/>
  <c r="T89" i="12"/>
  <c r="U89" i="12"/>
  <c r="A90" i="12"/>
  <c r="B90" i="12"/>
  <c r="C90" i="12"/>
  <c r="D90" i="12"/>
  <c r="E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D91" i="12"/>
  <c r="E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D92" i="12"/>
  <c r="E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D93" i="12"/>
  <c r="E93" i="12"/>
  <c r="F93" i="12"/>
  <c r="G93" i="12"/>
  <c r="H93" i="12"/>
  <c r="I93" i="12"/>
  <c r="J93" i="12"/>
  <c r="K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D94" i="12"/>
  <c r="E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D95" i="12"/>
  <c r="E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D96" i="12"/>
  <c r="E96" i="12"/>
  <c r="F96" i="12"/>
  <c r="G96" i="12"/>
  <c r="H96" i="12"/>
  <c r="I96" i="12"/>
  <c r="J96" i="12"/>
  <c r="K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D97" i="12"/>
  <c r="E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D98" i="12"/>
  <c r="E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D99" i="12"/>
  <c r="E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D100" i="12"/>
  <c r="E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D101" i="12"/>
  <c r="E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D102" i="12"/>
  <c r="E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S102" i="12"/>
  <c r="T102" i="12"/>
  <c r="U102" i="12"/>
  <c r="A103" i="12"/>
  <c r="B103" i="12"/>
  <c r="C103" i="12"/>
  <c r="D103" i="12"/>
  <c r="E103" i="12"/>
  <c r="F103" i="12"/>
  <c r="G103" i="12"/>
  <c r="H103" i="12"/>
  <c r="I103" i="12"/>
  <c r="J103" i="12"/>
  <c r="K103" i="12"/>
  <c r="L103" i="12"/>
  <c r="M103" i="12"/>
  <c r="N103" i="12"/>
  <c r="O103" i="12"/>
  <c r="Q103" i="12"/>
  <c r="R103" i="12"/>
  <c r="S103" i="12"/>
  <c r="T103" i="12"/>
  <c r="U103" i="12"/>
  <c r="A104" i="12"/>
  <c r="B104" i="12"/>
  <c r="C104" i="12"/>
  <c r="D104" i="12"/>
  <c r="E104" i="12"/>
  <c r="F104" i="12"/>
  <c r="G104" i="12"/>
  <c r="H104" i="12"/>
  <c r="I104" i="12"/>
  <c r="J104" i="12"/>
  <c r="K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D105" i="12"/>
  <c r="E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D106" i="12"/>
  <c r="E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D107" i="12"/>
  <c r="E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D109" i="12"/>
  <c r="E109" i="12"/>
  <c r="F109" i="12"/>
  <c r="G109" i="12"/>
  <c r="H109" i="12"/>
  <c r="I109" i="12"/>
  <c r="J109" i="12"/>
  <c r="K109" i="12"/>
  <c r="L109" i="12"/>
  <c r="M109" i="12"/>
  <c r="N109" i="12"/>
  <c r="O109" i="12"/>
  <c r="Q109" i="12"/>
  <c r="R109" i="12"/>
  <c r="S109" i="12"/>
  <c r="T109" i="12"/>
  <c r="U109" i="12"/>
  <c r="A110" i="12"/>
  <c r="B110" i="12"/>
  <c r="C110" i="12"/>
  <c r="D110" i="12"/>
  <c r="E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D111" i="12"/>
  <c r="E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D112" i="12"/>
  <c r="E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D113" i="12"/>
  <c r="E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D114" i="12"/>
  <c r="E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D115" i="12"/>
  <c r="E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D116" i="12"/>
  <c r="E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D117" i="12"/>
  <c r="E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D118" i="12"/>
  <c r="E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U72" i="1"/>
  <c r="U73" i="1"/>
  <c r="T72" i="1" a="1"/>
  <c r="T72" i="1"/>
  <c r="M70" i="1" a="1"/>
  <c r="M70" i="1"/>
  <c r="U67" i="1"/>
  <c r="T67" i="1" a="1"/>
  <c r="T67" i="1" s="1"/>
  <c r="S67" i="1" a="1"/>
  <c r="S67" i="1" s="1"/>
  <c r="R67" i="1"/>
  <c r="N67" i="1" a="1"/>
  <c r="N67" i="1" s="1"/>
  <c r="G67" i="1"/>
  <c r="N78" i="1" a="1"/>
  <c r="N78" i="1"/>
  <c r="N79" i="1" a="1"/>
  <c r="N79" i="1"/>
  <c r="M78" i="1" a="1"/>
  <c r="M78" i="1"/>
  <c r="M79" i="1" a="1"/>
  <c r="M79" i="1"/>
  <c r="M76" i="1" a="1"/>
  <c r="M76" i="1"/>
  <c r="N76" i="1" a="1"/>
  <c r="N76" i="1"/>
  <c r="H72" i="1" a="1"/>
  <c r="H72" i="1" s="1"/>
  <c r="M72" i="1" a="1"/>
  <c r="M72" i="1"/>
  <c r="N72" i="1" a="1"/>
  <c r="N72" i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AM535" i="1" s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A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AM538" i="1" s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T105" i="1" a="1"/>
  <c r="T105" i="1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AN112" i="1" s="1"/>
  <c r="R112" i="1"/>
  <c r="S112" i="1" a="1"/>
  <c r="S112" i="1" s="1"/>
  <c r="T112" i="1" a="1"/>
  <c r="T112" i="1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AN114" i="1" s="1"/>
  <c r="R114" i="1"/>
  <c r="S114" i="1" a="1"/>
  <c r="S114" i="1" s="1"/>
  <c r="T114" i="1" a="1"/>
  <c r="T114" i="1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AN115" i="1" s="1"/>
  <c r="R115" i="1"/>
  <c r="S115" i="1" a="1"/>
  <c r="S115" i="1" s="1"/>
  <c r="T115" i="1" a="1"/>
  <c r="T115" i="1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T117" i="1" a="1"/>
  <c r="T117" i="1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T119" i="1" a="1"/>
  <c r="T119" i="1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T120" i="1" a="1"/>
  <c r="T120" i="1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AM7" i="1" s="1"/>
  <c r="N7" i="1" a="1"/>
  <c r="N7" i="1" s="1"/>
  <c r="R7" i="1"/>
  <c r="S7" i="1" a="1"/>
  <c r="S7" i="1" s="1"/>
  <c r="T7" i="1" a="1"/>
  <c r="T7" i="1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T8" i="1" a="1"/>
  <c r="T8" i="1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T9" i="1" a="1"/>
  <c r="T9" i="1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T10" i="1" a="1"/>
  <c r="T10" i="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T11" i="1" a="1"/>
  <c r="T11" i="1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T12" i="1" a="1"/>
  <c r="T12" i="1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T13" i="1" a="1"/>
  <c r="T13" i="1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T14" i="1" a="1"/>
  <c r="T14" i="1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T15" i="1" a="1"/>
  <c r="T15" i="1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T18" i="1" a="1"/>
  <c r="T18" i="1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T19" i="1" a="1"/>
  <c r="T19" i="1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T20" i="1" a="1"/>
  <c r="T20" i="1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T22" i="1" a="1"/>
  <c r="T22" i="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T24" i="1" a="1"/>
  <c r="T24" i="1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T25" i="1" a="1"/>
  <c r="T25" i="1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T26" i="1" a="1"/>
  <c r="T26" i="1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T27" i="1" a="1"/>
  <c r="T27" i="1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T28" i="1" a="1"/>
  <c r="T28" i="1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AN29" i="1" s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T30" i="1" a="1"/>
  <c r="T30" i="1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T31" i="1" a="1"/>
  <c r="T31" i="1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T33" i="1" a="1"/>
  <c r="T33" i="1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T34" i="1" a="1"/>
  <c r="T34" i="1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T35" i="1" a="1"/>
  <c r="T35" i="1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T36" i="1" a="1"/>
  <c r="T36" i="1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R37" i="1"/>
  <c r="S37" i="1" a="1"/>
  <c r="S37" i="1" s="1"/>
  <c r="T37" i="1" a="1"/>
  <c r="T37" i="1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T38" i="1" a="1"/>
  <c r="T38" i="1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T40" i="1" a="1"/>
  <c r="T40" i="1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T43" i="1" a="1"/>
  <c r="T43" i="1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T45" i="1" a="1"/>
  <c r="T45" i="1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T46" i="1" a="1"/>
  <c r="T46" i="1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T47" i="1" a="1"/>
  <c r="T47" i="1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T48" i="1" a="1"/>
  <c r="T48" i="1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T49" i="1" a="1"/>
  <c r="T49" i="1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T50" i="1" a="1"/>
  <c r="T50" i="1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T52" i="1" a="1"/>
  <c r="T52" i="1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T53" i="1" a="1"/>
  <c r="T53" i="1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T55" i="1" a="1"/>
  <c r="T55" i="1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T56" i="1" a="1"/>
  <c r="T56" i="1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T59" i="1" a="1"/>
  <c r="T59" i="1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T66" i="1" a="1"/>
  <c r="T66" i="1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AN68" i="1"/>
  <c r="R68" i="1"/>
  <c r="S68" i="1" a="1"/>
  <c r="S68" i="1" s="1"/>
  <c r="T68" i="1" a="1"/>
  <c r="T68" i="1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T70" i="1" a="1"/>
  <c r="T70" i="1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T71" i="1" a="1"/>
  <c r="T71" i="1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T73" i="1" a="1"/>
  <c r="T73" i="1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AN74" i="1" s="1"/>
  <c r="R74" i="1"/>
  <c r="S74" i="1" a="1"/>
  <c r="S74" i="1" s="1"/>
  <c r="T74" i="1" a="1"/>
  <c r="T74" i="1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AN75" i="1"/>
  <c r="R75" i="1"/>
  <c r="S75" i="1" a="1"/>
  <c r="S75" i="1" s="1"/>
  <c r="T75" i="1" a="1"/>
  <c r="T75" i="1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T76" i="1" a="1"/>
  <c r="T76" i="1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T78" i="1" a="1"/>
  <c r="T78" i="1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T80" i="1" a="1"/>
  <c r="T80" i="1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T82" i="1" a="1"/>
  <c r="T82" i="1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T84" i="1" a="1"/>
  <c r="T84" i="1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T85" i="1" a="1"/>
  <c r="T85" i="1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T86" i="1" a="1"/>
  <c r="T86" i="1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T87" i="1" a="1"/>
  <c r="T87" i="1" s="1"/>
  <c r="U87" i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T88" i="1" a="1"/>
  <c r="T88" i="1" s="1"/>
  <c r="U88" i="1"/>
  <c r="AI88" i="1"/>
  <c r="BB88" i="1" s="1"/>
  <c r="AJ88" i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AN89" i="1" s="1"/>
  <c r="R89" i="1"/>
  <c r="S89" i="1" a="1"/>
  <c r="S89" i="1" s="1"/>
  <c r="T89" i="1" a="1"/>
  <c r="T89" i="1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/>
  <c r="AI90" i="1"/>
  <c r="BB90" i="1" s="1"/>
  <c r="AJ90" i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AN92" i="1" s="1"/>
  <c r="R92" i="1"/>
  <c r="S92" i="1" a="1"/>
  <c r="S92" i="1" s="1"/>
  <c r="T92" i="1" a="1"/>
  <c r="T92" i="1" s="1"/>
  <c r="U92" i="1"/>
  <c r="AI92" i="1"/>
  <c r="BB92" i="1" s="1"/>
  <c r="AJ92" i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/>
  <c r="AI94" i="1"/>
  <c r="BB94" i="1" s="1"/>
  <c r="AJ94" i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AN96" i="1" s="1"/>
  <c r="R96" i="1"/>
  <c r="S96" i="1" a="1"/>
  <c r="S96" i="1" s="1"/>
  <c r="T96" i="1" a="1"/>
  <c r="T96" i="1" s="1"/>
  <c r="U96" i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AN99" i="1" s="1"/>
  <c r="R99" i="1"/>
  <c r="S99" i="1" a="1"/>
  <c r="S99" i="1" s="1"/>
  <c r="T99" i="1" a="1"/>
  <c r="T99" i="1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<sst xmlns="http://schemas.openxmlformats.org/spreadsheetml/2006/main" count="4847" uniqueCount="1350">
  <si>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</si>
  <si>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</si>
  <si>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</si>
  <si>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</si>
  <si>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</si>
  <si>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</si>
  <si>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</si>
  <si>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</si>
  <si>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</si>
  <si>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</si>
  <si>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</si>
  <si>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</si>
  <si>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</si>
  <si>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</si>
  <si>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</si>
  <si>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</si>
  <si>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</si>
  <si>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</si>
  <si>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</si>
  <si>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</si>
  <si>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</si>
  <si>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</si>
  <si>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</si>
  <si>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</si>
  <si>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</si>
  <si>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</si>
  <si>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</si>
  <si>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</si>
  <si>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</si>
  <si>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</si>
  <si>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</si>
  <si>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</si>
  <si>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</si>
  <si>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</si>
  <si>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</si>
  <si>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</si>
  <si>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</si>
  <si>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</si>
  <si>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</si>
  <si>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</si>
  <si>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</si>
  <si>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</si>
  <si>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</si>
  <si>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</si>
  <si>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</si>
  <si>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</si>
  <si>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</si>
  <si>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</si>
  <si>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</si>
  <si>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</si>
  <si>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</si>
  <si>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</si>
  <si>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</si>
  <si>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</si>
  <si>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</si>
  <si>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</si>
  <si>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</si>
  <si>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</si>
  <si>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</si>
  <si>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</si>
  <si>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</si>
  <si>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</si>
  <si>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</si>
  <si>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</si>
  <si>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</si>
  <si>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</si>
  <si>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</si>
  <si>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</si>
  <si>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</si>
  <si>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</si>
  <si>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</si>
  <si>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</si>
  <si>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</si>
  <si>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</si>
  <si>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</si>
  <si>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</si>
  <si>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</si>
  <si>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</si>
  <si>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</si>
  <si>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</si>
  <si>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</si>
  <si>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</si>
  <si>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</si>
  <si>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</si>
  <si>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</si>
  <si>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</si>
  <si>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</si>
  <si>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</si>
  <si>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</si>
  <si>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</si>
  <si>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</si>
  <si>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</si>
  <si>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</si>
  <si>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</si>
  <si>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</si>
  <si>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</si>
  <si>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</si>
  <si>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</si>
  <si>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</si>
  <si>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</si>
  <si>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</si>
  <si>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</si>
  <si>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</si>
  <si>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</si>
  <si>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</si>
  <si>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</si>
  <si>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</si>
  <si>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</si>
  <si>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</si>
  <si>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</si>
  <si>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</si>
  <si>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</si>
  <si>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</si>
  <si>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</si>
  <si>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</si>
  <si>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</si>
  <si>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</si>
  <si>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</si>
  <si>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</si>
  <si>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</si>
  <si>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</si>
  <si>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</si>
  <si>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</si>
  <si>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</si>
  <si>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</si>
  <si>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</si>
  <si>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</si>
  <si>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</si>
  <si>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</si>
  <si>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</si>
  <si>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</si>
  <si>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</si>
  <si>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</si>
  <si>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</si>
  <si>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</si>
  <si>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</si>
  <si>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</si>
  <si>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</si>
  <si>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</si>
  <si>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</si>
  <si>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</si>
  <si>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</si>
  <si>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</si>
  <si>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</si>
  <si>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</si>
  <si>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</si>
  <si>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</si>
  <si>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</si>
  <si>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</si>
  <si>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</si>
  <si>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</si>
  <si>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</si>
  <si>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</si>
  <si>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</si>
  <si>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</si>
  <si>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</si>
  <si>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</si>
  <si>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</si>
  <si>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</si>
  <si>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</si>
  <si>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</si>
  <si>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</si>
  <si>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</si>
  <si>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</si>
  <si>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</si>
  <si>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</si>
  <si>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</si>
  <si>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</si>
  <si>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</si>
  <si>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</si>
  <si>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</si>
  <si>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</si>
  <si>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</si>
  <si>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</si>
  <si>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</si>
  <si>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</si>
  <si>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</si>
  <si>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</si>
  <si>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</si>
  <si>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</si>
  <si>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</si>
  <si>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</si>
  <si>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</si>
  <si>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</si>
  <si>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</si>
  <si>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</si>
  <si>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</si>
  <si>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</si>
  <si>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</si>
  <si>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</si>
  <si>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</si>
  <si>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</si>
  <si>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</si>
  <si>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</si>
  <si>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</si>
  <si>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</si>
  <si>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</si>
  <si>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</si>
  <si>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</si>
  <si>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</si>
  <si>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</si>
  <si>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</si>
  <si>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</si>
  <si>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</si>
  <si>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</si>
  <si>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</si>
  <si>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</si>
  <si>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</si>
  <si>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</si>
  <si>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</si>
  <si>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</si>
  <si>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</si>
  <si>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</si>
  <si>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</si>
  <si>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</si>
  <si>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</si>
  <si>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</si>
  <si>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</si>
  <si>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</si>
  <si>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</si>
  <si>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</si>
  <si>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</si>
  <si>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</si>
  <si>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</si>
  <si>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</si>
  <si>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</si>
  <si>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</si>
  <si>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</si>
  <si>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</si>
  <si>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</si>
  <si>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</si>
  <si>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</si>
  <si>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</si>
  <si>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</si>
  <si>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</si>
  <si>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</si>
  <si>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</si>
  <si>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</si>
  <si>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</si>
  <si>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</si>
  <si>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</si>
  <si>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</si>
  <si>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</si>
  <si>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</si>
  <si>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</si>
  <si>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</si>
  <si>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</si>
  <si>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</si>
  <si>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</si>
  <si>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</si>
  <si>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</si>
  <si>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</si>
  <si>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</si>
  <si>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</si>
  <si>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</si>
  <si>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</si>
  <si>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</si>
  <si>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</si>
  <si>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</si>
  <si>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</si>
  <si>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</si>
  <si>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</si>
  <si>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</si>
  <si>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</si>
  <si>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</si>
  <si>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</si>
  <si>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</si>
  <si>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</si>
  <si>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</si>
  <si>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</si>
  <si>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</si>
  <si>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</si>
  <si>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</si>
  <si>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</si>
  <si>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</si>
  <si>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</si>
  <si>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</si>
  <si>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</si>
  <si>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</si>
  <si>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</si>
  <si>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</si>
  <si>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</si>
  <si>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</si>
  <si>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</si>
  <si>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</si>
  <si>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</si>
  <si>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</si>
  <si>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</si>
  <si>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</si>
  <si>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</si>
  <si>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</si>
  <si>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</si>
  <si>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</si>
  <si>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</si>
  <si>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</si>
  <si>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</si>
  <si>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</si>
  <si>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</si>
  <si>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</si>
  <si>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</si>
  <si>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</si>
  <si>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</si>
  <si>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</si>
  <si>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</si>
  <si>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</si>
  <si>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</si>
  <si>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</si>
  <si>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</si>
  <si>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</si>
  <si>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</si>
  <si>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</si>
  <si>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</si>
  <si>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</si>
  <si>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</si>
  <si>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</si>
  <si>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</si>
  <si>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</si>
  <si>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</si>
  <si>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</si>
  <si>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</si>
  <si>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</si>
  <si>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</si>
  <si>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</si>
  <si>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</si>
  <si>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</si>
  <si>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</si>
  <si>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</si>
  <si>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</si>
  <si>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</si>
  <si>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</si>
  <si>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</si>
  <si>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</si>
  <si>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</si>
  <si>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</si>
  <si>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</si>
  <si>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</si>
  <si>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</si>
  <si>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</si>
  <si>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</si>
  <si>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</si>
  <si>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</si>
  <si>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</si>
  <si>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</si>
  <si>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</si>
  <si>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</si>
  <si>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</si>
  <si>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</si>
  <si>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</si>
  <si>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</si>
  <si>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</si>
  <si>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</si>
  <si>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</si>
  <si>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</si>
  <si>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</si>
  <si>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</si>
  <si>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</si>
  <si>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</si>
  <si>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</si>
  <si>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</si>
  <si>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</si>
  <si>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</si>
  <si>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</si>
  <si>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</si>
  <si>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</si>
  <si>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</si>
  <si>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</si>
  <si>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</si>
  <si>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</si>
  <si>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</si>
  <si>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</si>
  <si>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</si>
  <si>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</si>
  <si>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</si>
  <si>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</si>
  <si>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</si>
  <si>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</si>
  <si>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</si>
  <si>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</si>
  <si>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</si>
  <si>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</si>
  <si>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</si>
  <si>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</si>
  <si>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</si>
  <si>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</si>
  <si>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</si>
  <si>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</si>
  <si>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</si>
  <si>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</si>
  <si>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</si>
  <si>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</si>
  <si>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</si>
  <si>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</si>
  <si>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</si>
  <si>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</si>
  <si>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</si>
  <si>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</si>
  <si>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</si>
  <si>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</si>
  <si>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</si>
  <si>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</si>
  <si>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</si>
  <si>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</si>
  <si>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</si>
  <si>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</si>
  <si>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</si>
  <si>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</si>
  <si>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</si>
  <si>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</si>
  <si>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</si>
  <si>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</si>
  <si>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</si>
  <si>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</si>
  <si>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</si>
  <si>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</si>
  <si>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</si>
  <si>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</si>
  <si>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</si>
  <si>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</si>
  <si>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</si>
  <si>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</si>
  <si>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</si>
  <si>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</si>
  <si>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</si>
  <si>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</si>
  <si>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</si>
  <si>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</si>
  <si>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</si>
  <si>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</si>
  <si>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</si>
  <si>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</si>
  <si>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</si>
  <si>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</si>
  <si>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</si>
  <si>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</si>
  <si>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</si>
  <si>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</si>
  <si>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</si>
  <si>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</si>
  <si>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</si>
  <si>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</si>
  <si>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</si>
  <si>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</si>
  <si>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</si>
  <si>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</si>
  <si>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</si>
  <si>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</si>
  <si>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</si>
  <si>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</si>
  <si>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</si>
  <si>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</si>
  <si>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</si>
  <si>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</si>
  <si>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</si>
  <si>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</si>
  <si>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</si>
  <si>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</si>
  <si>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</si>
  <si>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</si>
  <si>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</si>
  <si>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</si>
  <si>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</si>
  <si>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</si>
  <si>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</si>
  <si>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</si>
  <si>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</si>
  <si>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</si>
  <si>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</si>
  <si>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</si>
  <si>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</si>
  <si>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</si>
  <si>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</si>
  <si>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</si>
  <si>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</si>
  <si>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</si>
  <si>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</si>
  <si>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</si>
  <si>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</si>
  <si>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</si>
  <si>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</si>
  <si>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</si>
  <si>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</si>
  <si>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</si>
  <si>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</si>
  <si>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</si>
  <si>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</si>
  <si>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</si>
  <si>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</si>
  <si>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</si>
  <si>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</si>
  <si>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</si>
  <si>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</si>
  <si>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</si>
  <si>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</si>
  <si>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</si>
  <si>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</si>
  <si>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</si>
  <si>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</si>
  <si>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</si>
  <si>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</si>
  <si>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</si>
  <si>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</si>
  <si>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</si>
  <si>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</si>
  <si>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</si>
  <si>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</si>
  <si>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</si>
  <si>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</si>
  <si>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</si>
  <si>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</si>
  <si>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</si>
  <si>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</si>
  <si>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</si>
  <si>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</si>
  <si>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</si>
  <si>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</si>
  <si>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</si>
  <si>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</si>
  <si>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</si>
  <si>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</si>
  <si>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</si>
  <si>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</si>
  <si>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</si>
  <si>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</si>
  <si>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</si>
  <si>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</si>
  <si>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</si>
  <si>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</si>
  <si>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</si>
  <si>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</si>
  <si>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</si>
  <si>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</si>
  <si>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</si>
  <si>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</si>
  <si>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</si>
  <si>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</si>
  <si>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</si>
  <si>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</si>
  <si>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</si>
  <si>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</si>
  <si>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</si>
  <si>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</si>
  <si>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</si>
  <si>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</si>
  <si>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</si>
  <si>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</si>
  <si>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</si>
  <si>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</si>
  <si>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</si>
  <si>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</si>
  <si>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</si>
  <si>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</si>
  <si>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</si>
  <si>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</si>
  <si>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</si>
  <si>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</si>
  <si>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</si>
  <si>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</si>
  <si>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</si>
  <si>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</si>
  <si>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</si>
  <si>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</si>
  <si>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</si>
  <si>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</si>
  <si>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</si>
  <si>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</si>
  <si>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</si>
  <si>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</si>
  <si>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</si>
  <si>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</si>
  <si>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</si>
  <si>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</si>
  <si>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</si>
  <si>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</si>
  <si>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</si>
  <si>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</si>
  <si>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</si>
  <si>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</si>
  <si>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</si>
  <si>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</si>
  <si>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</si>
  <si>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</si>
  <si>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</si>
  <si>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</si>
  <si>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</si>
  <si>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</si>
  <si>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</si>
  <si>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</si>
  <si>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</si>
  <si>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</si>
  <si>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</si>
  <si>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</si>
  <si>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</si>
  <si>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</si>
  <si>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</si>
  <si>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</si>
  <si>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</si>
  <si>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</si>
  <si>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</si>
  <si>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</si>
  <si>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</si>
  <si>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</si>
  <si>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</si>
  <si>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</si>
  <si>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</si>
  <si>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</si>
  <si>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</si>
  <si>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</si>
  <si>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</si>
  <si>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</si>
  <si>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</si>
  <si>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</si>
  <si>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</si>
  <si>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</si>
  <si>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</si>
  <si>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</si>
  <si>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</si>
  <si>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</si>
  <si>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</si>
  <si>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</si>
  <si>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</si>
  <si>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</si>
  <si>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</si>
  <si>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</si>
  <si>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</si>
  <si>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</si>
  <si>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</si>
  <si>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</si>
  <si>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</si>
  <si>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</si>
  <si>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</si>
  <si>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</si>
  <si>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</si>
  <si>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</si>
  <si>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</si>
  <si>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</si>
  <si>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</si>
  <si>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</si>
  <si>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</si>
  <si>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</si>
  <si>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</si>
  <si>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</si>
  <si>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</si>
  <si>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</si>
  <si>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</si>
  <si>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</si>
  <si>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</si>
  <si>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</si>
  <si>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</si>
  <si>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</si>
  <si>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</si>
  <si>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</si>
  <si>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</si>
  <si>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</si>
  <si>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</si>
  <si>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</si>
  <si>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</si>
  <si>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</si>
  <si>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</si>
  <si>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</si>
  <si>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</si>
  <si>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</si>
  <si>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</si>
  <si>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</si>
  <si>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</si>
  <si>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</si>
  <si>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</si>
  <si>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</si>
  <si>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</si>
  <si>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</si>
  <si>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</si>
  <si>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</si>
  <si>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</si>
  <si>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</si>
  <si>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</si>
  <si>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</si>
  <si>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</si>
  <si>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</si>
  <si>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</si>
  <si>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</si>
  <si>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</si>
  <si>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</si>
  <si>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</si>
  <si>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</si>
  <si>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</si>
  <si>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</si>
  <si>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</si>
  <si>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</si>
  <si>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</si>
  <si>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</si>
  <si>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</si>
  <si>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</si>
  <si>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</si>
  <si>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</si>
  <si>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</si>
  <si>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</si>
  <si>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</si>
  <si>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</si>
  <si>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</si>
  <si>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</si>
  <si>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</si>
  <si>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</si>
  <si>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</si>
  <si>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</si>
  <si>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</si>
  <si>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</si>
  <si>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</si>
  <si>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</si>
  <si>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</si>
  <si>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</si>
  <si>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</si>
  <si>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</si>
  <si>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</si>
  <si>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</si>
  <si>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</si>
  <si>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</si>
  <si>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</si>
  <si>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</si>
  <si>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</si>
  <si>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</si>
  <si>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</si>
  <si>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</si>
  <si>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</si>
  <si>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</si>
  <si>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</si>
  <si>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</si>
  <si>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</si>
  <si>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</si>
  <si>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</si>
  <si>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</si>
  <si>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</si>
  <si>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</si>
  <si>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</si>
  <si>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</si>
  <si>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</si>
  <si>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</si>
  <si>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</si>
  <si>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</si>
  <si>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</si>
  <si>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</si>
  <si>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</si>
  <si>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</si>
  <si>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</si>
  <si>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</si>
  <si>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</si>
  <si>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</si>
  <si>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</si>
  <si>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</si>
  <si>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</si>
  <si>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</si>
  <si>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</si>
  <si>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</si>
  <si>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</si>
  <si>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</si>
  <si>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</si>
  <si>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</si>
  <si>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</si>
  <si>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</si>
  <si>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</si>
  <si>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</si>
  <si>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</si>
  <si>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</si>
  <si>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</si>
  <si>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</si>
  <si>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</si>
  <si>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</si>
  <si>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</si>
  <si>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</si>
  <si>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</si>
  <si>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</si>
  <si>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</si>
  <si>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</si>
  <si>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</si>
  <si>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</si>
  <si>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</si>
  <si>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</si>
  <si>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</si>
  <si>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</si>
  <si>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</si>
  <si>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</si>
  <si>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</si>
  <si>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</si>
  <si>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</si>
  <si>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</si>
  <si>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</si>
  <si>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</si>
  <si>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</si>
  <si>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</si>
  <si>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</si>
  <si>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</si>
  <si>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</si>
  <si>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</si>
  <si>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</si>
  <si>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</si>
  <si>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</si>
  <si>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</si>
  <si>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</si>
  <si>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</si>
  <si>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</si>
  <si>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</si>
  <si>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</si>
  <si>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</si>
  <si>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</si>
  <si>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</si>
  <si>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</si>
  <si>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</si>
  <si>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</si>
  <si>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</si>
  <si>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</si>
  <si>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</si>
  <si>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</si>
  <si>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</si>
  <si>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</si>
  <si>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</si>
  <si>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</si>
  <si>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</si>
  <si>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</si>
  <si>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</si>
  <si>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</si>
  <si>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</si>
  <si>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</si>
  <si>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</si>
  <si>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</si>
  <si>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</si>
  <si>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</si>
  <si>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</si>
  <si>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</si>
  <si>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</si>
  <si>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</si>
  <si>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</si>
  <si>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</si>
  <si>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</si>
  <si>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</si>
  <si>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</si>
  <si>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</si>
  <si>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</si>
  <si>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</si>
  <si>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</si>
  <si>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</si>
  <si>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</si>
  <si>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</si>
  <si>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</si>
  <si>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</si>
  <si>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</si>
  <si>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</si>
  <si>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</si>
  <si>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</si>
  <si>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</si>
  <si>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</si>
  <si>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</si>
  <si>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</si>
  <si>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</si>
  <si>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</si>
  <si>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</si>
  <si>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</si>
  <si>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</si>
  <si>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</si>
  <si>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</si>
  <si>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</si>
  <si>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</si>
  <si>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</si>
  <si>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</si>
  <si>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</si>
  <si>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</si>
  <si>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</si>
  <si>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</si>
  <si>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</si>
  <si>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</si>
  <si>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</si>
  <si>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</si>
  <si>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</si>
  <si>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</si>
  <si>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</si>
  <si>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</si>
  <si>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</si>
  <si>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</si>
  <si>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</si>
  <si>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</si>
  <si>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</si>
  <si>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</si>
  <si>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</si>
  <si>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</si>
  <si>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</si>
  <si>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</si>
  <si>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</si>
  <si>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</si>
  <si>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</si>
  <si>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</si>
  <si>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</si>
  <si>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</si>
  <si>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</si>
  <si>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</si>
  <si>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</si>
  <si>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</si>
  <si>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</si>
  <si>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</si>
  <si>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</si>
  <si>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</si>
  <si>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</si>
  <si>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</si>
  <si>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</si>
  <si>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</si>
  <si>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</si>
  <si>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</si>
  <si>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</si>
  <si>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</si>
  <si>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</si>
  <si>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</si>
  <si>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</si>
  <si>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</si>
  <si>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</si>
  <si>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</si>
  <si>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</si>
  <si>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</si>
  <si>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</si>
  <si>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</si>
  <si>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</si>
  <si>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</si>
  <si>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</si>
  <si>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</si>
  <si>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</si>
  <si>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</si>
  <si>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</si>
  <si>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</si>
  <si>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</si>
  <si>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</si>
  <si>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</si>
  <si>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</si>
  <si>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</si>
  <si>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</si>
  <si>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</si>
  <si>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</si>
  <si>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</si>
  <si>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</si>
  <si>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</si>
  <si>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</si>
  <si>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</si>
  <si>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</si>
  <si>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</si>
  <si>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</si>
  <si>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</si>
  <si>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</si>
  <si>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</si>
  <si>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</si>
  <si>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</si>
  <si>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</si>
  <si>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</si>
  <si>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</si>
  <si>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</si>
  <si>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</si>
  <si>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</si>
  <si>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</si>
  <si>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</si>
  <si>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</si>
  <si>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</si>
  <si>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</si>
  <si>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</si>
  <si>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</si>
  <si>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</si>
  <si>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</si>
  <si>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</si>
  <si>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</si>
  <si>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</si>
  <si>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</si>
  <si>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</si>
  <si>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</si>
  <si>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</si>
  <si>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</si>
  <si>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</si>
  <si>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</si>
  <si>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</si>
  <si>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</si>
  <si>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</si>
  <si>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</si>
  <si>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</si>
  <si>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</si>
  <si>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</si>
  <si>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</si>
  <si>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</si>
  <si>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</si>
  <si>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</si>
  <si>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</si>
  <si>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</si>
  <si>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</si>
  <si>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</si>
  <si>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</si>
  <si>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</si>
  <si>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</si>
  <si>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</si>
  <si>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</si>
  <si>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</si>
  <si>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</si>
  <si>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</si>
  <si>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</si>
  <si>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</si>
  <si>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</si>
  <si>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</si>
  <si>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</si>
  <si>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</si>
  <si>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</si>
  <si>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</si>
  <si>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</si>
  <si>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</si>
  <si>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</si>
  <si>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</si>
  <si>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</si>
  <si>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</si>
  <si>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</si>
  <si>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</si>
  <si>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</si>
  <si>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</si>
  <si>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</si>
  <si>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</si>
  <si>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</si>
  <si>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</si>
  <si>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</si>
  <si>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</si>
  <si>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</si>
  <si>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</si>
  <si>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</si>
  <si>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</si>
  <si>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</si>
  <si>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</si>
  <si>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</si>
  <si>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</si>
  <si>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</si>
  <si>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</si>
  <si>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</si>
  <si>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</si>
  <si>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</si>
  <si>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</si>
  <si>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</si>
  <si>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</si>
  <si>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</si>
  <si>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</si>
  <si>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</si>
  <si>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</si>
  <si>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</si>
  <si>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</si>
  <si>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</si>
  <si>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</si>
  <si>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</si>
  <si>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</si>
  <si>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</si>
  <si>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</si>
  <si>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</si>
  <si>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</si>
  <si>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</si>
  <si>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</si>
  <si>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</si>
  <si>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</si>
  <si>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</si>
  <si>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</si>
  <si>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</si>
  <si>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</si>
  <si>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</si>
  <si>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</si>
  <si>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</si>
  <si>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</si>
  <si>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</si>
  <si>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</si>
  <si>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</si>
  <si>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</si>
  <si>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</si>
  <si>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</si>
  <si>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</si>
  <si>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</si>
  <si>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</si>
  <si>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</si>
  <si>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</si>
  <si>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</si>
  <si>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</si>
  <si>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</si>
  <si>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</si>
  <si>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</si>
  <si>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</si>
  <si>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</si>
  <si>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</si>
  <si>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</si>
  <si>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</si>
  <si>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</si>
  <si>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</si>
  <si>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</si>
  <si>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</si>
  <si>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</si>
  <si>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</si>
  <si>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</si>
  <si>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</si>
  <si>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</si>
  <si>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</si>
  <si>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</si>
  <si>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</si>
  <si>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</si>
  <si>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</si>
  <si>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</si>
  <si>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</si>
  <si>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</si>
  <si>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</si>
  <si>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</si>
  <si>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</si>
  <si>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</si>
  <si>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</si>
  <si>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</si>
  <si>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</si>
  <si>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</si>
  <si>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</si>
  <si>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</si>
  <si>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</si>
  <si>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</si>
  <si>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</si>
  <si>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</si>
  <si>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</si>
  <si>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</si>
  <si>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</si>
  <si>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</si>
  <si>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</si>
  <si>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</si>
  <si>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</si>
  <si>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</si>
  <si>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</si>
  <si>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</si>
  <si>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</si>
  <si>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</si>
  <si>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</si>
  <si>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</si>
  <si>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</si>
  <si>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</si>
  <si>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</si>
  <si>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</si>
  <si>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</si>
  <si>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</si>
  <si>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</si>
  <si>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</si>
  <si>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</si>
  <si>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</si>
  <si>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</si>
  <si>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</si>
  <si>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</si>
  <si>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</si>
  <si>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</si>
  <si>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</si>
  <si>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</si>
  <si>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</si>
  <si>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</si>
  <si>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</si>
  <si>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</si>
  <si>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</si>
  <si>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</si>
  <si>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</si>
  <si>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</si>
  <si>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</si>
  <si>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</si>
  <si>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</si>
  <si>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</si>
  <si>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</si>
  <si>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</si>
  <si>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</si>
  <si>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</si>
  <si>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</si>
  <si>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</si>
  <si>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</si>
  <si>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</si>
  <si>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</si>
  <si>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</si>
  <si>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</si>
  <si>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</si>
  <si>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</si>
  <si>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</si>
  <si>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</si>
  <si>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</si>
  <si>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</si>
  <si>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</si>
  <si>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</si>
  <si>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</si>
  <si>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</si>
  <si>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</si>
  <si>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</si>
  <si>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</si>
  <si>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</si>
  <si>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</si>
  <si>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</si>
  <si>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</si>
  <si>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</si>
  <si>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</si>
  <si>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</si>
  <si>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</si>
  <si>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</si>
  <si>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</si>
  <si>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</si>
  <si>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</si>
  <si>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</si>
  <si>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</si>
  <si>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</si>
  <si>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</si>
  <si>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</si>
  <si>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</si>
  <si>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</si>
  <si>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</si>
  <si>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</si>
  <si>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</si>
  <si>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</si>
  <si>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</si>
  <si>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</si>
  <si>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</si>
  <si>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</si>
  <si>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</si>
  <si>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</si>
  <si>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</si>
  <si>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</si>
  <si>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</si>
  <si>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</si>
  <si>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</si>
  <si>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</si>
  <si>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</si>
  <si>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</si>
  <si>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</si>
  <si>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</si>
  <si>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</si>
  <si>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</si>
  <si>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</si>
  <si>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</si>
  <si>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</si>
  <si>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</si>
  <si>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</si>
  <si>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</si>
  <si>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</si>
  <si>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</si>
  <si>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</si>
  <si>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</si>
  <si>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</si>
  <si>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</si>
  <si>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</si>
  <si>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</si>
  <si>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</si>
  <si>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</si>
  <si>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</si>
  <si>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</si>
  <si>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</si>
  <si>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</si>
  <si>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</si>
  <si>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</si>
  <si>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</si>
  <si>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</si>
  <si>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</si>
  <si>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</si>
  <si>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</si>
  <si>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</si>
  <si>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</si>
  <si>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</si>
  <si>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</si>
  <si>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</si>
  <si>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</si>
  <si>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</si>
  <si>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</si>
  <si>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</si>
  <si>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</si>
  <si>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</si>
  <si>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</si>
  <si>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</si>
  <si>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</si>
  <si>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</si>
  <si>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</si>
  <si>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>21:Ç</t>
  </si>
  <si>
    <t xml:space="preserve">Em carregamento </t>
  </si>
  <si>
    <t>Em carregamento - após desloca com equipe da escala para TRO</t>
  </si>
  <si>
    <t>TAG</t>
  </si>
  <si>
    <t>TAG2</t>
  </si>
  <si>
    <t xml:space="preserve">Trabalha em TAG2 </t>
  </si>
  <si>
    <t>MC as 10:54h/ Em intervalo das 11:40 as 23h</t>
  </si>
  <si>
    <t xml:space="preserve"> Em intervalo das 11:40 as 23h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</si>
  <si>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</si>
  <si>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</si>
  <si>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</si>
  <si>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</si>
  <si>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</si>
  <si>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</si>
  <si>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</si>
  <si>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</si>
  <si>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</si>
  <si>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</si>
  <si>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Em inspeção para TCS</t>
  </si>
  <si>
    <t>MC1 as 05:54h/ licença as 05:57h/ em intervalo as 07:47h</t>
  </si>
  <si>
    <t>Em intervalo das 07:47h as 14:58h</t>
  </si>
  <si>
    <t>TSF-TEX</t>
  </si>
  <si>
    <t>Descarga de pedra do km 735 ao 732 - retorna para TGR</t>
  </si>
  <si>
    <t>2(Enio + Daniel) +2 escala se precisar pra chegar em TGR</t>
  </si>
  <si>
    <t>TIQ-TGR</t>
  </si>
  <si>
    <t>TIQTGR</t>
  </si>
  <si>
    <t>TGRTSF</t>
  </si>
  <si>
    <t>Deslocamento TGR-TSF</t>
  </si>
  <si>
    <t>Execução de solda</t>
  </si>
  <si>
    <t>TP-492</t>
  </si>
  <si>
    <t>Troca de dormente em ponte</t>
  </si>
  <si>
    <t>Hebert</t>
  </si>
  <si>
    <t>Descarga de trilho 68
12 barras - 74/246007-248007tg
8 barras - 74/248007-249266tg</t>
  </si>
  <si>
    <t>Augusto</t>
  </si>
  <si>
    <t>Descarga de dormente</t>
  </si>
  <si>
    <t>ZTO</t>
  </si>
  <si>
    <t>ZTP-ZTO</t>
  </si>
  <si>
    <t>ZTPZTO</t>
  </si>
  <si>
    <t>Deslocamento de ZTP para ZTO</t>
  </si>
  <si>
    <t>1 (Ricardo) + 2 escala ZIQ-ZTO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</si>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</sst>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G67" activePane="bottomRight" state="frozen"/>
      <selection pane="bottomRight" activeCell="D67" sqref="D6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2" t="s">
        <v>1123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1124</v>
      </c>
      <c r="BI1" s="347"/>
      <c r="BJ1" s="348"/>
      <c r="BK1" s="349"/>
      <c r="BL1" s="49"/>
      <c r="BM1" s="339" t="s">
        <v>1125</v>
      </c>
      <c r="BN1" s="340"/>
      <c r="BO1" s="340"/>
      <c r="BP1" s="340"/>
      <c r="BQ1" s="340"/>
      <c r="BR1" s="340"/>
      <c r="BS1" s="341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2" t="s">
        <v>1126</v>
      </c>
      <c r="AJ2" s="343"/>
      <c r="AK2" s="343"/>
      <c r="AL2" s="343"/>
      <c r="AM2" s="343"/>
      <c r="AN2" s="343"/>
      <c r="AO2" s="343"/>
      <c r="AP2" s="343"/>
      <c r="AQ2" s="345"/>
      <c r="AR2" s="238"/>
      <c r="AS2" s="357" t="s">
        <v>1129</v>
      </c>
      <c r="AT2" s="344"/>
      <c r="AU2" s="344"/>
      <c r="AV2" s="344"/>
      <c r="AW2" s="344"/>
      <c r="AX2" s="343"/>
      <c r="AY2" s="345"/>
      <c r="AZ2" s="4"/>
      <c r="BA2" s="336" t="s">
        <v>1130</v>
      </c>
      <c r="BB2" s="338"/>
      <c r="BC2" s="342" t="s">
        <v>1127</v>
      </c>
      <c r="BD2" s="343"/>
      <c r="BE2" s="343"/>
      <c r="BF2" s="345"/>
      <c r="BG2" s="3"/>
      <c r="BH2" s="350"/>
      <c r="BI2" s="351"/>
      <c r="BJ2" s="352"/>
      <c r="BK2" s="353"/>
      <c r="BL2" s="49"/>
      <c r="BM2" s="354"/>
      <c r="BN2" s="355"/>
      <c r="BO2" s="355"/>
      <c r="BP2" s="355"/>
      <c r="BQ2" s="355"/>
      <c r="BR2" s="355"/>
      <c r="BS2" s="356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6" t="s">
        <v>1131</v>
      </c>
      <c r="AJ3" s="338"/>
      <c r="AK3" s="336" t="s">
        <v>1132</v>
      </c>
      <c r="AL3" s="337"/>
      <c r="AM3" s="337"/>
      <c r="AN3" s="337"/>
      <c r="AO3" s="337"/>
      <c r="AP3" s="337"/>
      <c r="AQ3" s="338"/>
      <c r="AR3" s="239"/>
      <c r="AS3" s="360" t="s">
        <v>1138</v>
      </c>
      <c r="AT3" s="361"/>
      <c r="AU3" s="360" t="s">
        <v>1139</v>
      </c>
      <c r="AV3" s="361"/>
      <c r="AW3" s="360" t="s">
        <v>1140</v>
      </c>
      <c r="AX3" s="362"/>
      <c r="AY3" s="63" t="s">
        <v>1141</v>
      </c>
      <c r="AZ3" s="63"/>
      <c r="BA3" s="358"/>
      <c r="BB3" s="359"/>
      <c r="BC3" s="336" t="s">
        <v>1134</v>
      </c>
      <c r="BD3" s="337"/>
      <c r="BE3" s="337"/>
      <c r="BF3" s="338"/>
      <c r="BG3" s="62"/>
      <c r="BH3" s="350"/>
      <c r="BI3" s="351"/>
      <c r="BJ3" s="352"/>
      <c r="BK3" s="353"/>
      <c r="BL3" s="49"/>
      <c r="BM3" s="339" t="s">
        <v>1142</v>
      </c>
      <c r="BN3" s="340"/>
      <c r="BO3" s="340"/>
      <c r="BP3" s="341"/>
      <c r="BQ3" s="339" t="s">
        <v>161</v>
      </c>
      <c r="BR3" s="340"/>
      <c r="BS3" s="341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 t="s">
        <v>1261</v>
      </c>
      <c r="AS60" s="38"/>
      <c r="AT60" s="38"/>
      <c r="AU60" s="38"/>
      <c r="AV60" s="38"/>
      <c r="AW60" s="38"/>
      <c r="AX60" s="38"/>
      <c r="AY60" s="318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1262</v>
      </c>
      <c r="BK60" s="16" t="s">
        <v>1263</v>
      </c>
      <c r="BL60" s="15"/>
      <c r="BM60" s="14"/>
      <c r="BN60" s="14"/>
      <c r="BO60" s="164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4" t="str">
        <f t="shared" si="5"/>
        <v/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1264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1265</v>
      </c>
      <c r="O61" s="172">
        <v>0.3125</v>
      </c>
      <c r="P61" s="172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1266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/>
      <c r="AU61" s="38"/>
      <c r="AV61" s="38"/>
      <c r="AW61" s="38"/>
      <c r="AX61" s="38"/>
      <c r="AY61" s="318" t="str">
        <f>IF(D61="","*",IFERROR(IF(ISODD(COUNT(AS61:AX61)),"ERRO",SUM((AT61-AS61),(AV61-AU61),(AX61-AW61))),"ERRO"))</f>
        <v>ERRO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1267</v>
      </c>
      <c r="BK61" s="16" t="s">
        <v>1268</v>
      </c>
      <c r="BL61" s="15"/>
      <c r="BM61" s="14"/>
      <c r="BN61" s="14"/>
      <c r="BO61" s="164"/>
      <c r="BP61" s="16"/>
      <c r="BQ61" s="12" t="e">
        <f t="shared" si="2"/>
        <v>#VALUE!</v>
      </c>
      <c r="BR61" s="18" t="e">
        <f>IF(OR(B61="",F61=""),"*",AY61/P61)</f>
        <v>#VALUE!</v>
      </c>
      <c r="BS61" s="18">
        <f>IF(OR(B61="",F61=""),"*",BA61/Q61)</f>
        <v>0</v>
      </c>
      <c r="BT61" s="224" t="str">
        <f t="shared" si="5"/>
        <v/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1269</v>
      </c>
      <c r="W62" s="172" t="s">
        <v>1270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1271</v>
      </c>
      <c r="W63" s="172" t="s">
        <v>1272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1273</v>
      </c>
      <c r="BK63" s="16" t="s">
        <v>1274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1275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1276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1271</v>
      </c>
      <c r="W64" s="172" t="s">
        <v>1277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1</v>
      </c>
      <c r="BI64" s="16"/>
      <c r="BJ64" s="16" t="s">
        <v>1278</v>
      </c>
      <c r="BK64" s="16" t="s">
        <v>1279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1</v>
      </c>
      <c r="BI65" s="16"/>
      <c r="BJ65" s="16" t="s">
        <v>1280</v>
      </c>
      <c r="BK65" s="16" t="s">
        <v>1281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1282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1283</v>
      </c>
      <c r="X67" s="217" t="s">
        <v>952</v>
      </c>
      <c r="Y67" s="157" t="s">
        <v>951</v>
      </c>
      <c r="Z67" s="157"/>
      <c r="AA67" s="83" t="s">
        <v>1284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/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/>
      <c r="BI67" s="16"/>
      <c r="BJ67" s="16"/>
      <c r="BK67" s="16"/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1264</v>
      </c>
      <c r="J69" s="216">
        <v>98</v>
      </c>
      <c r="K69" s="216">
        <v>616</v>
      </c>
      <c r="L69" s="83">
        <v>502</v>
      </c>
      <c r="M69" s="203" t="s">
        <v>1285</v>
      </c>
      <c r="N69" s="330" t="s">
        <v>1286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1277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305"/>
      <c r="AL69" s="305"/>
      <c r="AM69" s="305"/>
      <c r="AN69" s="305"/>
      <c r="AO69" s="284"/>
      <c r="AP69" s="285"/>
      <c r="AQ69" s="285"/>
      <c r="AR69" s="241"/>
      <c r="AS69" s="241"/>
      <c r="AT69" s="241"/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/>
      <c r="BI69" s="16"/>
      <c r="BJ69" s="309"/>
      <c r="BK69" s="16"/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1287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1288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/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/>
      <c r="BI70" s="16"/>
      <c r="BJ70" s="16"/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1289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/>
      <c r="BI72" s="16"/>
      <c r="BJ72" s="16"/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 hidden="1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 hidden="1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1291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/>
      <c r="BI75" s="16"/>
      <c r="BJ75" s="16"/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1264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1292</v>
      </c>
      <c r="W76" s="172" t="s">
        <v>1277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8">
        <f>IF(D76="","*",IFERROR(IF(ISODD(COUNT(AS76:AX76)),"ERRO",SUM((AT76-AS76),(AV76-AU76),(AX76-AW76))),"ERRO"))</f>
        <v>0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/>
      <c r="BI76" s="16"/>
      <c r="BJ76" s="16"/>
      <c r="BK76" s="16"/>
      <c r="BL76" s="15"/>
      <c r="BM76" s="14"/>
      <c r="BN76" s="14"/>
      <c r="BO76" s="164"/>
      <c r="BP76" s="16"/>
      <c r="BQ76" s="12" t="str">
        <f t="shared" si="8"/>
        <v>Produção e Intervalo</v>
      </c>
      <c r="BR76" s="18">
        <f t="shared" si="9"/>
        <v>0</v>
      </c>
      <c r="BS76" s="18">
        <f t="shared" si="10"/>
        <v>0</v>
      </c>
      <c r="BT76" s="224" t="str">
        <f t="shared" si="11"/>
        <v/>
      </c>
    </row>
    <row r="77" spans="1:72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79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1293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TRILHEIRO - DESCARGA</v>
      </c>
      <c r="AJ77" s="9" t="str">
        <f>IF(D77="","*",VLOOKUP(AI77,BS_ATIVIDADE[#Data],3,FALSE))</f>
        <v>TRILHEIRO - DESCARGA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/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/>
      <c r="BI77" s="16"/>
      <c r="BJ77" s="16"/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1294</v>
      </c>
      <c r="W78" s="172" t="s">
        <v>1295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/>
      <c r="AS78" s="38"/>
      <c r="AT78" s="38"/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/>
      <c r="BI78" s="16"/>
      <c r="BJ78" s="16"/>
      <c r="BK78" s="16"/>
      <c r="BL78" s="15"/>
      <c r="BM78" s="14"/>
      <c r="BN78" s="14"/>
      <c r="BO78" s="164"/>
      <c r="BP78" s="16"/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/>
      </c>
    </row>
    <row r="79" spans="1:72" hidden="1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/>
      <c r="AS80" s="38"/>
      <c r="AT80" s="38"/>
      <c r="AU80" s="38"/>
      <c r="AV80" s="38"/>
      <c r="AW80" s="38"/>
      <c r="AX80" s="38"/>
      <c r="AY80" s="318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/>
      <c r="BI80" s="16"/>
      <c r="BJ80" s="16"/>
      <c r="BK80" s="16"/>
      <c r="BL80" s="15"/>
      <c r="BM80" s="14"/>
      <c r="BN80" s="14"/>
      <c r="BO80" s="164"/>
      <c r="BP80" s="16"/>
      <c r="BQ80" s="12" t="str">
        <f t="shared" si="8"/>
        <v>Produção e Intervalo</v>
      </c>
      <c r="BR80" s="18">
        <f t="shared" si="9"/>
        <v>0</v>
      </c>
      <c r="BS80" s="18">
        <f t="shared" si="10"/>
        <v>0</v>
      </c>
      <c r="BT80" s="224" t="str">
        <f t="shared" si="11"/>
        <v/>
      </c>
    </row>
    <row r="81" spans="1:72" hidden="1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1296</v>
      </c>
      <c r="J82" s="216">
        <v>78</v>
      </c>
      <c r="K82" s="216">
        <v>334</v>
      </c>
      <c r="L82" s="83">
        <v>7.5</v>
      </c>
      <c r="M82" s="203" t="s">
        <v>1297</v>
      </c>
      <c r="N82" s="203" t="s">
        <v>1298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1299</v>
      </c>
      <c r="X82" s="217" t="s">
        <v>957</v>
      </c>
      <c r="Y82" s="157" t="s">
        <v>960</v>
      </c>
      <c r="Z82" s="157"/>
      <c r="AA82" s="83" t="s">
        <v>1300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/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 hidden="1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 hidden="1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 hidden="1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 hidden="1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 hidden="1">
      <c r="A87" s="50" t="str">
        <f t="shared" si="7"/>
        <v/>
      </c>
      <c r="B87" s="170"/>
      <c r="C87" s="8" t="str">
        <f>IF(BS_CONTROLE[[#This Row],[DATA]]="","",WEEKNUM(BS_CONTROLE[[#This Row],[DATA]]))</f>
        <v/>
      </c>
      <c r="D87" s="51"/>
      <c r="E87" s="319">
        <v>81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4" t="str">
        <f t="shared" si="11"/>
        <v/>
      </c>
    </row>
    <row r="88" spans="1:72" hidden="1">
      <c r="A88" s="50" t="str">
        <f t="shared" si="7"/>
        <v/>
      </c>
      <c r="B88" s="170"/>
      <c r="C88" s="8" t="str">
        <f>IF(BS_CONTROLE[[#This Row],[DATA]]="","",WEEKNUM(BS_CONTROLE[[#This Row],[DATA]]))</f>
        <v/>
      </c>
      <c r="D88" s="51"/>
      <c r="E88" s="319">
        <v>82</v>
      </c>
      <c r="F88" s="171"/>
      <c r="G88" s="9" t="str">
        <f>IF(D88="","*",VLOOKUP(F88,BS_ATIVIDADE[#All],3,FALSE))</f>
        <v>*</v>
      </c>
      <c r="H88" s="172"/>
      <c r="I88" s="172"/>
      <c r="J88" s="216"/>
      <c r="K88" s="216"/>
      <c r="L88" s="83" t="s">
        <v>11</v>
      </c>
      <c r="M88" s="203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3"/>
      <c r="R88" s="10" t="str">
        <f>IFERROR(_xlfn.XLOOKUP(F88, BS_ATIVIDADE[ATIVIDADE],BS_ATIVIDADE[UNIDADE] ), "*")</f>
        <v>*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7"/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3" t="str">
        <f>IF(BS_CONTROLE[[#This Row],[Local - Partida]]=0, "-", BS_CONTROLE[[#This Row],[Local - Partida]])</f>
        <v>-</v>
      </c>
      <c r="AL88" s="283" t="str">
        <f>IF(BS_CONTROLE[[#This Row],[Local - Encerramento]]=0, "-", BS_CONTROLE[[#This Row],[Local - Encerramento]])</f>
        <v>-</v>
      </c>
      <c r="AM88" s="283" t="str">
        <f>IF(BS_CONTROLE[[#This Row],[Entre - Estações]]=0, "-", BS_CONTROLE[[#This Row],[Entre - Estações]])</f>
        <v>-</v>
      </c>
      <c r="AN88" s="283" t="str">
        <f>IF(BS_CONTROLE[[#This Row],[SB]]=0, "-", BS_CONTROLE[[#This Row],[SB]])</f>
        <v>-</v>
      </c>
      <c r="AO88" s="284" t="str">
        <f>IF(BS_CONTROLE[[#This Row],[SUB]]=0, "-", BS_CONTROLE[[#This Row],[SUB]])</f>
        <v>-</v>
      </c>
      <c r="AP88" s="285" t="str">
        <f>IF(BS_CONTROLE[[#This Row],[KM - Inicio]]=0, "-", BS_CONTROLE[[#This Row],[KM - Inicio]])</f>
        <v>-</v>
      </c>
      <c r="AQ88" s="285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8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6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4" t="str">
        <f t="shared" si="11"/>
        <v/>
      </c>
    </row>
    <row r="89" spans="1:72" hidden="1">
      <c r="A89" s="50" t="str">
        <f t="shared" si="7"/>
        <v/>
      </c>
      <c r="B89" s="170"/>
      <c r="C89" s="8" t="str">
        <f>IF(BS_CONTROLE[[#This Row],[DATA]]="","",WEEKNUM(BS_CONTROLE[[#This Row],[DATA]]))</f>
        <v/>
      </c>
      <c r="D89" s="51"/>
      <c r="E89" s="319">
        <v>83</v>
      </c>
      <c r="F89" s="171"/>
      <c r="G89" s="9" t="str">
        <f>IF(D89="","*",VLOOKUP(F89,BS_ATIVIDADE[#All],3,FALSE))</f>
        <v>*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 hidden="1">
      <c r="A90" s="50" t="str">
        <f t="shared" si="7"/>
        <v/>
      </c>
      <c r="B90" s="170"/>
      <c r="C90" s="8" t="str">
        <f>IF(BS_CONTROLE[[#This Row],[DATA]]="","",WEEKNUM(BS_CONTROLE[[#This Row],[DATA]]))</f>
        <v/>
      </c>
      <c r="D90" s="51"/>
      <c r="E90" s="319">
        <v>84</v>
      </c>
      <c r="F90" s="171"/>
      <c r="G90" s="9" t="str">
        <f>IF(D90="","*",VLOOKUP(F90,BS_ATIVIDADE[#All],3,FALSE))</f>
        <v>*</v>
      </c>
      <c r="H90" s="172"/>
      <c r="I90" s="172"/>
      <c r="J90" s="216"/>
      <c r="K90" s="216"/>
      <c r="L90" s="83" t="s">
        <v>11</v>
      </c>
      <c r="M90" s="203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2"/>
      <c r="P90" s="172"/>
      <c r="Q90" s="83"/>
      <c r="R90" s="10" t="str">
        <f>IFERROR(_xlfn.XLOOKUP(F90, BS_ATIVIDADE[ATIVIDADE],BS_ATIVIDADE[UNIDADE] ), "*")</f>
        <v>*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7"/>
      <c r="W90" s="172"/>
      <c r="X90" s="217"/>
      <c r="Y90" s="157"/>
      <c r="Z90" s="157"/>
      <c r="AA90" s="83"/>
      <c r="AB90" s="70"/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3" t="str">
        <f>IF(BS_CONTROLE[[#This Row],[Local - Partida]]=0, "-", BS_CONTROLE[[#This Row],[Local - Partida]])</f>
        <v>-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-</v>
      </c>
      <c r="AN90" s="283" t="str">
        <f>IF(BS_CONTROLE[[#This Row],[SB]]=0, "-", BS_CONTROLE[[#This Row],[SB]])</f>
        <v>-</v>
      </c>
      <c r="AO90" s="284" t="str">
        <f>IF(BS_CONTROLE[[#This Row],[SUB]]=0, "-", BS_CONTROLE[[#This Row],[SUB]])</f>
        <v>-</v>
      </c>
      <c r="AP90" s="285" t="str">
        <f>IF(BS_CONTROLE[[#This Row],[KM - Inicio]]=0, "-", BS_CONTROLE[[#This Row],[KM - Inicio]])</f>
        <v>-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6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4" t="str">
        <f t="shared" si="11"/>
        <v/>
      </c>
    </row>
    <row r="91" spans="1:72" hidden="1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 hidden="1">
      <c r="A92" s="50" t="str">
        <f t="shared" si="7"/>
        <v/>
      </c>
      <c r="B92" s="170"/>
      <c r="C92" s="8" t="str">
        <f>IF(BS_CONTROLE[[#This Row],[DATA]]="","",WEEKNUM(BS_CONTROLE[[#This Row],[DATA]]))</f>
        <v/>
      </c>
      <c r="D92" s="51"/>
      <c r="E92" s="319">
        <v>86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4" t="str">
        <f t="shared" si="11"/>
        <v/>
      </c>
    </row>
    <row r="93" spans="1:72" hidden="1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 hidden="1">
      <c r="A94" s="50" t="str">
        <f t="shared" si="7"/>
        <v/>
      </c>
      <c r="B94" s="170"/>
      <c r="C94" s="8" t="str">
        <f>IF(BS_CONTROLE[[#This Row],[DATA]]="","",WEEKNUM(BS_CONTROLE[[#This Row],[DATA]]))</f>
        <v/>
      </c>
      <c r="D94" s="51"/>
      <c r="E94" s="319">
        <v>88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4" t="str">
        <f t="shared" si="11"/>
        <v/>
      </c>
    </row>
    <row r="95" spans="1:72" hidden="1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hidden="1" customHeight="1">
      <c r="A96" s="50" t="str">
        <f t="shared" si="7"/>
        <v/>
      </c>
      <c r="B96" s="170"/>
      <c r="C96" s="8" t="str">
        <f>IF(BS_CONTROLE[[#This Row],[DATA]]="","",WEEKNUM(BS_CONTROLE[[#This Row],[DATA]]))</f>
        <v/>
      </c>
      <c r="D96" s="51"/>
      <c r="E96" s="319">
        <v>90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4" t="str">
        <f t="shared" si="11"/>
        <v/>
      </c>
    </row>
    <row r="97" spans="1:72" hidden="1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 hidden="1">
      <c r="A98" s="50" t="str">
        <f t="shared" si="7"/>
        <v/>
      </c>
      <c r="B98" s="170"/>
      <c r="C98" s="8" t="str">
        <f>IF(BS_CONTROLE[[#This Row],[DATA]]="","",WEEKNUM(BS_CONTROLE[[#This Row],[DATA]]))</f>
        <v/>
      </c>
      <c r="D98" s="51"/>
      <c r="E98" s="319">
        <v>92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 hidden="1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 hidden="1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 hidden="1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 hidden="1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 hidden="1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 hidden="1">
      <c r="A104" s="50" t="str">
        <f t="shared" si="12"/>
        <v/>
      </c>
      <c r="B104" s="170"/>
      <c r="C104" s="8" t="str">
        <f>IF(BS_CONTROLE[[#This Row],[DATA]]="","",WEEKNUM(BS_CONTROLE[[#This Row],[DATA]]))</f>
        <v/>
      </c>
      <c r="D104" s="51"/>
      <c r="E104" s="319">
        <v>98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4" t="str">
        <f t="shared" si="16"/>
        <v/>
      </c>
    </row>
    <row r="105" spans="1:72" hidden="1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 hidden="1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 hidden="1">
      <c r="A107" s="50" t="str">
        <f t="shared" si="12"/>
        <v/>
      </c>
      <c r="B107" s="170"/>
      <c r="C107" s="8" t="str">
        <f>IF(BS_CONTROLE[[#This Row],[DATA]]="","",WEEKNUM(BS_CONTROLE[[#This Row],[DATA]]))</f>
        <v/>
      </c>
      <c r="D107" s="51"/>
      <c r="E107" s="320">
        <v>101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 hidden="1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 hidden="1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 hidden="1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 hidden="1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 hidden="1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 hidden="1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 hidden="1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 hidden="1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 hidden="1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 hidden="1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 hidden="1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 hidden="1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 hidden="1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 hidden="1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 hidden="1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 hidden="1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 hidden="1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 hidden="1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 hidden="1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 hidden="1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 hidden="1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 hidden="1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 hidden="1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 hidden="1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hidden="1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 hidden="1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 hidden="1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 hidden="1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 hidden="1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 hidden="1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 hidden="1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 hidden="1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 hidden="1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 hidden="1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hidden="1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 hidden="1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 hidden="1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 hidden="1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 hidden="1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 hidden="1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 hidden="1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 hidden="1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 hidden="1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 hidden="1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 hidden="1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 hidden="1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 hidden="1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 hidden="1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 hidden="1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 hidden="1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 hidden="1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 hidden="1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 hidden="1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 hidden="1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 hidden="1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 hidden="1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 hidden="1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 hidden="1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 hidden="1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 hidden="1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 hidden="1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 hidden="1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 hidden="1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 hidden="1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 hidden="1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 hidden="1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 hidden="1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 hidden="1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 hidden="1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 hidden="1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 hidden="1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 hidden="1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 hidden="1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 hidden="1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 hidden="1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 hidden="1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 hidden="1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 hidden="1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 hidden="1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 hidden="1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 hidden="1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 hidden="1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 hidden="1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 hidden="1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 hidden="1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 hidden="1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 hidden="1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 hidden="1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 hidden="1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 hidden="1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 hidden="1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 hidden="1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 hidden="1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 hidden="1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 hidden="1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 hidden="1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 hidden="1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 hidden="1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 hidden="1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 hidden="1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 hidden="1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 hidden="1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 hidden="1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 hidden="1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 hidden="1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 hidden="1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 hidden="1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 hidden="1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 hidden="1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 hidden="1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 hidden="1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 hidden="1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 hidden="1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 hidden="1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 hidden="1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 hidden="1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 hidden="1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 hidden="1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 hidden="1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 hidden="1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 hidden="1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 hidden="1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 hidden="1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 hidden="1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 hidden="1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 hidden="1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 hidden="1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 hidden="1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 hidden="1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 hidden="1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 hidden="1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 hidden="1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 hidden="1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 hidden="1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 hidden="1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 hidden="1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 hidden="1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 hidden="1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 hidden="1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 hidden="1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 hidden="1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 hidden="1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 hidden="1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 hidden="1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 hidden="1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 hidden="1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 hidden="1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 hidden="1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 hidden="1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 hidden="1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 hidden="1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 hidden="1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 hidden="1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 hidden="1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 hidden="1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 hidden="1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 hidden="1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 hidden="1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 hidden="1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 hidden="1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 hidden="1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 hidden="1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 hidden="1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 hidden="1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 hidden="1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 hidden="1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 hidden="1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 hidden="1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 hidden="1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 hidden="1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 hidden="1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 hidden="1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 hidden="1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 hidden="1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 hidden="1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 hidden="1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 hidden="1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 hidden="1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 hidden="1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 hidden="1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 hidden="1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 hidden="1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 hidden="1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 hidden="1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 hidden="1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 hidden="1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 hidden="1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 hidden="1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 hidden="1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hidden="1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 hidden="1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 hidden="1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 hidden="1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 hidden="1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 hidden="1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 hidden="1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 hidden="1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 hidden="1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 hidden="1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 hidden="1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 hidden="1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 hidden="1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 hidden="1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 hidden="1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 hidden="1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 hidden="1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 hidden="1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 hidden="1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 hidden="1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 hidden="1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 hidden="1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 hidden="1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 hidden="1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 hidden="1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 hidden="1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 hidden="1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 hidden="1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 hidden="1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 hidden="1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 hidden="1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 hidden="1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 hidden="1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 hidden="1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 hidden="1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 hidden="1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 hidden="1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 hidden="1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 hidden="1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 hidden="1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 hidden="1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 hidden="1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 hidden="1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 hidden="1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 hidden="1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 hidden="1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 hidden="1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 hidden="1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 hidden="1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 hidden="1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 hidden="1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 hidden="1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 hidden="1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 hidden="1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 hidden="1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 hidden="1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 hidden="1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 hidden="1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 hidden="1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 hidden="1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 hidden="1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 hidden="1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 hidden="1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 hidden="1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 hidden="1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 hidden="1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hidden="1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 hidden="1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 hidden="1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 hidden="1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 hidden="1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 hidden="1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 hidden="1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 hidden="1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 hidden="1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 hidden="1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 hidden="1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 hidden="1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 hidden="1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 hidden="1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 hidden="1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 hidden="1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 hidden="1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 hidden="1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 hidden="1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 hidden="1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 hidden="1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 hidden="1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 hidden="1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 hidden="1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 hidden="1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 hidden="1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 hidden="1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 hidden="1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 hidden="1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 hidden="1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 hidden="1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 hidden="1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 hidden="1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 hidden="1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 hidden="1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 hidden="1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 hidden="1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 hidden="1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 hidden="1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 hidden="1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 hidden="1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 hidden="1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 hidden="1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 hidden="1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 hidden="1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 hidden="1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 hidden="1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 hidden="1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 hidden="1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 hidden="1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 hidden="1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 hidden="1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 hidden="1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 hidden="1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 hidden="1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 hidden="1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 hidden="1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 hidden="1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 hidden="1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 hidden="1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 hidden="1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 hidden="1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 hidden="1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 hidden="1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 hidden="1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 hidden="1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 hidden="1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 hidden="1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 hidden="1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 hidden="1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 hidden="1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 hidden="1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 hidden="1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 hidden="1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 hidden="1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 hidden="1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 hidden="1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 hidden="1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 hidden="1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 hidden="1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 hidden="1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 hidden="1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 hidden="1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 hidden="1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 hidden="1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 hidden="1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 hidden="1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 hidden="1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 hidden="1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 hidden="1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 hidden="1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 hidden="1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 hidden="1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 hidden="1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 hidden="1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 hidden="1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 hidden="1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 hidden="1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 hidden="1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 hidden="1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 hidden="1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 hidden="1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 hidden="1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 hidden="1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 hidden="1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 hidden="1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 hidden="1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 hidden="1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 hidden="1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 hidden="1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 hidden="1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 hidden="1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 hidden="1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 hidden="1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 hidden="1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 hidden="1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 hidden="1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 hidden="1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 hidden="1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 hidden="1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 hidden="1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 hidden="1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 hidden="1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 hidden="1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 hidden="1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 hidden="1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 hidden="1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 hidden="1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 hidden="1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1" operator="equal">
      <formula>"ERRO"</formula>
    </cfRule>
  </conditionalFormatting>
  <conditionalFormatting sqref="X4 Y476:Y551 Y1:Z475">
    <cfRule type="cellIs" dxfId="139" priority="18360" operator="equal">
      <formula>"OPORTUNIDADE"</formula>
    </cfRule>
  </conditionalFormatting>
  <conditionalFormatting sqref="AZ6:AZ523">
    <cfRule type="expression" dxfId="138" priority="18355">
      <formula>$BU6=1</formula>
    </cfRule>
  </conditionalFormatting>
  <conditionalFormatting sqref="BQ6:BQ600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3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6:X523 Y476:Y551 Y6:Z475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6:X523">
    <cfRule type="cellIs" dxfId="127" priority="18295" operator="equal">
      <formula>"OPORTUNIDADE"</formula>
    </cfRule>
  </conditionalFormatting>
  <conditionalFormatting sqref="Z476:Z523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6:Z523">
    <cfRule type="cellIs" dxfId="124" priority="18292" operator="equal">
      <formula>"OPORTUNIDADE"</formula>
    </cfRule>
  </conditionalFormatting>
  <conditionalFormatting sqref="Y1048576">
    <cfRule type="cellIs" dxfId="123" priority="18177" operator="equal">
      <formula>"OPORTUNIDADE"</formula>
    </cfRule>
  </conditionalFormatting>
  <conditionalFormatting sqref="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4:Z549">
    <cfRule type="cellIs" dxfId="120" priority="17912" operator="equal">
      <formula>"OPORTUNIDADE"</formula>
    </cfRule>
  </conditionalFormatting>
  <conditionalFormatting sqref="Z524:Z549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50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50">
    <cfRule type="cellIs" dxfId="115" priority="17897" operator="equal">
      <formula>"OPORTUNIDADE"</formula>
    </cfRule>
  </conditionalFormatting>
  <conditionalFormatting sqref="Z550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50">
    <cfRule type="cellIs" dxfId="112" priority="17894" operator="equal">
      <formula>"OPORTUNIDADE"</formula>
    </cfRule>
  </conditionalFormatting>
  <conditionalFormatting sqref="BI550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4">
      <formula>$BU493=1</formula>
    </cfRule>
  </conditionalFormatting>
  <conditionalFormatting sqref="AZ526:AZ550">
    <cfRule type="expression" dxfId="110" priority="18674">
      <formula>$BU498=1</formula>
    </cfRule>
  </conditionalFormatting>
  <conditionalFormatting sqref="BI524:BI549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3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3"/>
      <c r="B1" s="364"/>
      <c r="C1" s="365"/>
      <c r="L1" s="331"/>
      <c r="M1" s="123"/>
      <c r="N1" s="293"/>
      <c r="O1" s="293"/>
      <c r="P1" s="169"/>
      <c r="Q1" s="366" t="s">
        <v>1211</v>
      </c>
      <c r="R1" s="367"/>
      <c r="U1" s="101"/>
      <c r="V1" s="368" t="s">
        <v>1301</v>
      </c>
      <c r="W1" s="368"/>
      <c r="X1" s="368"/>
      <c r="Y1" s="103"/>
    </row>
    <row r="2" spans="1:25" s="100" customFormat="1" ht="11.25" customHeight="1">
      <c r="A2" s="104" t="s">
        <v>1302</v>
      </c>
      <c r="B2" s="104" t="s">
        <v>1303</v>
      </c>
      <c r="C2" s="104" t="s">
        <v>7</v>
      </c>
      <c r="D2" s="105" t="s">
        <v>1163</v>
      </c>
      <c r="E2" s="105" t="s">
        <v>1164</v>
      </c>
      <c r="F2" s="105" t="s">
        <v>1304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1305</v>
      </c>
      <c r="U2" s="107" t="s">
        <v>1166</v>
      </c>
      <c r="V2" s="102">
        <f ca="1">TODAY()-1</f>
        <v>46026</v>
      </c>
      <c r="W2" s="102">
        <f ca="1">V2-1</f>
        <v>46025</v>
      </c>
      <c r="X2" s="102">
        <f ca="1">W2-1</f>
        <v>46024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1723</v>
      </c>
      <c r="W8" s="111">
        <f ca="1">_xlfn.XLOOKUP(G8&amp;$W$2,BS_CONTROLE[CHAVE],BS_CONTROLE[Quantidade_11],"-")</f>
        <v>0</v>
      </c>
      <c r="X8" s="111">
        <f ca="1">_xlfn.XLOOKUP(G8&amp;$X$2,BS_CONTROLE[CHAVE],BS_CONTROLE[Quantidade_11],"-")</f>
        <v>1125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30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1723</v>
      </c>
      <c r="W20" s="111">
        <f ca="1">_xlfn.XLOOKUP(G20&amp;$W$2,BS_CONTROLE[CHAVE],BS_CONTROLE[Quantidade_11],"-")</f>
        <v>0</v>
      </c>
      <c r="X20" s="111">
        <f ca="1">_xlfn.XLOOKUP(G20&amp;$X$2,BS_CONTROLE[CHAVE],BS_CONTROLE[Quantidade_11],"-")</f>
        <v>1125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</v>
      </c>
      <c r="X21" s="111">
        <f ca="1">_xlfn.XLOOKUP(G21&amp;$X$2,BS_CONTROLE[CHAVE],BS_CONTROLE[Quantidade_11],"-")</f>
        <v>786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410</v>
      </c>
      <c r="W25" s="111">
        <f ca="1">_xlfn.XLOOKUP(G25&amp;$W$2,BS_CONTROLE[CHAVE],BS_CONTROLE[Quantidade_11],"-")</f>
        <v>770</v>
      </c>
      <c r="X25" s="111">
        <f ca="1">_xlfn.XLOOKUP(G25&amp;$X$2,BS_CONTROLE[CHAVE],BS_CONTROLE[Quantidade_11],"-")</f>
        <v>220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30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1723</v>
      </c>
      <c r="W39" s="111">
        <f ca="1">_xlfn.XLOOKUP(G39&amp;$W$2,BS_CONTROLE[CHAVE],BS_CONTROLE[Quantidade_11],"-")</f>
        <v>0</v>
      </c>
      <c r="X39" s="111">
        <f ca="1">_xlfn.XLOOKUP(G39&amp;$X$2,BS_CONTROLE[CHAVE],BS_CONTROLE[Quantidade_11],"-")</f>
        <v>1125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786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410</v>
      </c>
      <c r="W42" s="111">
        <f ca="1">_xlfn.XLOOKUP(G42&amp;$W$2,BS_CONTROLE[CHAVE],BS_CONTROLE[Quantidade_11],"-")</f>
        <v>770</v>
      </c>
      <c r="X42" s="111">
        <f ca="1">_xlfn.XLOOKUP(G42&amp;$X$2,BS_CONTROLE[CHAVE],BS_CONTROLE[Quantidade_11],"-")</f>
        <v>220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1723</v>
      </c>
      <c r="W49" s="111">
        <f ca="1">_xlfn.XLOOKUP(G49&amp;$W$2,BS_CONTROLE[CHAVE],BS_CONTROLE[Quantidade_11],"-")</f>
        <v>0</v>
      </c>
      <c r="X49" s="111">
        <f ca="1">_xlfn.XLOOKUP(G49&amp;$X$2,BS_CONTROLE[CHAVE],BS_CONTROLE[Quantidade_11],"-")</f>
        <v>1125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410</v>
      </c>
      <c r="W52" s="111">
        <f ca="1">_xlfn.XLOOKUP(G52&amp;$W$2,BS_CONTROLE[CHAVE],BS_CONTROLE[Quantidade_11],"-")</f>
        <v>770</v>
      </c>
      <c r="X52" s="111">
        <f ca="1">_xlfn.XLOOKUP(G52&amp;$X$2,BS_CONTROLE[CHAVE],BS_CONTROLE[Quantidade_11],"-")</f>
        <v>220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30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2200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1723</v>
      </c>
      <c r="W59" s="111">
        <f ca="1">_xlfn.XLOOKUP(G59&amp;$W$2,BS_CONTROLE[CHAVE],BS_CONTROLE[Quantidade_11],"-")</f>
        <v>0</v>
      </c>
      <c r="X59" s="111">
        <f ca="1">_xlfn.XLOOKUP(G59&amp;$X$2,BS_CONTROLE[CHAVE],BS_CONTROLE[Quantidade_11],"-")</f>
        <v>1125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</v>
      </c>
      <c r="X60" s="111">
        <f ca="1">_xlfn.XLOOKUP(G60&amp;$X$2,BS_CONTROLE[CHAVE],BS_CONTROLE[Quantidade_11],"-")</f>
        <v>786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410</v>
      </c>
      <c r="W63" s="111">
        <f ca="1">_xlfn.XLOOKUP(G63&amp;$W$2,BS_CONTROLE[CHAVE],BS_CONTROLE[Quantidade_11],"-")</f>
        <v>770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30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1723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1125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</v>
      </c>
      <c r="X76" s="111">
        <f ca="1">_xlfn.XLOOKUP(G76&amp;$X$2,BS_CONTROLE[CHAVE],BS_CONTROLE[Quantidade_11],"-")</f>
        <v>786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410</v>
      </c>
      <c r="W78" s="111">
        <f ca="1">_xlfn.XLOOKUP(G78&amp;$W$2,BS_CONTROLE[CHAVE],BS_CONTROLE[Quantidade_11],"-")</f>
        <v>770</v>
      </c>
      <c r="X78" s="111">
        <f ca="1">_xlfn.XLOOKUP(G78&amp;$X$2,BS_CONTROLE[CHAVE],BS_CONTROLE[Quantidade_11],"-")</f>
        <v>220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*</v>
      </c>
      <c r="C85" s="108" t="str">
        <f>IF(FN_MC!Z87="","*",FN_MC!Z87)</f>
        <v>*</v>
      </c>
      <c r="D85" s="109" t="str">
        <f>IF(FN_MC!S87="","*",FN_MC!S87)</f>
        <v>-</v>
      </c>
      <c r="E85" s="109" t="str">
        <f>IF(FN_MC!T87="","*",FN_MC!T87)</f>
        <v>-</v>
      </c>
      <c r="F85" s="109" t="str">
        <f>IF(FN_MC!B87="","*",FN_MC!B87)</f>
        <v>*</v>
      </c>
      <c r="G85" s="109" t="str">
        <f>IF(FN_MC!D87="","*",FN_MC!D87)</f>
        <v>*</v>
      </c>
      <c r="H85" s="109" t="str">
        <f>IF(FN_MC!F87="","*",FN_MC!F87)</f>
        <v>*</v>
      </c>
      <c r="I85" s="109" t="str">
        <f>IF(FN_MC!H87="","*",FN_MC!H87)</f>
        <v>*</v>
      </c>
      <c r="J85" s="109" t="str">
        <f>IF(FN_MC!I87="","*",FN_MC!I87)</f>
        <v>*</v>
      </c>
      <c r="K85" s="109" t="str">
        <f>IF(FN_MC!M87="","*",FN_MC!M87)</f>
        <v>-</v>
      </c>
      <c r="L85" s="333" t="str">
        <f>IF(FN_MC!N87="","*",FN_MC!N87)</f>
        <v>-</v>
      </c>
      <c r="M85" s="110" t="str">
        <f>IF(FN_MC!J87="","*",FN_MC!J87)</f>
        <v>*</v>
      </c>
      <c r="N85" s="295" t="str">
        <f>IF(FN_MC!K87="","*",FN_MC!K87)</f>
        <v>*</v>
      </c>
      <c r="O85" s="295" t="str">
        <f>IF(FN_MC!L87="","*",FN_MC!L87)</f>
        <v>-</v>
      </c>
      <c r="P85" s="110"/>
      <c r="Q85" s="127" t="str">
        <f>IF(FN_MC!O87="","*",FN_MC!O87)</f>
        <v>*</v>
      </c>
      <c r="R85" s="127" t="str">
        <f>IF(FN_MC!P87="","*",FN_MC!P87)</f>
        <v>*</v>
      </c>
      <c r="S85" s="109" t="str">
        <f>IF(FN_MC!Q87="","*",CONCATENATE(FN_MC!Q87," ",FN_MC!R87))</f>
        <v>*</v>
      </c>
      <c r="T85" s="109" t="str">
        <f>IF(FN_MC!V87="","*",FN_MC!V87)</f>
        <v>*</v>
      </c>
      <c r="U85" s="109" t="str">
        <f>IF(FN_MC!W87="","*",FN_MC!W87)</f>
        <v>*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*</v>
      </c>
      <c r="C86" s="108" t="str">
        <f>IF(FN_MC!Z88="","*",FN_MC!Z88)</f>
        <v>*</v>
      </c>
      <c r="D86" s="109" t="str">
        <f>IF(FN_MC!S88="","*",FN_MC!S88)</f>
        <v>-</v>
      </c>
      <c r="E86" s="109" t="str">
        <f>IF(FN_MC!T88="","*",FN_MC!T88)</f>
        <v>-</v>
      </c>
      <c r="F86" s="109" t="str">
        <f>IF(FN_MC!B88="","*",FN_MC!B88)</f>
        <v>*</v>
      </c>
      <c r="G86" s="109" t="str">
        <f>IF(FN_MC!D88="","*",FN_MC!D88)</f>
        <v>*</v>
      </c>
      <c r="H86" s="109" t="str">
        <f>IF(FN_MC!F88="","*",FN_MC!F88)</f>
        <v>*</v>
      </c>
      <c r="I86" s="109" t="str">
        <f>IF(FN_MC!H88="","*",FN_MC!H88)</f>
        <v>*</v>
      </c>
      <c r="J86" s="109" t="str">
        <f>IF(FN_MC!I88="","*",FN_MC!I88)</f>
        <v>*</v>
      </c>
      <c r="K86" s="109" t="str">
        <f>IF(FN_MC!M88="","*",FN_MC!M88)</f>
        <v>-</v>
      </c>
      <c r="L86" s="333" t="str">
        <f>IF(FN_MC!N88="","*",FN_MC!N88)</f>
        <v>-</v>
      </c>
      <c r="M86" s="110" t="str">
        <f>IF(FN_MC!J88="","*",FN_MC!J88)</f>
        <v>*</v>
      </c>
      <c r="N86" s="295" t="str">
        <f>IF(FN_MC!K88="","*",FN_MC!K88)</f>
        <v>*</v>
      </c>
      <c r="O86" s="295" t="str">
        <f>IF(FN_MC!L88="","*",FN_MC!L88)</f>
        <v>-</v>
      </c>
      <c r="P86" s="110"/>
      <c r="Q86" s="127" t="str">
        <f>IF(FN_MC!O88="","*",FN_MC!O88)</f>
        <v>*</v>
      </c>
      <c r="R86" s="127" t="str">
        <f>IF(FN_MC!P88="","*",FN_MC!P88)</f>
        <v>*</v>
      </c>
      <c r="S86" s="109" t="str">
        <f>IF(FN_MC!Q88="","*",CONCATENATE(FN_MC!Q88," ",FN_MC!R88))</f>
        <v>*</v>
      </c>
      <c r="T86" s="109" t="str">
        <f>IF(FN_MC!V88="","*",FN_MC!V88)</f>
        <v>*</v>
      </c>
      <c r="U86" s="109" t="str">
        <f>IF(FN_MC!W88="","*",FN_MC!W88)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-</v>
      </c>
      <c r="E87" s="109" t="str">
        <f>IF(FN_MC!T89="","*",FN_MC!T89)</f>
        <v>-</v>
      </c>
      <c r="F87" s="109" t="str">
        <f>IF(FN_MC!B89="","*",FN_MC!B89)</f>
        <v>*</v>
      </c>
      <c r="G87" s="109" t="str">
        <f>IF(FN_MC!D89="","*",FN_MC!D89)</f>
        <v>*</v>
      </c>
      <c r="H87" s="109" t="str">
        <f>IF(FN_MC!F89="","*",FN_MC!F89)</f>
        <v>*</v>
      </c>
      <c r="I87" s="109" t="str">
        <f>IF(FN_MC!H89="","*",FN_MC!H89)</f>
        <v>*</v>
      </c>
      <c r="J87" s="109" t="str">
        <f>IF(FN_MC!I89="","*",FN_MC!I89)</f>
        <v>*</v>
      </c>
      <c r="K87" s="109" t="str">
        <f>IF(FN_MC!M89="","*",FN_MC!M89)</f>
        <v>-</v>
      </c>
      <c r="L87" s="333" t="str">
        <f>IF(FN_MC!N89="","*",FN_MC!N89)</f>
        <v>-</v>
      </c>
      <c r="M87" s="110" t="str">
        <f>IF(FN_MC!J89="","*",FN_MC!J89)</f>
        <v>*</v>
      </c>
      <c r="N87" s="295" t="str">
        <f>IF(FN_MC!K89="","*",FN_MC!K89)</f>
        <v>*</v>
      </c>
      <c r="O87" s="295" t="str">
        <f>IF(FN_MC!L89="","*",FN_MC!L89)</f>
        <v>-</v>
      </c>
      <c r="P87" s="110"/>
      <c r="Q87" s="127" t="str">
        <f>IF(FN_MC!O89="","*",FN_MC!O89)</f>
        <v>*</v>
      </c>
      <c r="R87" s="127" t="str">
        <f>IF(FN_MC!P89="","*",FN_MC!P89)</f>
        <v>*</v>
      </c>
      <c r="S87" s="109" t="str">
        <f>IF(FN_MC!Q89="","*",CONCATENATE(FN_MC!Q89," ",FN_MC!R89))</f>
        <v>*</v>
      </c>
      <c r="T87" s="109" t="str">
        <f>IF(FN_MC!V89="","*",FN_MC!V89)</f>
        <v>*</v>
      </c>
      <c r="U87" s="109" t="str">
        <f>IF(FN_MC!W89="","*",FN_MC!W89)</f>
        <v>*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*</v>
      </c>
      <c r="C88" s="108" t="str">
        <f>IF(FN_MC!Z90="","*",FN_MC!Z90)</f>
        <v>*</v>
      </c>
      <c r="D88" s="109" t="str">
        <f>IF(FN_MC!S90="","*",FN_MC!S90)</f>
        <v>-</v>
      </c>
      <c r="E88" s="109" t="str">
        <f>IF(FN_MC!T90="","*",FN_MC!T90)</f>
        <v>-</v>
      </c>
      <c r="F88" s="109" t="str">
        <f>IF(FN_MC!B90="","*",FN_MC!B90)</f>
        <v>*</v>
      </c>
      <c r="G88" s="109" t="str">
        <f>IF(FN_MC!D90="","*",FN_MC!D90)</f>
        <v>*</v>
      </c>
      <c r="H88" s="109" t="str">
        <f>IF(FN_MC!F90="","*",FN_MC!F90)</f>
        <v>*</v>
      </c>
      <c r="I88" s="109" t="str">
        <f>IF(FN_MC!H90="","*",FN_MC!H90)</f>
        <v>*</v>
      </c>
      <c r="J88" s="109" t="str">
        <f>IF(FN_MC!I90="","*",FN_MC!I90)</f>
        <v>*</v>
      </c>
      <c r="K88" s="109" t="str">
        <f>IF(FN_MC!M90="","*",FN_MC!M90)</f>
        <v>-</v>
      </c>
      <c r="L88" s="333" t="str">
        <f>IF(FN_MC!N90="","*",FN_MC!N90)</f>
        <v>-</v>
      </c>
      <c r="M88" s="110" t="str">
        <f>IF(FN_MC!J90="","*",FN_MC!J90)</f>
        <v>*</v>
      </c>
      <c r="N88" s="295" t="str">
        <f>IF(FN_MC!K90="","*",FN_MC!K90)</f>
        <v>*</v>
      </c>
      <c r="O88" s="295" t="str">
        <f>IF(FN_MC!L90="","*",FN_MC!L90)</f>
        <v>-</v>
      </c>
      <c r="P88" s="110"/>
      <c r="Q88" s="127" t="str">
        <f>IF(FN_MC!O90="","*",FN_MC!O90)</f>
        <v>*</v>
      </c>
      <c r="R88" s="127" t="str">
        <f>IF(FN_MC!P90="","*",FN_MC!P90)</f>
        <v>*</v>
      </c>
      <c r="S88" s="109" t="str">
        <f>IF(FN_MC!Q90="","*",CONCATENATE(FN_MC!Q90," ",FN_MC!R90))</f>
        <v>*</v>
      </c>
      <c r="T88" s="109" t="str">
        <f>IF(FN_MC!V90="","*",FN_MC!V90)</f>
        <v>*</v>
      </c>
      <c r="U88" s="109" t="str">
        <f>IF(FN_MC!W90="","*",FN_MC!W90)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*</v>
      </c>
      <c r="C90" s="108" t="str">
        <f>IF(FN_MC!Z92="","*",FN_MC!Z92)</f>
        <v>*</v>
      </c>
      <c r="D90" s="109" t="str">
        <f>IF(FN_MC!S92="","*",FN_MC!S92)</f>
        <v>-</v>
      </c>
      <c r="E90" s="109" t="str">
        <f>IF(FN_MC!T92="","*",FN_MC!T92)</f>
        <v>-</v>
      </c>
      <c r="F90" s="109" t="str">
        <f>IF(FN_MC!B92="","*",FN_MC!B92)</f>
        <v>*</v>
      </c>
      <c r="G90" s="109" t="str">
        <f>IF(FN_MC!D92="","*",FN_MC!D92)</f>
        <v>*</v>
      </c>
      <c r="H90" s="109" t="str">
        <f>IF(FN_MC!F92="","*",FN_MC!F92)</f>
        <v>*</v>
      </c>
      <c r="I90" s="109" t="str">
        <f>IF(FN_MC!H92="","*",FN_MC!H92)</f>
        <v>*</v>
      </c>
      <c r="J90" s="109" t="str">
        <f>IF(FN_MC!I92="","*",FN_MC!I92)</f>
        <v>*</v>
      </c>
      <c r="K90" s="109" t="str">
        <f>IF(FN_MC!M92="","*",FN_MC!M92)</f>
        <v>-</v>
      </c>
      <c r="L90" s="333" t="str">
        <f>IF(FN_MC!N92="","*",FN_MC!N92)</f>
        <v>-</v>
      </c>
      <c r="M90" s="110" t="str">
        <f>IF(FN_MC!J92="","*",FN_MC!J92)</f>
        <v>*</v>
      </c>
      <c r="N90" s="295" t="str">
        <f>IF(FN_MC!K92="","*",FN_MC!K92)</f>
        <v>*</v>
      </c>
      <c r="O90" s="295" t="str">
        <f>IF(FN_MC!L92="","*",FN_MC!L92)</f>
        <v>-</v>
      </c>
      <c r="P90" s="110"/>
      <c r="Q90" s="127" t="str">
        <f>IF(FN_MC!O92="","*",FN_MC!O92)</f>
        <v>*</v>
      </c>
      <c r="R90" s="127" t="str">
        <f>IF(FN_MC!P92="","*",FN_MC!P92)</f>
        <v>*</v>
      </c>
      <c r="S90" s="109" t="str">
        <f>IF(FN_MC!Q92="","*",CONCATENATE(FN_MC!Q92," ",FN_MC!R92))</f>
        <v>*</v>
      </c>
      <c r="T90" s="109" t="str">
        <f>IF(FN_MC!V92="","*",FN_MC!V92)</f>
        <v>*</v>
      </c>
      <c r="U90" s="109" t="str">
        <f>IF(FN_MC!W92="","*",FN_MC!W92)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*</v>
      </c>
      <c r="C92" s="108" t="str">
        <f>IF(FN_MC!Z94="","*",FN_MC!Z94)</f>
        <v>*</v>
      </c>
      <c r="D92" s="109" t="str">
        <f>IF(FN_MC!S94="","*",FN_MC!S94)</f>
        <v>-</v>
      </c>
      <c r="E92" s="109" t="str">
        <f>IF(FN_MC!T94="","*",FN_MC!T94)</f>
        <v>-</v>
      </c>
      <c r="F92" s="109" t="str">
        <f>IF(FN_MC!B94="","*",FN_MC!B94)</f>
        <v>*</v>
      </c>
      <c r="G92" s="109" t="str">
        <f>IF(FN_MC!D94="","*",FN_MC!D94)</f>
        <v>*</v>
      </c>
      <c r="H92" s="109" t="str">
        <f>IF(FN_MC!F94="","*",FN_MC!F94)</f>
        <v>*</v>
      </c>
      <c r="I92" s="109" t="str">
        <f>IF(FN_MC!H94="","*",FN_MC!H94)</f>
        <v>*</v>
      </c>
      <c r="J92" s="109" t="str">
        <f>IF(FN_MC!I94="","*",FN_MC!I94)</f>
        <v>*</v>
      </c>
      <c r="K92" s="109" t="str">
        <f>IF(FN_MC!M94="","*",FN_MC!M94)</f>
        <v>-</v>
      </c>
      <c r="L92" s="333" t="str">
        <f>IF(FN_MC!N94="","*",FN_MC!N94)</f>
        <v>-</v>
      </c>
      <c r="M92" s="110" t="str">
        <f>IF(FN_MC!J94="","*",FN_MC!J94)</f>
        <v>*</v>
      </c>
      <c r="N92" s="295" t="str">
        <f>IF(FN_MC!K94="","*",FN_MC!K94)</f>
        <v>*</v>
      </c>
      <c r="O92" s="295" t="str">
        <f>IF(FN_MC!L94="","*",FN_MC!L94)</f>
        <v>-</v>
      </c>
      <c r="P92" s="110"/>
      <c r="Q92" s="127" t="str">
        <f>IF(FN_MC!O94="","*",FN_MC!O94)</f>
        <v>*</v>
      </c>
      <c r="R92" s="127" t="str">
        <f>IF(FN_MC!P94="","*",FN_MC!P94)</f>
        <v>*</v>
      </c>
      <c r="S92" s="109" t="str">
        <f>IF(FN_MC!Q94="","*",CONCATENATE(FN_MC!Q94," ",FN_MC!R94))</f>
        <v>*</v>
      </c>
      <c r="T92" s="109" t="str">
        <f>IF(FN_MC!V94="","*",FN_MC!V94)</f>
        <v>*</v>
      </c>
      <c r="U92" s="109" t="str">
        <f>IF(FN_MC!W94="","*",FN_MC!W94)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*</v>
      </c>
      <c r="C94" s="108" t="str">
        <f>IF(FN_MC!Z96="","*",FN_MC!Z96)</f>
        <v>*</v>
      </c>
      <c r="D94" s="109" t="str">
        <f>IF(FN_MC!S96="","*",FN_MC!S96)</f>
        <v>-</v>
      </c>
      <c r="E94" s="109" t="str">
        <f>IF(FN_MC!T96="","*",FN_MC!T96)</f>
        <v>-</v>
      </c>
      <c r="F94" s="109" t="str">
        <f>IF(FN_MC!B96="","*",FN_MC!B96)</f>
        <v>*</v>
      </c>
      <c r="G94" s="109" t="str">
        <f>IF(FN_MC!D96="","*",FN_MC!D96)</f>
        <v>*</v>
      </c>
      <c r="H94" s="109" t="str">
        <f>IF(FN_MC!F96="","*",FN_MC!F96)</f>
        <v>*</v>
      </c>
      <c r="I94" s="109" t="str">
        <f>IF(FN_MC!H96="","*",FN_MC!H96)</f>
        <v>*</v>
      </c>
      <c r="J94" s="109" t="str">
        <f>IF(FN_MC!I96="","*",FN_MC!I96)</f>
        <v>*</v>
      </c>
      <c r="K94" s="109" t="str">
        <f>IF(FN_MC!M96="","*",FN_MC!M96)</f>
        <v>-</v>
      </c>
      <c r="L94" s="333" t="str">
        <f>IF(FN_MC!N96="","*",FN_MC!N96)</f>
        <v>-</v>
      </c>
      <c r="M94" s="110" t="str">
        <f>IF(FN_MC!J96="","*",FN_MC!J96)</f>
        <v>*</v>
      </c>
      <c r="N94" s="295" t="str">
        <f>IF(FN_MC!K96="","*",FN_MC!K96)</f>
        <v>*</v>
      </c>
      <c r="O94" s="295" t="str">
        <f>IF(FN_MC!L96="","*",FN_MC!L96)</f>
        <v>-</v>
      </c>
      <c r="P94" s="110"/>
      <c r="Q94" s="127" t="str">
        <f>IF(FN_MC!O96="","*",FN_MC!O96)</f>
        <v>*</v>
      </c>
      <c r="R94" s="127" t="str">
        <f>IF(FN_MC!P96="","*",FN_MC!P96)</f>
        <v>*</v>
      </c>
      <c r="S94" s="109" t="str">
        <f>IF(FN_MC!Q96="","*",CONCATENATE(FN_MC!Q96," ",FN_MC!R96))</f>
        <v>*</v>
      </c>
      <c r="T94" s="109" t="str">
        <f>IF(FN_MC!V96="","*",FN_MC!V96)</f>
        <v>*</v>
      </c>
      <c r="U94" s="109" t="str">
        <f>IF(FN_MC!W96="","*",FN_MC!W96)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*</v>
      </c>
      <c r="C96" s="108" t="str">
        <f>IF(FN_MC!Z98="","*",FN_MC!Z98)</f>
        <v>*</v>
      </c>
      <c r="D96" s="109" t="str">
        <f>IF(FN_MC!S98="","*",FN_MC!S98)</f>
        <v>-</v>
      </c>
      <c r="E96" s="109" t="str">
        <f>IF(FN_MC!T98="","*",FN_MC!T98)</f>
        <v>-</v>
      </c>
      <c r="F96" s="109" t="str">
        <f>IF(FN_MC!B98="","*",FN_MC!B98)</f>
        <v>*</v>
      </c>
      <c r="G96" s="109" t="str">
        <f>IF(FN_MC!D98="","*",FN_MC!D98)</f>
        <v>*</v>
      </c>
      <c r="H96" s="109" t="str">
        <f>IF(FN_MC!F98="","*",FN_MC!F98)</f>
        <v>*</v>
      </c>
      <c r="I96" s="109" t="str">
        <f>IF(FN_MC!H98="","*",FN_MC!H98)</f>
        <v>*</v>
      </c>
      <c r="J96" s="109" t="str">
        <f>IF(FN_MC!I98="","*",FN_MC!I98)</f>
        <v>*</v>
      </c>
      <c r="K96" s="109" t="str">
        <f>IF(FN_MC!M98="","*",FN_MC!M98)</f>
        <v>-</v>
      </c>
      <c r="L96" s="333" t="str">
        <f>IF(FN_MC!N98="","*",FN_MC!N98)</f>
        <v>-</v>
      </c>
      <c r="M96" s="110" t="str">
        <f>IF(FN_MC!J98="","*",FN_MC!J98)</f>
        <v>*</v>
      </c>
      <c r="N96" s="295" t="str">
        <f>IF(FN_MC!K98="","*",FN_MC!K98)</f>
        <v>*</v>
      </c>
      <c r="O96" s="295" t="str">
        <f>IF(FN_MC!L98="","*",FN_MC!L98)</f>
        <v>-</v>
      </c>
      <c r="P96" s="110"/>
      <c r="Q96" s="127" t="str">
        <f>IF(FN_MC!O98="","*",FN_MC!O98)</f>
        <v>*</v>
      </c>
      <c r="R96" s="127" t="str">
        <f>IF(FN_MC!P98="","*",FN_MC!P98)</f>
        <v>*</v>
      </c>
      <c r="S96" s="109" t="str">
        <f>IF(FN_MC!Q98="","*",CONCATENATE(FN_MC!Q98," ",FN_MC!R98))</f>
        <v>*</v>
      </c>
      <c r="T96" s="109" t="str">
        <f>IF(FN_MC!V98="","*",FN_MC!V98)</f>
        <v>*</v>
      </c>
      <c r="U96" s="109" t="str">
        <f>IF(FN_MC!W98="","*",FN_MC!W98)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*</v>
      </c>
      <c r="C102" s="108" t="str">
        <f>IF(FN_MC!Z104="","*",FN_MC!Z104)</f>
        <v>*</v>
      </c>
      <c r="D102" s="109" t="str">
        <f>IF(FN_MC!S104="","*",FN_MC!S104)</f>
        <v>-</v>
      </c>
      <c r="E102" s="109" t="str">
        <f>IF(FN_MC!T104="","*",FN_MC!T104)</f>
        <v>-</v>
      </c>
      <c r="F102" s="109" t="str">
        <f>IF(FN_MC!B104="","*",FN_MC!B104)</f>
        <v>*</v>
      </c>
      <c r="G102" s="109" t="str">
        <f>IF(FN_MC!D104="","*",FN_MC!D104)</f>
        <v>*</v>
      </c>
      <c r="H102" s="109" t="str">
        <f>IF(FN_MC!F104="","*",FN_MC!F104)</f>
        <v>*</v>
      </c>
      <c r="I102" s="109" t="str">
        <f>IF(FN_MC!H104="","*",FN_MC!H104)</f>
        <v>*</v>
      </c>
      <c r="J102" s="109" t="str">
        <f>IF(FN_MC!I104="","*",FN_MC!I104)</f>
        <v>*</v>
      </c>
      <c r="K102" s="109" t="str">
        <f>IF(FN_MC!M104="","*",FN_MC!M104)</f>
        <v>-</v>
      </c>
      <c r="L102" s="333" t="str">
        <f>IF(FN_MC!N104="","*",FN_MC!N104)</f>
        <v>-</v>
      </c>
      <c r="M102" s="110" t="str">
        <f>IF(FN_MC!J104="","*",FN_MC!J104)</f>
        <v>*</v>
      </c>
      <c r="N102" s="295" t="str">
        <f>IF(FN_MC!K104="","*",FN_MC!K104)</f>
        <v>*</v>
      </c>
      <c r="O102" s="295" t="str">
        <f>IF(FN_MC!L104="","*",FN_MC!L104)</f>
        <v>-</v>
      </c>
      <c r="P102" s="110"/>
      <c r="Q102" s="127" t="str">
        <f>IF(FN_MC!O104="","*",FN_MC!O104)</f>
        <v>*</v>
      </c>
      <c r="R102" s="127" t="str">
        <f>IF(FN_MC!P104="","*",FN_MC!P104)</f>
        <v>*</v>
      </c>
      <c r="S102" s="109" t="str">
        <f>IF(FN_MC!Q104="","*",CONCATENATE(FN_MC!Q104," ",FN_MC!R104))</f>
        <v>*</v>
      </c>
      <c r="T102" s="109" t="str">
        <f>IF(FN_MC!V104="","*",FN_MC!V104)</f>
        <v>*</v>
      </c>
      <c r="U102" s="109" t="str">
        <f>IF(FN_MC!W104="","*",FN_MC!W104)</f>
        <v>*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*</v>
      </c>
      <c r="C105" s="108" t="str">
        <f>IF(FN_MC!Z107="","*",FN_MC!Z107)</f>
        <v>*</v>
      </c>
      <c r="D105" s="109" t="str">
        <f>IF(FN_MC!S107="","*",FN_MC!S107)</f>
        <v>-</v>
      </c>
      <c r="E105" s="109" t="str">
        <f>IF(FN_MC!T107="","*",FN_MC!T107)</f>
        <v>-</v>
      </c>
      <c r="F105" s="109" t="str">
        <f>IF(FN_MC!B107="","*",FN_MC!B107)</f>
        <v>*</v>
      </c>
      <c r="G105" s="109" t="str">
        <f>IF(FN_MC!D107="","*",FN_MC!D107)</f>
        <v>*</v>
      </c>
      <c r="H105" s="109" t="str">
        <f>IF(FN_MC!F107="","*",FN_MC!F107)</f>
        <v>*</v>
      </c>
      <c r="I105" s="109" t="str">
        <f>IF(FN_MC!H107="","*",FN_MC!H107)</f>
        <v>*</v>
      </c>
      <c r="J105" s="109" t="str">
        <f>IF(FN_MC!I107="","*",FN_MC!I107)</f>
        <v>*</v>
      </c>
      <c r="K105" s="109" t="str">
        <f>IF(FN_MC!M107="","*",FN_MC!M107)</f>
        <v>-</v>
      </c>
      <c r="L105" s="333" t="str">
        <f>IF(FN_MC!N107="","*",FN_MC!N107)</f>
        <v>-</v>
      </c>
      <c r="M105" s="110" t="str">
        <f>IF(FN_MC!J107="","*",FN_MC!J107)</f>
        <v>*</v>
      </c>
      <c r="N105" s="295" t="str">
        <f>IF(FN_MC!K107="","*",FN_MC!K107)</f>
        <v>*</v>
      </c>
      <c r="O105" s="295" t="str">
        <f>IF(FN_MC!L107="","*",FN_MC!L107)</f>
        <v>-</v>
      </c>
      <c r="P105" s="110"/>
      <c r="Q105" s="127" t="str">
        <f>IF(FN_MC!O107="","*",FN_MC!O107)</f>
        <v>*</v>
      </c>
      <c r="R105" s="127" t="str">
        <f>IF(FN_MC!P107="","*",FN_MC!P107)</f>
        <v>*</v>
      </c>
      <c r="S105" s="109" t="str">
        <f>IF(FN_MC!Q107="","*",CONCATENATE(FN_MC!Q107," ",FN_MC!R107))</f>
        <v>*</v>
      </c>
      <c r="T105" s="109" t="str">
        <f>IF(FN_MC!V107="","*",FN_MC!V107)</f>
        <v>*</v>
      </c>
      <c r="U105" s="109" t="str">
        <f>IF(FN_MC!W107="","*",FN_MC!W107)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1306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69" t="s">
        <v>1307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321" t="s">
        <v>105</v>
      </c>
      <c r="D3" s="321" t="s">
        <v>1308</v>
      </c>
      <c r="E3" s="321" t="s">
        <v>1309</v>
      </c>
      <c r="F3" s="321" t="s">
        <v>1310</v>
      </c>
      <c r="G3" s="321" t="s">
        <v>1311</v>
      </c>
      <c r="H3" s="321" t="s">
        <v>1312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1313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1314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0" t="s">
        <v>1315</v>
      </c>
      <c r="C2" s="370"/>
      <c r="D2" s="370"/>
      <c r="E2" s="370"/>
      <c r="F2" s="370"/>
      <c r="G2" s="370"/>
      <c r="H2" s="191"/>
    </row>
    <row r="3" spans="1:8">
      <c r="A3" s="191"/>
      <c r="B3" s="371"/>
      <c r="C3" s="371"/>
      <c r="D3" s="371"/>
      <c r="E3" s="371"/>
      <c r="F3" s="371"/>
      <c r="G3" s="371"/>
      <c r="H3" s="191"/>
    </row>
    <row r="4" spans="1:8" ht="40.5">
      <c r="A4" s="191"/>
      <c r="B4" s="326" t="s">
        <v>1316</v>
      </c>
      <c r="C4" s="326" t="s">
        <v>1317</v>
      </c>
      <c r="D4" s="326" t="s">
        <v>1318</v>
      </c>
      <c r="E4" s="326" t="s">
        <v>1319</v>
      </c>
      <c r="F4" s="326" t="s">
        <v>351</v>
      </c>
      <c r="G4" s="326" t="s">
        <v>1320</v>
      </c>
      <c r="H4" s="191"/>
    </row>
    <row r="5" spans="1:8" ht="43.5">
      <c r="A5" s="191"/>
      <c r="B5" s="327" t="s">
        <v>1321</v>
      </c>
      <c r="C5" s="327">
        <v>309525</v>
      </c>
      <c r="D5" s="327" t="s">
        <v>1322</v>
      </c>
      <c r="E5" s="327" t="s">
        <v>239</v>
      </c>
      <c r="F5" s="327" t="s">
        <v>1323</v>
      </c>
      <c r="G5" s="328">
        <v>46296</v>
      </c>
      <c r="H5" s="191"/>
    </row>
    <row r="6" spans="1:8" ht="43.5">
      <c r="A6" s="191"/>
      <c r="B6" s="327" t="s">
        <v>1324</v>
      </c>
      <c r="C6" s="327">
        <v>256875</v>
      </c>
      <c r="D6" s="327" t="s">
        <v>1325</v>
      </c>
      <c r="E6" s="327" t="s">
        <v>239</v>
      </c>
      <c r="F6" s="327" t="s">
        <v>1323</v>
      </c>
      <c r="G6" s="328">
        <v>46296</v>
      </c>
      <c r="H6" s="191"/>
    </row>
    <row r="7" spans="1:8" ht="43.5">
      <c r="A7" s="191"/>
      <c r="B7" s="327" t="s">
        <v>1326</v>
      </c>
      <c r="C7" s="327">
        <v>257278</v>
      </c>
      <c r="D7" s="327" t="s">
        <v>1327</v>
      </c>
      <c r="E7" s="327" t="s">
        <v>230</v>
      </c>
      <c r="F7" s="327" t="s">
        <v>1328</v>
      </c>
      <c r="G7" s="328">
        <v>46235</v>
      </c>
      <c r="H7" s="191"/>
    </row>
    <row r="8" spans="1:8" ht="43.5">
      <c r="A8" s="191"/>
      <c r="B8" s="327" t="s">
        <v>1329</v>
      </c>
      <c r="C8" s="327">
        <v>261794</v>
      </c>
      <c r="D8" s="327" t="s">
        <v>1330</v>
      </c>
      <c r="E8" s="327" t="s">
        <v>230</v>
      </c>
      <c r="F8" s="327" t="s">
        <v>1328</v>
      </c>
      <c r="G8" s="328">
        <v>46082</v>
      </c>
      <c r="H8" s="191"/>
    </row>
    <row r="9" spans="1:8" ht="43.5">
      <c r="A9" s="191"/>
      <c r="B9" s="327" t="s">
        <v>1331</v>
      </c>
      <c r="C9" s="327">
        <v>257033</v>
      </c>
      <c r="D9" s="327" t="s">
        <v>1332</v>
      </c>
      <c r="E9" s="327" t="s">
        <v>230</v>
      </c>
      <c r="F9" s="327" t="s">
        <v>538</v>
      </c>
      <c r="G9" s="327" t="s">
        <v>1333</v>
      </c>
      <c r="H9" s="191"/>
    </row>
    <row r="10" spans="1:8" ht="43.5">
      <c r="A10" s="191"/>
      <c r="B10" s="327" t="s">
        <v>1334</v>
      </c>
      <c r="C10" s="327">
        <v>396578</v>
      </c>
      <c r="D10" s="327" t="s">
        <v>1335</v>
      </c>
      <c r="E10" s="327" t="s">
        <v>230</v>
      </c>
      <c r="F10" s="327" t="s">
        <v>538</v>
      </c>
      <c r="G10" s="327" t="s">
        <v>1333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2" t="s">
        <v>1336</v>
      </c>
      <c r="D5" s="373"/>
      <c r="E5" s="373"/>
      <c r="F5" s="373"/>
      <c r="G5" s="373"/>
      <c r="H5" s="373"/>
      <c r="I5" s="373"/>
      <c r="J5" s="374"/>
      <c r="K5" s="375" t="s">
        <v>1337</v>
      </c>
      <c r="L5" s="376"/>
      <c r="M5" s="376"/>
      <c r="N5" s="376"/>
      <c r="O5" s="377" t="s">
        <v>1338</v>
      </c>
      <c r="P5" s="378"/>
      <c r="Q5" s="379"/>
    </row>
    <row r="6" spans="1:17" s="93" customFormat="1" ht="15.75" customHeight="1">
      <c r="A6" s="87" t="s">
        <v>1304</v>
      </c>
      <c r="B6" s="94" t="s">
        <v>1303</v>
      </c>
      <c r="C6" s="95" t="s">
        <v>1163</v>
      </c>
      <c r="D6" s="96" t="s">
        <v>1164</v>
      </c>
      <c r="E6" s="95" t="s">
        <v>1339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1340</v>
      </c>
      <c r="M6" s="138" t="s">
        <v>30</v>
      </c>
      <c r="N6" s="139" t="s">
        <v>1158</v>
      </c>
      <c r="O6" s="245" t="s">
        <v>1201</v>
      </c>
      <c r="P6" s="156"/>
      <c r="Q6" s="192" t="s">
        <v>1341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0</v>
      </c>
      <c r="P62" s="90"/>
      <c r="Q62" s="144" t="str">
        <f>IF($A$2=1,IF(FN_MC!BJ60="","*",FN_MC!BJ60),IF(FN_MC!BK60="","*",FN_MC!BK60))</f>
        <v>Em carregamento - após desloca com equipe da escala para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1</v>
      </c>
      <c r="P63" s="90"/>
      <c r="Q63" s="144" t="str">
        <f>IF($A$2=1,IF(FN_MC!BJ61="","*",FN_MC!BJ61),IF(FN_MC!BK61="","*",FN_MC!BK61))</f>
        <v xml:space="preserve"> Em intervalo das 11:40 as 23h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1</v>
      </c>
      <c r="P66" s="90"/>
      <c r="Q66" s="144" t="str">
        <f>IF($A$2=1,IF(FN_MC!BJ64="","*",FN_MC!BJ64),IF(FN_MC!BK64="","*",FN_MC!BK64))</f>
        <v>Em inspeção para 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1</v>
      </c>
      <c r="P67" s="90"/>
      <c r="Q67" s="144" t="str">
        <f>IF($A$2=1,IF(FN_MC!BJ65="","*",FN_MC!BJ65),IF(FN_MC!BK65="","*",FN_MC!BK65))</f>
        <v>Em intervalo das 07:47h as 14:58h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0</v>
      </c>
      <c r="P69" s="90"/>
      <c r="Q69" s="144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0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0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0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0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0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*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0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 t="str">
        <f>IF(FN_MC!B87="","*",FN_MC!B87)</f>
        <v>*</v>
      </c>
      <c r="B88" s="98" t="str">
        <f>IF(FN_MC!X87="","*",FN_MC!X87)</f>
        <v>*</v>
      </c>
      <c r="C88" s="99" t="str">
        <f>IF(FN_MC!S87="","*",FN_MC!S87)</f>
        <v>-</v>
      </c>
      <c r="D88" s="99" t="str">
        <f>IF(FN_MC!T87="","*",FN_MC!T87)</f>
        <v>-</v>
      </c>
      <c r="E88" s="99" t="str">
        <f>IF(FN_MC!D87="","*",FN_MC!D87)</f>
        <v>*</v>
      </c>
      <c r="F88" s="99" t="str">
        <f>IF(FN_MC!H87="","*",FN_MC!H87)</f>
        <v>*</v>
      </c>
      <c r="G88" s="99" t="str">
        <f>IF(FN_MC!M87="","*",FN_MC!M87)</f>
        <v>-</v>
      </c>
      <c r="H88" s="153" t="str">
        <f>IF(FN_MC!K87="","*",FN_MC!K87)</f>
        <v>*</v>
      </c>
      <c r="I88" s="131" t="str">
        <f>IF(FN_MC!O87="","*",FN_MC!O87)</f>
        <v>*</v>
      </c>
      <c r="J88" s="131" t="str">
        <f>IF(FN_MC!P87="","*",FN_MC!P87)</f>
        <v>*</v>
      </c>
      <c r="K88" s="140" t="str">
        <f>IF(FN_MC!AK87="","*",FN_MC!AK87)</f>
        <v>-</v>
      </c>
      <c r="L88" s="140" t="str">
        <f>IF(FN_MC!AM87="","*",FN_MC!AM87)</f>
        <v>-</v>
      </c>
      <c r="M88" s="140" t="str">
        <f>IF(FN_MC!AP87="","*",FN_MC!AP87)</f>
        <v>-</v>
      </c>
      <c r="N88" s="140" t="str">
        <f>IF(FN_MC!AM87="","*",FN_MC!AM87)</f>
        <v>-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*</v>
      </c>
      <c r="C89" s="99" t="str">
        <f>IF(FN_MC!S88="","*",FN_MC!S88)</f>
        <v>-</v>
      </c>
      <c r="D89" s="99" t="str">
        <f>IF(FN_MC!T88="","*",FN_MC!T88)</f>
        <v>-</v>
      </c>
      <c r="E89" s="99" t="str">
        <f>IF(FN_MC!D88="","*",FN_MC!D88)</f>
        <v>*</v>
      </c>
      <c r="F89" s="99" t="str">
        <f>IF(FN_MC!H88="","*",FN_MC!H88)</f>
        <v>*</v>
      </c>
      <c r="G89" s="99" t="str">
        <f>IF(FN_MC!M88="","*",FN_MC!M88)</f>
        <v>-</v>
      </c>
      <c r="H89" s="153" t="str">
        <f>IF(FN_MC!K88="","*",FN_MC!K88)</f>
        <v>*</v>
      </c>
      <c r="I89" s="131" t="str">
        <f>IF(FN_MC!O88="","*",FN_MC!O88)</f>
        <v>*</v>
      </c>
      <c r="J89" s="131" t="str">
        <f>IF(FN_MC!P88="","*",FN_MC!P88)</f>
        <v>*</v>
      </c>
      <c r="K89" s="140" t="str">
        <f>IF(FN_MC!AK88="","*",FN_MC!AK88)</f>
        <v>-</v>
      </c>
      <c r="L89" s="140" t="str">
        <f>IF(FN_MC!AM88="","*",FN_MC!AM88)</f>
        <v>-</v>
      </c>
      <c r="M89" s="140" t="str">
        <f>IF(FN_MC!AP88="","*",FN_MC!AP88)</f>
        <v>-</v>
      </c>
      <c r="N89" s="140" t="str">
        <f>IF(FN_MC!AM88="","*",FN_MC!AM88)</f>
        <v>-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 t="str">
        <f>IF(FN_MC!B90="","*",FN_MC!B90)</f>
        <v>*</v>
      </c>
      <c r="B91" s="98" t="str">
        <f>IF(FN_MC!X90="","*",FN_MC!X90)</f>
        <v>*</v>
      </c>
      <c r="C91" s="99" t="str">
        <f>IF(FN_MC!S90="","*",FN_MC!S90)</f>
        <v>-</v>
      </c>
      <c r="D91" s="99" t="str">
        <f>IF(FN_MC!T90="","*",FN_MC!T90)</f>
        <v>-</v>
      </c>
      <c r="E91" s="99" t="str">
        <f>IF(FN_MC!D90="","*",FN_MC!D90)</f>
        <v>*</v>
      </c>
      <c r="F91" s="99" t="str">
        <f>IF(FN_MC!H90="","*",FN_MC!H90)</f>
        <v>*</v>
      </c>
      <c r="G91" s="99" t="str">
        <f>IF(FN_MC!M90="","*",FN_MC!M90)</f>
        <v>-</v>
      </c>
      <c r="H91" s="153" t="str">
        <f>IF(FN_MC!K90="","*",FN_MC!K90)</f>
        <v>*</v>
      </c>
      <c r="I91" s="131" t="str">
        <f>IF(FN_MC!O90="","*",FN_MC!O90)</f>
        <v>*</v>
      </c>
      <c r="J91" s="131" t="str">
        <f>IF(FN_MC!P90="","*",FN_MC!P90)</f>
        <v>*</v>
      </c>
      <c r="K91" s="140" t="str">
        <f>IF(FN_MC!AK90="","*",FN_MC!AK90)</f>
        <v>-</v>
      </c>
      <c r="L91" s="140" t="str">
        <f>IF(FN_MC!AM90="","*",FN_MC!AM90)</f>
        <v>-</v>
      </c>
      <c r="M91" s="140" t="str">
        <f>IF(FN_MC!AP90="","*",FN_MC!AP90)</f>
        <v>-</v>
      </c>
      <c r="N91" s="140" t="str">
        <f>IF(FN_MC!AM90="","*",FN_MC!AM90)</f>
        <v>-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 t="str">
        <f>IF(FN_MC!B92="","*",FN_MC!B92)</f>
        <v>*</v>
      </c>
      <c r="B93" s="98" t="str">
        <f>IF(FN_MC!X92="","*",FN_MC!X92)</f>
        <v>*</v>
      </c>
      <c r="C93" s="99" t="str">
        <f>IF(FN_MC!S92="","*",FN_MC!S92)</f>
        <v>-</v>
      </c>
      <c r="D93" s="99" t="str">
        <f>IF(FN_MC!T92="","*",FN_MC!T92)</f>
        <v>-</v>
      </c>
      <c r="E93" s="99" t="str">
        <f>IF(FN_MC!D92="","*",FN_MC!D92)</f>
        <v>*</v>
      </c>
      <c r="F93" s="99" t="str">
        <f>IF(FN_MC!H92="","*",FN_MC!H92)</f>
        <v>*</v>
      </c>
      <c r="G93" s="99" t="str">
        <f>IF(FN_MC!M92="","*",FN_MC!M92)</f>
        <v>-</v>
      </c>
      <c r="H93" s="153" t="str">
        <f>IF(FN_MC!K92="","*",FN_MC!K92)</f>
        <v>*</v>
      </c>
      <c r="I93" s="131" t="str">
        <f>IF(FN_MC!O92="","*",FN_MC!O92)</f>
        <v>*</v>
      </c>
      <c r="J93" s="131" t="str">
        <f>IF(FN_MC!P92="","*",FN_MC!P92)</f>
        <v>*</v>
      </c>
      <c r="K93" s="140" t="str">
        <f>IF(FN_MC!AK92="","*",FN_MC!AK92)</f>
        <v>-</v>
      </c>
      <c r="L93" s="140" t="str">
        <f>IF(FN_MC!AM92="","*",FN_MC!AM92)</f>
        <v>-</v>
      </c>
      <c r="M93" s="140" t="str">
        <f>IF(FN_MC!AP92="","*",FN_MC!AP92)</f>
        <v>-</v>
      </c>
      <c r="N93" s="140" t="str">
        <f>IF(FN_MC!AM92="","*",FN_MC!AM92)</f>
        <v>-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 t="str">
        <f>IF(FN_MC!B94="","*",FN_MC!B94)</f>
        <v>*</v>
      </c>
      <c r="B95" s="98" t="str">
        <f>IF(FN_MC!X94="","*",FN_MC!X94)</f>
        <v>*</v>
      </c>
      <c r="C95" s="99" t="str">
        <f>IF(FN_MC!S94="","*",FN_MC!S94)</f>
        <v>-</v>
      </c>
      <c r="D95" s="99" t="str">
        <f>IF(FN_MC!T94="","*",FN_MC!T94)</f>
        <v>-</v>
      </c>
      <c r="E95" s="99" t="str">
        <f>IF(FN_MC!D94="","*",FN_MC!D94)</f>
        <v>*</v>
      </c>
      <c r="F95" s="99" t="str">
        <f>IF(FN_MC!H94="","*",FN_MC!H94)</f>
        <v>*</v>
      </c>
      <c r="G95" s="99" t="str">
        <f>IF(FN_MC!M94="","*",FN_MC!M94)</f>
        <v>-</v>
      </c>
      <c r="H95" s="153" t="str">
        <f>IF(FN_MC!K94="","*",FN_MC!K94)</f>
        <v>*</v>
      </c>
      <c r="I95" s="131" t="str">
        <f>IF(FN_MC!O94="","*",FN_MC!O94)</f>
        <v>*</v>
      </c>
      <c r="J95" s="131" t="str">
        <f>IF(FN_MC!P94="","*",FN_MC!P94)</f>
        <v>*</v>
      </c>
      <c r="K95" s="140" t="str">
        <f>IF(FN_MC!AK94="","*",FN_MC!AK94)</f>
        <v>-</v>
      </c>
      <c r="L95" s="140" t="str">
        <f>IF(FN_MC!AM94="","*",FN_MC!AM94)</f>
        <v>-</v>
      </c>
      <c r="M95" s="140" t="str">
        <f>IF(FN_MC!AP94="","*",FN_MC!AP94)</f>
        <v>-</v>
      </c>
      <c r="N95" s="140" t="str">
        <f>IF(FN_MC!AM94="","*",FN_MC!AM94)</f>
        <v>-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 t="str">
        <f>IF(FN_MC!B96="","*",FN_MC!B96)</f>
        <v>*</v>
      </c>
      <c r="B97" s="98" t="str">
        <f>IF(FN_MC!X96="","*",FN_MC!X96)</f>
        <v>*</v>
      </c>
      <c r="C97" s="99" t="str">
        <f>IF(FN_MC!S96="","*",FN_MC!S96)</f>
        <v>-</v>
      </c>
      <c r="D97" s="99" t="str">
        <f>IF(FN_MC!T96="","*",FN_MC!T96)</f>
        <v>-</v>
      </c>
      <c r="E97" s="99" t="str">
        <f>IF(FN_MC!D96="","*",FN_MC!D96)</f>
        <v>*</v>
      </c>
      <c r="F97" s="99" t="str">
        <f>IF(FN_MC!H96="","*",FN_MC!H96)</f>
        <v>*</v>
      </c>
      <c r="G97" s="99" t="str">
        <f>IF(FN_MC!M96="","*",FN_MC!M96)</f>
        <v>-</v>
      </c>
      <c r="H97" s="153" t="str">
        <f>IF(FN_MC!K96="","*",FN_MC!K96)</f>
        <v>*</v>
      </c>
      <c r="I97" s="131" t="str">
        <f>IF(FN_MC!O96="","*",FN_MC!O96)</f>
        <v>*</v>
      </c>
      <c r="J97" s="131" t="str">
        <f>IF(FN_MC!P96="","*",FN_MC!P96)</f>
        <v>*</v>
      </c>
      <c r="K97" s="140" t="str">
        <f>IF(FN_MC!AK96="","*",FN_MC!AK96)</f>
        <v>-</v>
      </c>
      <c r="L97" s="140" t="str">
        <f>IF(FN_MC!AM96="","*",FN_MC!AM96)</f>
        <v>-</v>
      </c>
      <c r="M97" s="140" t="str">
        <f>IF(FN_MC!AP96="","*",FN_MC!AP96)</f>
        <v>-</v>
      </c>
      <c r="N97" s="140" t="str">
        <f>IF(FN_MC!AM96="","*",FN_MC!AM96)</f>
        <v>-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-</v>
      </c>
      <c r="D99" s="99" t="str">
        <f>IF(FN_MC!T98="","*",FN_MC!T98)</f>
        <v>-</v>
      </c>
      <c r="E99" s="99" t="str">
        <f>IF(FN_MC!D98="","*",FN_MC!D98)</f>
        <v>*</v>
      </c>
      <c r="F99" s="99" t="str">
        <f>IF(FN_MC!H98="","*",FN_MC!H98)</f>
        <v>*</v>
      </c>
      <c r="G99" s="99" t="str">
        <f>IF(FN_MC!M98="","*",FN_MC!M98)</f>
        <v>-</v>
      </c>
      <c r="H99" s="153" t="str">
        <f>IF(FN_MC!K98="","*",FN_MC!K98)</f>
        <v>*</v>
      </c>
      <c r="I99" s="131" t="str">
        <f>IF(FN_MC!O98="","*",FN_MC!O98)</f>
        <v>*</v>
      </c>
      <c r="J99" s="131" t="str">
        <f>IF(FN_MC!P98="","*",FN_MC!P98)</f>
        <v>*</v>
      </c>
      <c r="K99" s="140" t="str">
        <f>IF(FN_MC!AK98="","*",FN_MC!AK98)</f>
        <v>-</v>
      </c>
      <c r="L99" s="140" t="str">
        <f>IF(FN_MC!AM98="","*",FN_MC!AM98)</f>
        <v>-</v>
      </c>
      <c r="M99" s="140" t="str">
        <f>IF(FN_MC!AP98="","*",FN_MC!AP98)</f>
        <v>-</v>
      </c>
      <c r="N99" s="140" t="str">
        <f>IF(FN_MC!AM98="","*",FN_MC!AM98)</f>
        <v>-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3" t="str">
        <f>IF(FN_MC!K104="","*",FN_MC!K104)</f>
        <v>*</v>
      </c>
      <c r="I105" s="131" t="str">
        <f>IF(FN_MC!O104="","*",FN_MC!O104)</f>
        <v>*</v>
      </c>
      <c r="J105" s="131" t="str">
        <f>IF(FN_MC!P104="","*",FN_MC!P104)</f>
        <v>*</v>
      </c>
      <c r="K105" s="140" t="str">
        <f>IF(FN_MC!AK104="","*",FN_MC!AK104)</f>
        <v>-</v>
      </c>
      <c r="L105" s="140" t="str">
        <f>IF(FN_MC!AM104="","*",FN_MC!AM104)</f>
        <v>-</v>
      </c>
      <c r="M105" s="140" t="str">
        <f>IF(FN_MC!AP104="","*",FN_MC!AP104)</f>
        <v>-</v>
      </c>
      <c r="N105" s="140" t="str">
        <f>IF(FN_MC!AM104="","*",FN_MC!AM104)</f>
        <v>-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-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1341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1342</v>
      </c>
      <c r="C2" s="95" t="s">
        <v>1148</v>
      </c>
      <c r="D2" s="95" t="s">
        <v>1150</v>
      </c>
      <c r="E2" s="95" t="s">
        <v>1343</v>
      </c>
      <c r="F2" s="95" t="s">
        <v>1344</v>
      </c>
      <c r="G2" s="95" t="s">
        <v>1345</v>
      </c>
      <c r="H2" s="95" t="s">
        <v>1346</v>
      </c>
      <c r="I2" s="95" t="s">
        <v>1347</v>
      </c>
      <c r="J2" s="95" t="s">
        <v>1348</v>
      </c>
      <c r="K2" s="130" t="s">
        <v>1349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*</v>
      </c>
      <c r="E86" s="120" t="str">
        <f>IF(FN_MC!H88="","*",FN_MC!H88)</f>
        <v>*</v>
      </c>
      <c r="F86" s="136" t="str">
        <f>IF(FN_MC!M88="","*",FN_MC!M88)</f>
        <v>-</v>
      </c>
      <c r="G86" s="120" t="str">
        <f>IF(FN_MC!I88="","*",FN_MC!I88)</f>
        <v>*</v>
      </c>
      <c r="H86" s="120" t="str">
        <f>IF(FN_MC!AB88="","*",FN_MC!AB88)</f>
        <v>*</v>
      </c>
      <c r="I86" s="120" t="str">
        <f>IF(FN_MC!AC88="","*",FN_MC!AC88)</f>
        <v>*</v>
      </c>
      <c r="J86" s="121" t="str">
        <f>IF(FN_MC!AA88="","*",FN_MC!AA88)</f>
        <v>*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 t="str">
        <f>IF(FN_MC!B90="","*",FN_MC!B90)</f>
        <v>*</v>
      </c>
      <c r="D88" s="120" t="str">
        <f>IF(FN_MC!D90="","*",FN_MC!D90)</f>
        <v>*</v>
      </c>
      <c r="E88" s="120" t="str">
        <f>IF(FN_MC!H90="","*",FN_MC!H90)</f>
        <v>*</v>
      </c>
      <c r="F88" s="136" t="str">
        <f>IF(FN_MC!M90="","*",FN_MC!M90)</f>
        <v>-</v>
      </c>
      <c r="G88" s="120" t="str">
        <f>IF(FN_MC!I90="","*",FN_MC!I90)</f>
        <v>*</v>
      </c>
      <c r="H88" s="120" t="str">
        <f>IF(FN_MC!AB90="","*",FN_MC!AB90)</f>
        <v>*</v>
      </c>
      <c r="I88" s="120" t="str">
        <f>IF(FN_MC!AC90="","*",FN_MC!AC90)</f>
        <v>*</v>
      </c>
      <c r="J88" s="121" t="str">
        <f>IF(FN_MC!AA90="","*",FN_MC!AA90)</f>
        <v>*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 t="str">
        <f>IF(FN_MC!B96="","*",FN_MC!B96)</f>
        <v>*</v>
      </c>
      <c r="D94" s="120" t="str">
        <f>IF(FN_MC!D96="","*",FN_MC!D96)</f>
        <v>*</v>
      </c>
      <c r="E94" s="120" t="str">
        <f>IF(FN_MC!H96="","*",FN_MC!H96)</f>
        <v>*</v>
      </c>
      <c r="F94" s="136" t="str">
        <f>IF(FN_MC!M96="","*",FN_MC!M96)</f>
        <v>-</v>
      </c>
      <c r="G94" s="120" t="str">
        <f>IF(FN_MC!I96="","*",FN_MC!I96)</f>
        <v>*</v>
      </c>
      <c r="H94" s="120" t="str">
        <f>IF(FN_MC!AB96="","*",FN_MC!AB96)</f>
        <v>*</v>
      </c>
      <c r="I94" s="120" t="str">
        <f>IF(FN_MC!AC96="","*",FN_MC!AC96)</f>
        <v>*</v>
      </c>
      <c r="J94" s="121" t="str">
        <f>IF(FN_MC!AA96="","*",FN_MC!AA96)</f>
        <v>*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2026-01-05T23:15:13Z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