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601" documentId="120_S{4F5750E5-6FE7-58E6-9AFF-44783FD1E583}" xr6:coauthVersionLast="47" xr6:coauthVersionMax="47" xr10:uidLastSave="{8D41B32E-A568-45E6-847F-5EFB96C3F46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F599" i="12"/>
  <c r="G599" i="12"/>
  <c r="H599" i="12"/>
  <c r="I599" i="12"/>
  <c r="J599" i="12"/>
  <c r="M599" i="12"/>
  <c r="N599" i="12"/>
  <c r="O599" i="12"/>
  <c r="Q599" i="12"/>
  <c r="R599" i="12"/>
  <c r="S599" i="12"/>
  <c r="T599" i="12"/>
  <c r="U599" i="12"/>
  <c r="A600" i="12"/>
  <c r="B600" i="12"/>
  <c r="C600" i="12"/>
  <c r="F600" i="12"/>
  <c r="G600" i="12"/>
  <c r="H600" i="12"/>
  <c r="I600" i="12"/>
  <c r="J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M609" i="12"/>
  <c r="N609" i="12"/>
  <c r="O609" i="12"/>
  <c r="Q609" i="12"/>
  <c r="R609" i="12"/>
  <c r="S609" i="12"/>
  <c r="T609" i="12"/>
  <c r="U609" i="12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S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S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S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S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S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S730" i="12"/>
  <c r="T730" i="12"/>
  <c r="U730" i="12"/>
  <c r="A731" i="12"/>
  <c r="B731" i="12"/>
  <c r="C731" i="12"/>
  <c r="F731" i="12"/>
  <c r="G731" i="12"/>
  <c r="H731" i="12"/>
  <c r="I731" i="12"/>
  <c r="J731" i="12"/>
  <c r="M731" i="12"/>
  <c r="N731" i="12"/>
  <c r="O731" i="12"/>
  <c r="Q731" i="12"/>
  <c r="R731" i="12"/>
  <c r="S731" i="12"/>
  <c r="T731" i="12"/>
  <c r="U731" i="12"/>
  <c r="A732" i="12"/>
  <c r="B732" i="12"/>
  <c r="C732" i="12"/>
  <c r="F732" i="12"/>
  <c r="G732" i="12"/>
  <c r="H732" i="12"/>
  <c r="I732" i="12"/>
  <c r="J732" i="12"/>
  <c r="M732" i="12"/>
  <c r="N732" i="12"/>
  <c r="O732" i="12"/>
  <c r="Q732" i="12"/>
  <c r="R732" i="12"/>
  <c r="S732" i="12"/>
  <c r="T732" i="12"/>
  <c r="U732" i="12"/>
  <c r="A733" i="12"/>
  <c r="B733" i="12"/>
  <c r="C733" i="12"/>
  <c r="F733" i="12"/>
  <c r="G733" i="12"/>
  <c r="H733" i="12"/>
  <c r="I733" i="12"/>
  <c r="J733" i="12"/>
  <c r="M733" i="12"/>
  <c r="N733" i="12"/>
  <c r="O733" i="12"/>
  <c r="Q733" i="12"/>
  <c r="R733" i="12"/>
  <c r="S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S734" i="12"/>
  <c r="T734" i="12"/>
  <c r="U734" i="12"/>
  <c r="A735" i="12"/>
  <c r="B735" i="12"/>
  <c r="C735" i="12"/>
  <c r="F735" i="12"/>
  <c r="G735" i="12"/>
  <c r="H735" i="12"/>
  <c r="I735" i="12"/>
  <c r="J735" i="12"/>
  <c r="M735" i="12"/>
  <c r="N735" i="12"/>
  <c r="O735" i="12"/>
  <c r="Q735" i="12"/>
  <c r="R735" i="12"/>
  <c r="S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S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S737" i="12"/>
  <c r="T737" i="12"/>
  <c r="U737" i="12"/>
  <c r="A738" i="12"/>
  <c r="B738" i="12"/>
  <c r="C738" i="12"/>
  <c r="F738" i="12"/>
  <c r="G738" i="12"/>
  <c r="H738" i="12"/>
  <c r="I738" i="12"/>
  <c r="J738" i="12"/>
  <c r="M738" i="12"/>
  <c r="N738" i="12"/>
  <c r="O738" i="12"/>
  <c r="Q738" i="12"/>
  <c r="R738" i="12"/>
  <c r="S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S739" i="12"/>
  <c r="T739" i="12"/>
  <c r="U739" i="12"/>
  <c r="A740" i="12"/>
  <c r="B740" i="12"/>
  <c r="C740" i="12"/>
  <c r="F740" i="12"/>
  <c r="G740" i="12"/>
  <c r="H740" i="12"/>
  <c r="I740" i="12"/>
  <c r="J740" i="12"/>
  <c r="M740" i="12"/>
  <c r="N740" i="12"/>
  <c r="O740" i="12"/>
  <c r="Q740" i="12"/>
  <c r="R740" i="12"/>
  <c r="S740" i="12"/>
  <c r="T740" i="12"/>
  <c r="U740" i="12"/>
  <c r="A741" i="12"/>
  <c r="B741" i="12"/>
  <c r="C741" i="12"/>
  <c r="F741" i="12"/>
  <c r="G741" i="12"/>
  <c r="H741" i="12"/>
  <c r="I741" i="12"/>
  <c r="J741" i="12"/>
  <c r="M741" i="12"/>
  <c r="N741" i="12"/>
  <c r="O741" i="12"/>
  <c r="Q741" i="12"/>
  <c r="R741" i="12"/>
  <c r="S741" i="12"/>
  <c r="T741" i="12"/>
  <c r="U741" i="12"/>
  <c r="A742" i="12"/>
  <c r="B742" i="12"/>
  <c r="C742" i="12"/>
  <c r="F742" i="12"/>
  <c r="G742" i="12"/>
  <c r="H742" i="12"/>
  <c r="I742" i="12"/>
  <c r="J742" i="12"/>
  <c r="M742" i="12"/>
  <c r="N742" i="12"/>
  <c r="O742" i="12"/>
  <c r="Q742" i="12"/>
  <c r="R742" i="12"/>
  <c r="S742" i="12"/>
  <c r="T742" i="12"/>
  <c r="U742" i="12"/>
  <c r="A743" i="12"/>
  <c r="B743" i="12"/>
  <c r="C743" i="12"/>
  <c r="F743" i="12"/>
  <c r="G743" i="12"/>
  <c r="H743" i="12"/>
  <c r="I743" i="12"/>
  <c r="J743" i="12"/>
  <c r="M743" i="12"/>
  <c r="N743" i="12"/>
  <c r="O743" i="12"/>
  <c r="Q743" i="12"/>
  <c r="R743" i="12"/>
  <c r="S743" i="12"/>
  <c r="T743" i="12"/>
  <c r="U743" i="12"/>
  <c r="A744" i="12"/>
  <c r="B744" i="12"/>
  <c r="C744" i="12"/>
  <c r="F744" i="12"/>
  <c r="G744" i="12"/>
  <c r="H744" i="12"/>
  <c r="I744" i="12"/>
  <c r="J744" i="12"/>
  <c r="M744" i="12"/>
  <c r="N744" i="12"/>
  <c r="O744" i="12"/>
  <c r="Q744" i="12"/>
  <c r="R744" i="12"/>
  <c r="S744" i="12"/>
  <c r="T744" i="12"/>
  <c r="U744" i="12"/>
  <c r="A745" i="12"/>
  <c r="B745" i="12"/>
  <c r="C745" i="12"/>
  <c r="F745" i="12"/>
  <c r="G745" i="12"/>
  <c r="H745" i="12"/>
  <c r="I745" i="12"/>
  <c r="J745" i="12"/>
  <c r="M745" i="12"/>
  <c r="N745" i="12"/>
  <c r="O745" i="12"/>
  <c r="Q745" i="12"/>
  <c r="R745" i="12"/>
  <c r="S745" i="12"/>
  <c r="T745" i="12"/>
  <c r="U745" i="12"/>
  <c r="A746" i="12"/>
  <c r="B746" i="12"/>
  <c r="C746" i="12"/>
  <c r="F746" i="12"/>
  <c r="G746" i="12"/>
  <c r="H746" i="12"/>
  <c r="I746" i="12"/>
  <c r="J746" i="12"/>
  <c r="M746" i="12"/>
  <c r="N746" i="12"/>
  <c r="O746" i="12"/>
  <c r="Q746" i="12"/>
  <c r="R746" i="12"/>
  <c r="S746" i="12"/>
  <c r="T746" i="12"/>
  <c r="U746" i="12"/>
  <c r="A747" i="12"/>
  <c r="B747" i="12"/>
  <c r="C747" i="12"/>
  <c r="F747" i="12"/>
  <c r="G747" i="12"/>
  <c r="H747" i="12"/>
  <c r="I747" i="12"/>
  <c r="J747" i="12"/>
  <c r="M747" i="12"/>
  <c r="N747" i="12"/>
  <c r="O747" i="12"/>
  <c r="Q747" i="12"/>
  <c r="R747" i="12"/>
  <c r="S747" i="12"/>
  <c r="T747" i="12"/>
  <c r="U747" i="12"/>
  <c r="A748" i="12"/>
  <c r="B748" i="12"/>
  <c r="C748" i="12"/>
  <c r="F748" i="12"/>
  <c r="G748" i="12"/>
  <c r="H748" i="12"/>
  <c r="I748" i="12"/>
  <c r="J748" i="12"/>
  <c r="M748" i="12"/>
  <c r="N748" i="12"/>
  <c r="O748" i="12"/>
  <c r="Q748" i="12"/>
  <c r="R748" i="12"/>
  <c r="S748" i="12"/>
  <c r="T748" i="12"/>
  <c r="U748" i="12"/>
  <c r="A749" i="12"/>
  <c r="B749" i="12"/>
  <c r="C749" i="12"/>
  <c r="F749" i="12"/>
  <c r="G749" i="12"/>
  <c r="H749" i="12"/>
  <c r="I749" i="12"/>
  <c r="J749" i="12"/>
  <c r="M749" i="12"/>
  <c r="N749" i="12"/>
  <c r="O749" i="12"/>
  <c r="Q749" i="12"/>
  <c r="R749" i="12"/>
  <c r="S749" i="12"/>
  <c r="T749" i="12"/>
  <c r="U749" i="12"/>
  <c r="A750" i="12"/>
  <c r="B750" i="12"/>
  <c r="C750" i="12"/>
  <c r="F750" i="12"/>
  <c r="G750" i="12"/>
  <c r="H750" i="12"/>
  <c r="I750" i="12"/>
  <c r="J750" i="12"/>
  <c r="M750" i="12"/>
  <c r="N750" i="12"/>
  <c r="O750" i="12"/>
  <c r="Q750" i="12"/>
  <c r="R750" i="12"/>
  <c r="S750" i="12"/>
  <c r="T750" i="12"/>
  <c r="U750" i="12"/>
  <c r="A751" i="12"/>
  <c r="B751" i="12"/>
  <c r="C751" i="12"/>
  <c r="F751" i="12"/>
  <c r="G751" i="12"/>
  <c r="H751" i="12"/>
  <c r="I751" i="12"/>
  <c r="J751" i="12"/>
  <c r="M751" i="12"/>
  <c r="N751" i="12"/>
  <c r="O751" i="12"/>
  <c r="Q751" i="12"/>
  <c r="R751" i="12"/>
  <c r="S751" i="12"/>
  <c r="T751" i="12"/>
  <c r="U751" i="12"/>
  <c r="A752" i="12"/>
  <c r="B752" i="12"/>
  <c r="C752" i="12"/>
  <c r="F752" i="12"/>
  <c r="G752" i="12"/>
  <c r="H752" i="12"/>
  <c r="I752" i="12"/>
  <c r="J752" i="12"/>
  <c r="M752" i="12"/>
  <c r="N752" i="12"/>
  <c r="O752" i="12"/>
  <c r="Q752" i="12"/>
  <c r="R752" i="12"/>
  <c r="S752" i="12"/>
  <c r="T752" i="12"/>
  <c r="U752" i="12"/>
  <c r="A753" i="12"/>
  <c r="B753" i="12"/>
  <c r="C753" i="12"/>
  <c r="F753" i="12"/>
  <c r="G753" i="12"/>
  <c r="H753" i="12"/>
  <c r="I753" i="12"/>
  <c r="J753" i="12"/>
  <c r="M753" i="12"/>
  <c r="N753" i="12"/>
  <c r="O753" i="12"/>
  <c r="Q753" i="12"/>
  <c r="R753" i="12"/>
  <c r="S753" i="12"/>
  <c r="T753" i="12"/>
  <c r="U753" i="12"/>
  <c r="A754" i="12"/>
  <c r="B754" i="12"/>
  <c r="C754" i="12"/>
  <c r="F754" i="12"/>
  <c r="G754" i="12"/>
  <c r="H754" i="12"/>
  <c r="I754" i="12"/>
  <c r="J754" i="12"/>
  <c r="M754" i="12"/>
  <c r="N754" i="12"/>
  <c r="O754" i="12"/>
  <c r="Q754" i="12"/>
  <c r="R754" i="12"/>
  <c r="S754" i="12"/>
  <c r="T754" i="12"/>
  <c r="U754" i="12"/>
  <c r="A755" i="12"/>
  <c r="B755" i="12"/>
  <c r="C755" i="12"/>
  <c r="F755" i="12"/>
  <c r="G755" i="12"/>
  <c r="H755" i="12"/>
  <c r="I755" i="12"/>
  <c r="J755" i="12"/>
  <c r="M755" i="12"/>
  <c r="N755" i="12"/>
  <c r="O755" i="12"/>
  <c r="Q755" i="12"/>
  <c r="R755" i="12"/>
  <c r="S755" i="12"/>
  <c r="T755" i="12"/>
  <c r="U755" i="12"/>
  <c r="A756" i="12"/>
  <c r="B756" i="12"/>
  <c r="C756" i="12"/>
  <c r="F756" i="12"/>
  <c r="G756" i="12"/>
  <c r="H756" i="12"/>
  <c r="I756" i="12"/>
  <c r="J756" i="12"/>
  <c r="M756" i="12"/>
  <c r="N756" i="12"/>
  <c r="O756" i="12"/>
  <c r="Q756" i="12"/>
  <c r="R756" i="12"/>
  <c r="S756" i="12"/>
  <c r="T756" i="12"/>
  <c r="U756" i="12"/>
  <c r="A757" i="12"/>
  <c r="B757" i="12"/>
  <c r="C757" i="12"/>
  <c r="F757" i="12"/>
  <c r="G757" i="12"/>
  <c r="H757" i="12"/>
  <c r="I757" i="12"/>
  <c r="J757" i="12"/>
  <c r="M757" i="12"/>
  <c r="N757" i="12"/>
  <c r="O757" i="12"/>
  <c r="Q757" i="12"/>
  <c r="R757" i="12"/>
  <c r="S757" i="12"/>
  <c r="T757" i="12"/>
  <c r="U757" i="12"/>
  <c r="A758" i="12"/>
  <c r="B758" i="12"/>
  <c r="C758" i="12"/>
  <c r="F758" i="12"/>
  <c r="G758" i="12"/>
  <c r="H758" i="12"/>
  <c r="I758" i="12"/>
  <c r="J758" i="12"/>
  <c r="M758" i="12"/>
  <c r="N758" i="12"/>
  <c r="O758" i="12"/>
  <c r="Q758" i="12"/>
  <c r="R758" i="12"/>
  <c r="S758" i="12"/>
  <c r="T758" i="12"/>
  <c r="U758" i="12"/>
  <c r="A759" i="12"/>
  <c r="B759" i="12"/>
  <c r="C759" i="12"/>
  <c r="F759" i="12"/>
  <c r="G759" i="12"/>
  <c r="H759" i="12"/>
  <c r="I759" i="12"/>
  <c r="J759" i="12"/>
  <c r="M759" i="12"/>
  <c r="N759" i="12"/>
  <c r="O759" i="12"/>
  <c r="Q759" i="12"/>
  <c r="R759" i="12"/>
  <c r="S759" i="12"/>
  <c r="T759" i="12"/>
  <c r="U759" i="12"/>
  <c r="A760" i="12"/>
  <c r="B760" i="12"/>
  <c r="C760" i="12"/>
  <c r="F760" i="12"/>
  <c r="G760" i="12"/>
  <c r="H760" i="12"/>
  <c r="I760" i="12"/>
  <c r="J760" i="12"/>
  <c r="M760" i="12"/>
  <c r="N760" i="12"/>
  <c r="O760" i="12"/>
  <c r="Q760" i="12"/>
  <c r="R760" i="12"/>
  <c r="S760" i="12"/>
  <c r="T760" i="12"/>
  <c r="U760" i="12"/>
  <c r="A761" i="12"/>
  <c r="B761" i="12"/>
  <c r="C761" i="12"/>
  <c r="F761" i="12"/>
  <c r="G761" i="12"/>
  <c r="H761" i="12"/>
  <c r="I761" i="12"/>
  <c r="J761" i="12"/>
  <c r="M761" i="12"/>
  <c r="N761" i="12"/>
  <c r="O761" i="12"/>
  <c r="Q761" i="12"/>
  <c r="R761" i="12"/>
  <c r="S761" i="12"/>
  <c r="T761" i="12"/>
  <c r="U761" i="12"/>
  <c r="A762" i="12"/>
  <c r="B762" i="12"/>
  <c r="C762" i="12"/>
  <c r="F762" i="12"/>
  <c r="G762" i="12"/>
  <c r="H762" i="12"/>
  <c r="I762" i="12"/>
  <c r="J762" i="12"/>
  <c r="M762" i="12"/>
  <c r="N762" i="12"/>
  <c r="O762" i="12"/>
  <c r="Q762" i="12"/>
  <c r="R762" i="12"/>
  <c r="S762" i="12"/>
  <c r="T762" i="12"/>
  <c r="U762" i="12"/>
  <c r="A763" i="12"/>
  <c r="B763" i="12"/>
  <c r="C763" i="12"/>
  <c r="F763" i="12"/>
  <c r="G763" i="12"/>
  <c r="H763" i="12"/>
  <c r="I763" i="12"/>
  <c r="J763" i="12"/>
  <c r="M763" i="12"/>
  <c r="N763" i="12"/>
  <c r="O763" i="12"/>
  <c r="Q763" i="12"/>
  <c r="R763" i="12"/>
  <c r="S763" i="12"/>
  <c r="T763" i="12"/>
  <c r="U763" i="12"/>
  <c r="A764" i="12"/>
  <c r="B764" i="12"/>
  <c r="C764" i="12"/>
  <c r="F764" i="12"/>
  <c r="G764" i="12"/>
  <c r="H764" i="12"/>
  <c r="I764" i="12"/>
  <c r="J764" i="12"/>
  <c r="M764" i="12"/>
  <c r="N764" i="12"/>
  <c r="O764" i="12"/>
  <c r="Q764" i="12"/>
  <c r="R764" i="12"/>
  <c r="S764" i="12"/>
  <c r="T764" i="12"/>
  <c r="U764" i="12"/>
  <c r="A765" i="12"/>
  <c r="B765" i="12"/>
  <c r="C765" i="12"/>
  <c r="F765" i="12"/>
  <c r="G765" i="12"/>
  <c r="H765" i="12"/>
  <c r="I765" i="12"/>
  <c r="J765" i="12"/>
  <c r="M765" i="12"/>
  <c r="N765" i="12"/>
  <c r="O765" i="12"/>
  <c r="Q765" i="12"/>
  <c r="R765" i="12"/>
  <c r="S765" i="12"/>
  <c r="T765" i="12"/>
  <c r="U765" i="12"/>
  <c r="A766" i="12"/>
  <c r="B766" i="12"/>
  <c r="C766" i="12"/>
  <c r="F766" i="12"/>
  <c r="G766" i="12"/>
  <c r="H766" i="12"/>
  <c r="I766" i="12"/>
  <c r="J766" i="12"/>
  <c r="M766" i="12"/>
  <c r="N766" i="12"/>
  <c r="O766" i="12"/>
  <c r="Q766" i="12"/>
  <c r="R766" i="12"/>
  <c r="S766" i="12"/>
  <c r="T766" i="12"/>
  <c r="U766" i="12"/>
  <c r="A767" i="12"/>
  <c r="B767" i="12"/>
  <c r="C767" i="12"/>
  <c r="F767" i="12"/>
  <c r="G767" i="12"/>
  <c r="H767" i="12"/>
  <c r="I767" i="12"/>
  <c r="J767" i="12"/>
  <c r="M767" i="12"/>
  <c r="N767" i="12"/>
  <c r="O767" i="12"/>
  <c r="Q767" i="12"/>
  <c r="R767" i="12"/>
  <c r="S767" i="12"/>
  <c r="T767" i="12"/>
  <c r="U767" i="12"/>
  <c r="A768" i="12"/>
  <c r="B768" i="12"/>
  <c r="C768" i="12"/>
  <c r="F768" i="12"/>
  <c r="G768" i="12"/>
  <c r="H768" i="12"/>
  <c r="I768" i="12"/>
  <c r="J768" i="12"/>
  <c r="M768" i="12"/>
  <c r="N768" i="12"/>
  <c r="O768" i="12"/>
  <c r="Q768" i="12"/>
  <c r="R768" i="12"/>
  <c r="S768" i="12"/>
  <c r="T768" i="12"/>
  <c r="U768" i="12"/>
  <c r="A769" i="12"/>
  <c r="B769" i="12"/>
  <c r="C769" i="12"/>
  <c r="F769" i="12"/>
  <c r="G769" i="12"/>
  <c r="H769" i="12"/>
  <c r="I769" i="12"/>
  <c r="J769" i="12"/>
  <c r="M769" i="12"/>
  <c r="N769" i="12"/>
  <c r="O769" i="12"/>
  <c r="Q769" i="12"/>
  <c r="R769" i="12"/>
  <c r="S769" i="12"/>
  <c r="T769" i="12"/>
  <c r="U769" i="12"/>
  <c r="A770" i="12"/>
  <c r="B770" i="12"/>
  <c r="C770" i="12"/>
  <c r="F770" i="12"/>
  <c r="G770" i="12"/>
  <c r="H770" i="12"/>
  <c r="I770" i="12"/>
  <c r="J770" i="12"/>
  <c r="M770" i="12"/>
  <c r="N770" i="12"/>
  <c r="O770" i="12"/>
  <c r="Q770" i="12"/>
  <c r="R770" i="12"/>
  <c r="S770" i="12"/>
  <c r="T770" i="12"/>
  <c r="U770" i="12"/>
  <c r="A771" i="12"/>
  <c r="B771" i="12"/>
  <c r="C771" i="12"/>
  <c r="F771" i="12"/>
  <c r="G771" i="12"/>
  <c r="H771" i="12"/>
  <c r="I771" i="12"/>
  <c r="J771" i="12"/>
  <c r="M771" i="12"/>
  <c r="N771" i="12"/>
  <c r="O771" i="12"/>
  <c r="Q771" i="12"/>
  <c r="R771" i="12"/>
  <c r="S771" i="12"/>
  <c r="T771" i="12"/>
  <c r="U771" i="12"/>
  <c r="A772" i="12"/>
  <c r="B772" i="12"/>
  <c r="C772" i="12"/>
  <c r="F772" i="12"/>
  <c r="G772" i="12"/>
  <c r="H772" i="12"/>
  <c r="I772" i="12"/>
  <c r="J772" i="12"/>
  <c r="M772" i="12"/>
  <c r="N772" i="12"/>
  <c r="O772" i="12"/>
  <c r="Q772" i="12"/>
  <c r="R772" i="12"/>
  <c r="S772" i="12"/>
  <c r="T772" i="12"/>
  <c r="U772" i="12"/>
  <c r="A773" i="12"/>
  <c r="B773" i="12"/>
  <c r="C773" i="12"/>
  <c r="F773" i="12"/>
  <c r="G773" i="12"/>
  <c r="H773" i="12"/>
  <c r="I773" i="12"/>
  <c r="J773" i="12"/>
  <c r="M773" i="12"/>
  <c r="N773" i="12"/>
  <c r="O773" i="12"/>
  <c r="Q773" i="12"/>
  <c r="R773" i="12"/>
  <c r="S773" i="12"/>
  <c r="T773" i="12"/>
  <c r="U773" i="12"/>
  <c r="BE587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K666" i="12" s="1"/>
  <c r="N668" i="1" a="1"/>
  <c r="N668" i="1"/>
  <c r="L666" i="12" s="1"/>
  <c r="R668" i="1"/>
  <c r="S668" i="1" a="1"/>
  <c r="S668" i="1"/>
  <c r="D666" i="12" s="1"/>
  <c r="T668" i="1" a="1"/>
  <c r="T668" i="1"/>
  <c r="E666" i="12" s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K677" i="12" s="1"/>
  <c r="M678" i="1" a="1"/>
  <c r="M678" i="1" s="1"/>
  <c r="K676" i="12" s="1"/>
  <c r="N675" i="1" a="1"/>
  <c r="N675" i="1" s="1"/>
  <c r="L673" i="12" s="1"/>
  <c r="M675" i="1" a="1"/>
  <c r="M675" i="1" s="1"/>
  <c r="K673" i="12" s="1"/>
  <c r="N674" i="1" a="1"/>
  <c r="N674" i="1" s="1"/>
  <c r="L672" i="12" s="1"/>
  <c r="M674" i="1" a="1"/>
  <c r="M674" i="1" s="1"/>
  <c r="K672" i="12" s="1"/>
  <c r="M664" i="1" a="1"/>
  <c r="M664" i="1" s="1"/>
  <c r="K662" i="12" s="1"/>
  <c r="N664" i="1" a="1"/>
  <c r="N664" i="1" s="1"/>
  <c r="L662" i="12" s="1"/>
  <c r="M665" i="1" a="1"/>
  <c r="M665" i="1" s="1"/>
  <c r="K663" i="12" s="1"/>
  <c r="N665" i="1" a="1"/>
  <c r="N665" i="1" s="1"/>
  <c r="L663" i="12" s="1"/>
  <c r="M666" i="1" a="1"/>
  <c r="M666" i="1" s="1"/>
  <c r="K664" i="12" s="1"/>
  <c r="N666" i="1" a="1"/>
  <c r="N666" i="1" s="1"/>
  <c r="L664" i="12" s="1"/>
  <c r="M667" i="1" a="1"/>
  <c r="M667" i="1" s="1"/>
  <c r="K665" i="12" s="1"/>
  <c r="N667" i="1" a="1"/>
  <c r="N667" i="1" s="1"/>
  <c r="L665" i="12" s="1"/>
  <c r="M669" i="1" a="1"/>
  <c r="M669" i="1" s="1"/>
  <c r="K667" i="12" s="1"/>
  <c r="N669" i="1" a="1"/>
  <c r="N669" i="1" s="1"/>
  <c r="L667" i="12" s="1"/>
  <c r="N662" i="1" a="1"/>
  <c r="N662" i="1" s="1"/>
  <c r="L660" i="12" s="1"/>
  <c r="M662" i="1" a="1"/>
  <c r="M662" i="1" s="1"/>
  <c r="K660" i="12" s="1"/>
  <c r="N661" i="1" a="1"/>
  <c r="N661" i="1" s="1"/>
  <c r="L659" i="12" s="1"/>
  <c r="M661" i="1" a="1"/>
  <c r="M661" i="1" s="1"/>
  <c r="K659" i="12" s="1"/>
  <c r="Q660" i="1"/>
  <c r="M660" i="1" a="1"/>
  <c r="M660" i="1" s="1"/>
  <c r="K658" i="12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L651" i="12" s="1"/>
  <c r="M653" i="1" a="1"/>
  <c r="M653" i="1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D569" i="12" s="1"/>
  <c r="T571" i="1" a="1"/>
  <c r="T571" i="1"/>
  <c r="E569" i="12" s="1"/>
  <c r="U571" i="1"/>
  <c r="R572" i="1"/>
  <c r="S572" i="1" a="1"/>
  <c r="S572" i="1"/>
  <c r="D570" i="12" s="1"/>
  <c r="T572" i="1" a="1"/>
  <c r="T572" i="1"/>
  <c r="E570" i="12" s="1"/>
  <c r="U572" i="1"/>
  <c r="R573" i="1"/>
  <c r="S573" i="1" a="1"/>
  <c r="S573" i="1"/>
  <c r="D571" i="12" s="1"/>
  <c r="T573" i="1" a="1"/>
  <c r="T573" i="1"/>
  <c r="E571" i="12" s="1"/>
  <c r="U573" i="1"/>
  <c r="R574" i="1"/>
  <c r="S574" i="1" a="1"/>
  <c r="S574" i="1"/>
  <c r="D572" i="12" s="1"/>
  <c r="T574" i="1" a="1"/>
  <c r="T574" i="1"/>
  <c r="E572" i="12" s="1"/>
  <c r="U574" i="1"/>
  <c r="R575" i="1"/>
  <c r="S575" i="1" a="1"/>
  <c r="S575" i="1"/>
  <c r="D573" i="12" s="1"/>
  <c r="T575" i="1" a="1"/>
  <c r="T575" i="1"/>
  <c r="E573" i="12" s="1"/>
  <c r="U575" i="1"/>
  <c r="R576" i="1"/>
  <c r="S576" i="1" a="1"/>
  <c r="S576" i="1"/>
  <c r="D574" i="12" s="1"/>
  <c r="T576" i="1" a="1"/>
  <c r="T576" i="1"/>
  <c r="E574" i="12" s="1"/>
  <c r="U576" i="1"/>
  <c r="R577" i="1"/>
  <c r="S577" i="1" a="1"/>
  <c r="S577" i="1"/>
  <c r="D575" i="12" s="1"/>
  <c r="T577" i="1" a="1"/>
  <c r="T577" i="1"/>
  <c r="E575" i="12" s="1"/>
  <c r="U577" i="1"/>
  <c r="R578" i="1"/>
  <c r="S578" i="1" a="1"/>
  <c r="S578" i="1"/>
  <c r="D576" i="12" s="1"/>
  <c r="T578" i="1" a="1"/>
  <c r="T578" i="1"/>
  <c r="E576" i="12" s="1"/>
  <c r="U578" i="1"/>
  <c r="R579" i="1"/>
  <c r="S579" i="1" a="1"/>
  <c r="S579" i="1"/>
  <c r="D577" i="12" s="1"/>
  <c r="T579" i="1" a="1"/>
  <c r="T579" i="1"/>
  <c r="E577" i="12" s="1"/>
  <c r="U579" i="1"/>
  <c r="R580" i="1"/>
  <c r="S580" i="1" a="1"/>
  <c r="S580" i="1"/>
  <c r="D578" i="12" s="1"/>
  <c r="T580" i="1" a="1"/>
  <c r="T580" i="1"/>
  <c r="E578" i="12" s="1"/>
  <c r="U580" i="1"/>
  <c r="R581" i="1"/>
  <c r="S581" i="1" a="1"/>
  <c r="S581" i="1"/>
  <c r="D579" i="12" s="1"/>
  <c r="T581" i="1" a="1"/>
  <c r="T581" i="1"/>
  <c r="E579" i="12" s="1"/>
  <c r="U581" i="1"/>
  <c r="R582" i="1"/>
  <c r="S582" i="1" a="1"/>
  <c r="S582" i="1"/>
  <c r="D580" i="12" s="1"/>
  <c r="T582" i="1" a="1"/>
  <c r="T582" i="1"/>
  <c r="E580" i="12" s="1"/>
  <c r="U582" i="1"/>
  <c r="R583" i="1"/>
  <c r="S583" i="1" a="1"/>
  <c r="S583" i="1"/>
  <c r="D581" i="12" s="1"/>
  <c r="T583" i="1" a="1"/>
  <c r="T583" i="1"/>
  <c r="E581" i="12" s="1"/>
  <c r="U583" i="1"/>
  <c r="R584" i="1"/>
  <c r="S584" i="1" a="1"/>
  <c r="S584" i="1"/>
  <c r="D582" i="12" s="1"/>
  <c r="T584" i="1" a="1"/>
  <c r="T584" i="1"/>
  <c r="E582" i="12" s="1"/>
  <c r="U584" i="1"/>
  <c r="R585" i="1"/>
  <c r="S585" i="1" a="1"/>
  <c r="S585" i="1"/>
  <c r="D583" i="12" s="1"/>
  <c r="T585" i="1" a="1"/>
  <c r="T585" i="1"/>
  <c r="E583" i="12" s="1"/>
  <c r="U585" i="1"/>
  <c r="R586" i="1"/>
  <c r="S586" i="1" a="1"/>
  <c r="S586" i="1"/>
  <c r="D584" i="12" s="1"/>
  <c r="T586" i="1" a="1"/>
  <c r="T586" i="1"/>
  <c r="E584" i="12" s="1"/>
  <c r="U586" i="1"/>
  <c r="R587" i="1"/>
  <c r="S587" i="1" a="1"/>
  <c r="S587" i="1"/>
  <c r="D585" i="12" s="1"/>
  <c r="T587" i="1" a="1"/>
  <c r="T587" i="1"/>
  <c r="E585" i="12" s="1"/>
  <c r="U587" i="1"/>
  <c r="R588" i="1"/>
  <c r="S588" i="1" a="1"/>
  <c r="S588" i="1"/>
  <c r="D586" i="12" s="1"/>
  <c r="T588" i="1" a="1"/>
  <c r="T588" i="1"/>
  <c r="E586" i="12" s="1"/>
  <c r="U588" i="1"/>
  <c r="R589" i="1"/>
  <c r="S589" i="1" a="1"/>
  <c r="S589" i="1"/>
  <c r="D587" i="12" s="1"/>
  <c r="T589" i="1" a="1"/>
  <c r="T589" i="1"/>
  <c r="E587" i="12" s="1"/>
  <c r="U589" i="1"/>
  <c r="R590" i="1"/>
  <c r="S590" i="1" a="1"/>
  <c r="S590" i="1"/>
  <c r="D588" i="12" s="1"/>
  <c r="T590" i="1" a="1"/>
  <c r="T590" i="1"/>
  <c r="E588" i="12" s="1"/>
  <c r="U590" i="1"/>
  <c r="R591" i="1"/>
  <c r="S591" i="1" a="1"/>
  <c r="S591" i="1"/>
  <c r="D589" i="12" s="1"/>
  <c r="T591" i="1" a="1"/>
  <c r="T591" i="1"/>
  <c r="E589" i="12" s="1"/>
  <c r="U591" i="1"/>
  <c r="R592" i="1"/>
  <c r="S592" i="1" a="1"/>
  <c r="S592" i="1"/>
  <c r="D590" i="12" s="1"/>
  <c r="T592" i="1" a="1"/>
  <c r="T592" i="1"/>
  <c r="E590" i="12" s="1"/>
  <c r="U592" i="1"/>
  <c r="R593" i="1"/>
  <c r="S593" i="1" a="1"/>
  <c r="S593" i="1"/>
  <c r="D591" i="12" s="1"/>
  <c r="T593" i="1" a="1"/>
  <c r="T593" i="1"/>
  <c r="E591" i="12" s="1"/>
  <c r="U593" i="1"/>
  <c r="R594" i="1"/>
  <c r="S594" i="1" a="1"/>
  <c r="S594" i="1"/>
  <c r="D592" i="12" s="1"/>
  <c r="T594" i="1" a="1"/>
  <c r="T594" i="1"/>
  <c r="E592" i="12" s="1"/>
  <c r="U594" i="1"/>
  <c r="R595" i="1"/>
  <c r="S595" i="1" a="1"/>
  <c r="S595" i="1"/>
  <c r="D593" i="12" s="1"/>
  <c r="T595" i="1" a="1"/>
  <c r="T595" i="1"/>
  <c r="E593" i="12" s="1"/>
  <c r="U595" i="1"/>
  <c r="R596" i="1"/>
  <c r="S596" i="1" a="1"/>
  <c r="S596" i="1"/>
  <c r="D594" i="12" s="1"/>
  <c r="T596" i="1" a="1"/>
  <c r="T596" i="1"/>
  <c r="E594" i="12" s="1"/>
  <c r="U596" i="1"/>
  <c r="R597" i="1"/>
  <c r="S597" i="1" a="1"/>
  <c r="S597" i="1"/>
  <c r="D595" i="12" s="1"/>
  <c r="T597" i="1" a="1"/>
  <c r="T597" i="1"/>
  <c r="E595" i="12" s="1"/>
  <c r="U597" i="1"/>
  <c r="R598" i="1"/>
  <c r="S598" i="1" a="1"/>
  <c r="S598" i="1"/>
  <c r="D596" i="12" s="1"/>
  <c r="T598" i="1" a="1"/>
  <c r="T598" i="1"/>
  <c r="E596" i="12" s="1"/>
  <c r="U598" i="1"/>
  <c r="R599" i="1"/>
  <c r="S599" i="1" a="1"/>
  <c r="S599" i="1"/>
  <c r="D597" i="12" s="1"/>
  <c r="T599" i="1" a="1"/>
  <c r="T599" i="1"/>
  <c r="E597" i="12" s="1"/>
  <c r="U599" i="1"/>
  <c r="R600" i="1"/>
  <c r="S600" i="1" a="1"/>
  <c r="S600" i="1"/>
  <c r="D598" i="12" s="1"/>
  <c r="T600" i="1" a="1"/>
  <c r="T600" i="1"/>
  <c r="E598" i="12" s="1"/>
  <c r="U600" i="1"/>
  <c r="R601" i="1"/>
  <c r="S601" i="1" a="1"/>
  <c r="S601" i="1"/>
  <c r="D599" i="12" s="1"/>
  <c r="T601" i="1" a="1"/>
  <c r="T601" i="1"/>
  <c r="E599" i="12" s="1"/>
  <c r="U601" i="1"/>
  <c r="R602" i="1"/>
  <c r="S602" i="1" a="1"/>
  <c r="S602" i="1"/>
  <c r="D600" i="12" s="1"/>
  <c r="T602" i="1" a="1"/>
  <c r="T602" i="1"/>
  <c r="E600" i="12" s="1"/>
  <c r="U602" i="1"/>
  <c r="R603" i="1"/>
  <c r="S603" i="1" a="1"/>
  <c r="S603" i="1"/>
  <c r="D601" i="12" s="1"/>
  <c r="T603" i="1" a="1"/>
  <c r="T603" i="1"/>
  <c r="E601" i="12" s="1"/>
  <c r="U603" i="1"/>
  <c r="R604" i="1"/>
  <c r="S604" i="1" a="1"/>
  <c r="S604" i="1"/>
  <c r="D602" i="12" s="1"/>
  <c r="T604" i="1" a="1"/>
  <c r="T604" i="1"/>
  <c r="E602" i="12" s="1"/>
  <c r="U604" i="1"/>
  <c r="R605" i="1"/>
  <c r="S605" i="1" a="1"/>
  <c r="S605" i="1"/>
  <c r="D603" i="12" s="1"/>
  <c r="T605" i="1" a="1"/>
  <c r="T605" i="1"/>
  <c r="E603" i="12" s="1"/>
  <c r="U605" i="1"/>
  <c r="R606" i="1"/>
  <c r="S606" i="1" a="1"/>
  <c r="S606" i="1"/>
  <c r="D604" i="12" s="1"/>
  <c r="T606" i="1" a="1"/>
  <c r="T606" i="1"/>
  <c r="E604" i="12" s="1"/>
  <c r="U606" i="1"/>
  <c r="R607" i="1"/>
  <c r="S607" i="1" a="1"/>
  <c r="S607" i="1"/>
  <c r="D605" i="12" s="1"/>
  <c r="T607" i="1" a="1"/>
  <c r="T607" i="1"/>
  <c r="E605" i="12" s="1"/>
  <c r="U607" i="1"/>
  <c r="R608" i="1"/>
  <c r="S608" i="1" a="1"/>
  <c r="S608" i="1"/>
  <c r="D606" i="12" s="1"/>
  <c r="T608" i="1" a="1"/>
  <c r="T608" i="1"/>
  <c r="E606" i="12" s="1"/>
  <c r="U608" i="1"/>
  <c r="R609" i="1"/>
  <c r="S609" i="1" a="1"/>
  <c r="S609" i="1"/>
  <c r="D607" i="12" s="1"/>
  <c r="T609" i="1" a="1"/>
  <c r="T609" i="1"/>
  <c r="E607" i="12" s="1"/>
  <c r="U609" i="1"/>
  <c r="R610" i="1"/>
  <c r="S610" i="1" a="1"/>
  <c r="S610" i="1"/>
  <c r="D608" i="12" s="1"/>
  <c r="T610" i="1" a="1"/>
  <c r="T610" i="1"/>
  <c r="E608" i="12" s="1"/>
  <c r="U610" i="1"/>
  <c r="R611" i="1"/>
  <c r="S611" i="1" a="1"/>
  <c r="S611" i="1"/>
  <c r="D609" i="12" s="1"/>
  <c r="T611" i="1" a="1"/>
  <c r="T611" i="1"/>
  <c r="E609" i="12" s="1"/>
  <c r="U611" i="1"/>
  <c r="R612" i="1"/>
  <c r="S612" i="1" a="1"/>
  <c r="S612" i="1"/>
  <c r="D610" i="12" s="1"/>
  <c r="T612" i="1" a="1"/>
  <c r="T612" i="1"/>
  <c r="E610" i="12" s="1"/>
  <c r="U612" i="1"/>
  <c r="R613" i="1"/>
  <c r="S613" i="1" a="1"/>
  <c r="S613" i="1"/>
  <c r="D611" i="12" s="1"/>
  <c r="T613" i="1" a="1"/>
  <c r="T613" i="1"/>
  <c r="E611" i="12" s="1"/>
  <c r="U613" i="1"/>
  <c r="R614" i="1"/>
  <c r="S614" i="1" a="1"/>
  <c r="S614" i="1"/>
  <c r="D612" i="12" s="1"/>
  <c r="T614" i="1" a="1"/>
  <c r="T614" i="1"/>
  <c r="E612" i="12" s="1"/>
  <c r="U614" i="1"/>
  <c r="R615" i="1"/>
  <c r="S615" i="1" a="1"/>
  <c r="S615" i="1"/>
  <c r="D613" i="12" s="1"/>
  <c r="T615" i="1" a="1"/>
  <c r="T615" i="1"/>
  <c r="E613" i="12" s="1"/>
  <c r="U615" i="1"/>
  <c r="R616" i="1"/>
  <c r="S616" i="1" a="1"/>
  <c r="S616" i="1"/>
  <c r="D614" i="12" s="1"/>
  <c r="T616" i="1" a="1"/>
  <c r="T616" i="1"/>
  <c r="E614" i="12" s="1"/>
  <c r="U616" i="1"/>
  <c r="R617" i="1"/>
  <c r="S617" i="1" a="1"/>
  <c r="S617" i="1"/>
  <c r="D615" i="12" s="1"/>
  <c r="T617" i="1" a="1"/>
  <c r="T617" i="1"/>
  <c r="E615" i="12" s="1"/>
  <c r="U617" i="1"/>
  <c r="R618" i="1"/>
  <c r="S618" i="1" a="1"/>
  <c r="S618" i="1"/>
  <c r="D616" i="12" s="1"/>
  <c r="T618" i="1" a="1"/>
  <c r="T618" i="1"/>
  <c r="E616" i="12" s="1"/>
  <c r="U618" i="1"/>
  <c r="R619" i="1"/>
  <c r="S619" i="1" a="1"/>
  <c r="S619" i="1"/>
  <c r="D617" i="12" s="1"/>
  <c r="T619" i="1" a="1"/>
  <c r="T619" i="1"/>
  <c r="E617" i="12" s="1"/>
  <c r="U619" i="1"/>
  <c r="R620" i="1"/>
  <c r="S620" i="1" a="1"/>
  <c r="S620" i="1"/>
  <c r="D618" i="12" s="1"/>
  <c r="T620" i="1" a="1"/>
  <c r="T620" i="1"/>
  <c r="E618" i="12" s="1"/>
  <c r="U620" i="1"/>
  <c r="R621" i="1"/>
  <c r="S621" i="1" a="1"/>
  <c r="S621" i="1"/>
  <c r="D619" i="12" s="1"/>
  <c r="T621" i="1" a="1"/>
  <c r="T621" i="1"/>
  <c r="E619" i="12" s="1"/>
  <c r="U621" i="1"/>
  <c r="R622" i="1"/>
  <c r="S622" i="1" a="1"/>
  <c r="S622" i="1"/>
  <c r="D620" i="12" s="1"/>
  <c r="T622" i="1" a="1"/>
  <c r="T622" i="1"/>
  <c r="E620" i="12" s="1"/>
  <c r="U622" i="1"/>
  <c r="R623" i="1"/>
  <c r="S623" i="1" a="1"/>
  <c r="S623" i="1"/>
  <c r="D621" i="12" s="1"/>
  <c r="T623" i="1" a="1"/>
  <c r="T623" i="1"/>
  <c r="E621" i="12" s="1"/>
  <c r="U623" i="1"/>
  <c r="R624" i="1"/>
  <c r="S624" i="1" a="1"/>
  <c r="S624" i="1"/>
  <c r="D622" i="12" s="1"/>
  <c r="T624" i="1" a="1"/>
  <c r="T624" i="1"/>
  <c r="E622" i="12" s="1"/>
  <c r="U624" i="1"/>
  <c r="R625" i="1"/>
  <c r="S625" i="1" a="1"/>
  <c r="S625" i="1"/>
  <c r="D623" i="12" s="1"/>
  <c r="T625" i="1" a="1"/>
  <c r="T625" i="1"/>
  <c r="E623" i="12" s="1"/>
  <c r="U625" i="1"/>
  <c r="R626" i="1"/>
  <c r="S626" i="1" a="1"/>
  <c r="S626" i="1"/>
  <c r="D624" i="12" s="1"/>
  <c r="T626" i="1" a="1"/>
  <c r="T626" i="1"/>
  <c r="E624" i="12" s="1"/>
  <c r="U626" i="1"/>
  <c r="R627" i="1"/>
  <c r="S627" i="1" a="1"/>
  <c r="S627" i="1"/>
  <c r="D625" i="12" s="1"/>
  <c r="T627" i="1" a="1"/>
  <c r="T627" i="1"/>
  <c r="E625" i="12" s="1"/>
  <c r="U627" i="1"/>
  <c r="R628" i="1"/>
  <c r="S628" i="1" a="1"/>
  <c r="S628" i="1"/>
  <c r="D626" i="12" s="1"/>
  <c r="T628" i="1" a="1"/>
  <c r="T628" i="1"/>
  <c r="E626" i="12" s="1"/>
  <c r="U628" i="1"/>
  <c r="R629" i="1"/>
  <c r="S629" i="1" a="1"/>
  <c r="S629" i="1"/>
  <c r="D627" i="12" s="1"/>
  <c r="T629" i="1" a="1"/>
  <c r="T629" i="1"/>
  <c r="E627" i="12" s="1"/>
  <c r="U629" i="1"/>
  <c r="R630" i="1"/>
  <c r="S630" i="1" a="1"/>
  <c r="S630" i="1"/>
  <c r="D628" i="12" s="1"/>
  <c r="T630" i="1" a="1"/>
  <c r="T630" i="1"/>
  <c r="E628" i="12" s="1"/>
  <c r="U630" i="1"/>
  <c r="R631" i="1"/>
  <c r="S631" i="1" a="1"/>
  <c r="S631" i="1"/>
  <c r="D629" i="12" s="1"/>
  <c r="T631" i="1" a="1"/>
  <c r="T631" i="1"/>
  <c r="E629" i="12" s="1"/>
  <c r="U631" i="1"/>
  <c r="R632" i="1"/>
  <c r="S632" i="1" a="1"/>
  <c r="S632" i="1"/>
  <c r="D630" i="12" s="1"/>
  <c r="T632" i="1" a="1"/>
  <c r="T632" i="1"/>
  <c r="E630" i="12" s="1"/>
  <c r="U632" i="1"/>
  <c r="R633" i="1"/>
  <c r="S633" i="1" a="1"/>
  <c r="S633" i="1"/>
  <c r="D631" i="12" s="1"/>
  <c r="T633" i="1" a="1"/>
  <c r="T633" i="1"/>
  <c r="E631" i="12" s="1"/>
  <c r="U633" i="1"/>
  <c r="R634" i="1"/>
  <c r="S634" i="1" a="1"/>
  <c r="S634" i="1"/>
  <c r="D632" i="12" s="1"/>
  <c r="T634" i="1" a="1"/>
  <c r="T634" i="1"/>
  <c r="E632" i="12" s="1"/>
  <c r="U634" i="1"/>
  <c r="R635" i="1"/>
  <c r="S635" i="1" a="1"/>
  <c r="S635" i="1"/>
  <c r="D633" i="12" s="1"/>
  <c r="T635" i="1" a="1"/>
  <c r="T635" i="1"/>
  <c r="E633" i="12" s="1"/>
  <c r="U635" i="1"/>
  <c r="R636" i="1"/>
  <c r="S636" i="1" a="1"/>
  <c r="S636" i="1"/>
  <c r="D634" i="12" s="1"/>
  <c r="T636" i="1" a="1"/>
  <c r="T636" i="1"/>
  <c r="E634" i="12" s="1"/>
  <c r="U636" i="1"/>
  <c r="R637" i="1"/>
  <c r="S637" i="1" a="1"/>
  <c r="S637" i="1"/>
  <c r="D635" i="12" s="1"/>
  <c r="T637" i="1" a="1"/>
  <c r="T637" i="1"/>
  <c r="E635" i="12" s="1"/>
  <c r="U637" i="1"/>
  <c r="R638" i="1"/>
  <c r="S638" i="1" a="1"/>
  <c r="S638" i="1"/>
  <c r="D636" i="12" s="1"/>
  <c r="T638" i="1" a="1"/>
  <c r="T638" i="1"/>
  <c r="E636" i="12" s="1"/>
  <c r="U638" i="1"/>
  <c r="R639" i="1"/>
  <c r="S639" i="1" a="1"/>
  <c r="S639" i="1"/>
  <c r="D637" i="12" s="1"/>
  <c r="T639" i="1" a="1"/>
  <c r="T639" i="1"/>
  <c r="E637" i="12" s="1"/>
  <c r="U639" i="1"/>
  <c r="R640" i="1"/>
  <c r="S640" i="1" a="1"/>
  <c r="S640" i="1"/>
  <c r="D638" i="12" s="1"/>
  <c r="T640" i="1" a="1"/>
  <c r="T640" i="1"/>
  <c r="E638" i="12" s="1"/>
  <c r="U640" i="1"/>
  <c r="R641" i="1"/>
  <c r="S641" i="1" a="1"/>
  <c r="S641" i="1"/>
  <c r="D639" i="12" s="1"/>
  <c r="T641" i="1" a="1"/>
  <c r="T641" i="1"/>
  <c r="E639" i="12" s="1"/>
  <c r="U641" i="1"/>
  <c r="R642" i="1"/>
  <c r="S642" i="1" a="1"/>
  <c r="S642" i="1"/>
  <c r="D640" i="12" s="1"/>
  <c r="T642" i="1" a="1"/>
  <c r="T642" i="1"/>
  <c r="E640" i="12" s="1"/>
  <c r="U642" i="1"/>
  <c r="R643" i="1"/>
  <c r="S643" i="1" a="1"/>
  <c r="S643" i="1"/>
  <c r="D641" i="12" s="1"/>
  <c r="T643" i="1" a="1"/>
  <c r="T643" i="1"/>
  <c r="E641" i="12" s="1"/>
  <c r="U643" i="1"/>
  <c r="R644" i="1"/>
  <c r="S644" i="1" a="1"/>
  <c r="S644" i="1"/>
  <c r="D642" i="12" s="1"/>
  <c r="T644" i="1" a="1"/>
  <c r="T644" i="1"/>
  <c r="E642" i="12" s="1"/>
  <c r="U644" i="1"/>
  <c r="R645" i="1"/>
  <c r="S645" i="1" a="1"/>
  <c r="S645" i="1"/>
  <c r="D643" i="12" s="1"/>
  <c r="T645" i="1" a="1"/>
  <c r="T645" i="1"/>
  <c r="E643" i="12" s="1"/>
  <c r="U645" i="1"/>
  <c r="R646" i="1"/>
  <c r="S646" i="1" a="1"/>
  <c r="S646" i="1"/>
  <c r="D644" i="12" s="1"/>
  <c r="T646" i="1" a="1"/>
  <c r="T646" i="1"/>
  <c r="E644" i="12" s="1"/>
  <c r="U646" i="1"/>
  <c r="R647" i="1"/>
  <c r="S647" i="1" a="1"/>
  <c r="S647" i="1"/>
  <c r="D645" i="12" s="1"/>
  <c r="T647" i="1" a="1"/>
  <c r="T647" i="1"/>
  <c r="E645" i="12" s="1"/>
  <c r="U647" i="1"/>
  <c r="R648" i="1"/>
  <c r="S648" i="1" a="1"/>
  <c r="S648" i="1"/>
  <c r="D646" i="12" s="1"/>
  <c r="T648" i="1" a="1"/>
  <c r="T648" i="1"/>
  <c r="E646" i="12" s="1"/>
  <c r="U648" i="1"/>
  <c r="R649" i="1"/>
  <c r="S649" i="1" a="1"/>
  <c r="S649" i="1"/>
  <c r="D647" i="12" s="1"/>
  <c r="T649" i="1" a="1"/>
  <c r="T649" i="1"/>
  <c r="E647" i="12" s="1"/>
  <c r="U649" i="1"/>
  <c r="R650" i="1"/>
  <c r="S650" i="1" a="1"/>
  <c r="S650" i="1"/>
  <c r="D648" i="12" s="1"/>
  <c r="T650" i="1" a="1"/>
  <c r="T650" i="1"/>
  <c r="E648" i="12" s="1"/>
  <c r="U650" i="1"/>
  <c r="R651" i="1"/>
  <c r="S651" i="1" a="1"/>
  <c r="S651" i="1"/>
  <c r="D649" i="12" s="1"/>
  <c r="T651" i="1" a="1"/>
  <c r="T651" i="1"/>
  <c r="E649" i="12" s="1"/>
  <c r="U651" i="1"/>
  <c r="R652" i="1"/>
  <c r="S652" i="1" a="1"/>
  <c r="S652" i="1"/>
  <c r="D650" i="12" s="1"/>
  <c r="T652" i="1" a="1"/>
  <c r="T652" i="1"/>
  <c r="E650" i="12" s="1"/>
  <c r="U652" i="1"/>
  <c r="R653" i="1"/>
  <c r="S653" i="1" a="1"/>
  <c r="S653" i="1"/>
  <c r="D651" i="12" s="1"/>
  <c r="T653" i="1" a="1"/>
  <c r="T653" i="1"/>
  <c r="E651" i="12" s="1"/>
  <c r="U653" i="1"/>
  <c r="R654" i="1"/>
  <c r="S654" i="1" a="1"/>
  <c r="S654" i="1"/>
  <c r="D652" i="12" s="1"/>
  <c r="T654" i="1" a="1"/>
  <c r="T654" i="1"/>
  <c r="E652" i="12" s="1"/>
  <c r="U654" i="1"/>
  <c r="R655" i="1"/>
  <c r="S655" i="1" a="1"/>
  <c r="S655" i="1"/>
  <c r="D653" i="12" s="1"/>
  <c r="T655" i="1" a="1"/>
  <c r="T655" i="1"/>
  <c r="E653" i="12" s="1"/>
  <c r="U655" i="1"/>
  <c r="R656" i="1"/>
  <c r="S656" i="1" a="1"/>
  <c r="S656" i="1"/>
  <c r="D654" i="12" s="1"/>
  <c r="T656" i="1" a="1"/>
  <c r="T656" i="1"/>
  <c r="E654" i="12" s="1"/>
  <c r="U656" i="1"/>
  <c r="R657" i="1"/>
  <c r="S657" i="1" a="1"/>
  <c r="S657" i="1"/>
  <c r="D655" i="12" s="1"/>
  <c r="T657" i="1" a="1"/>
  <c r="T657" i="1"/>
  <c r="E655" i="12" s="1"/>
  <c r="U657" i="1"/>
  <c r="R658" i="1"/>
  <c r="S658" i="1" a="1"/>
  <c r="S658" i="1"/>
  <c r="D656" i="12" s="1"/>
  <c r="T658" i="1" a="1"/>
  <c r="T658" i="1"/>
  <c r="E656" i="12" s="1"/>
  <c r="U658" i="1"/>
  <c r="R659" i="1"/>
  <c r="S659" i="1" a="1"/>
  <c r="S659" i="1"/>
  <c r="D657" i="12" s="1"/>
  <c r="T659" i="1" a="1"/>
  <c r="T659" i="1"/>
  <c r="E657" i="12" s="1"/>
  <c r="U659" i="1"/>
  <c r="R660" i="1"/>
  <c r="S660" i="1" a="1"/>
  <c r="S660" i="1"/>
  <c r="D658" i="12" s="1"/>
  <c r="T660" i="1" a="1"/>
  <c r="T660" i="1"/>
  <c r="E658" i="12" s="1"/>
  <c r="U660" i="1"/>
  <c r="R661" i="1"/>
  <c r="S661" i="1" a="1"/>
  <c r="S661" i="1"/>
  <c r="D659" i="12" s="1"/>
  <c r="T661" i="1" a="1"/>
  <c r="T661" i="1"/>
  <c r="E659" i="12" s="1"/>
  <c r="U661" i="1"/>
  <c r="R662" i="1"/>
  <c r="S662" i="1" a="1"/>
  <c r="S662" i="1"/>
  <c r="D660" i="12" s="1"/>
  <c r="T662" i="1" a="1"/>
  <c r="T662" i="1"/>
  <c r="E660" i="12" s="1"/>
  <c r="U662" i="1"/>
  <c r="R663" i="1"/>
  <c r="S663" i="1" a="1"/>
  <c r="S663" i="1"/>
  <c r="D661" i="12" s="1"/>
  <c r="T663" i="1" a="1"/>
  <c r="T663" i="1"/>
  <c r="E661" i="12" s="1"/>
  <c r="U663" i="1"/>
  <c r="R664" i="1"/>
  <c r="S664" i="1" a="1"/>
  <c r="S664" i="1"/>
  <c r="D662" i="12" s="1"/>
  <c r="T664" i="1" a="1"/>
  <c r="T664" i="1"/>
  <c r="E662" i="12" s="1"/>
  <c r="U664" i="1"/>
  <c r="R665" i="1"/>
  <c r="S665" i="1" a="1"/>
  <c r="S665" i="1"/>
  <c r="D663" i="12" s="1"/>
  <c r="T665" i="1" a="1"/>
  <c r="T665" i="1"/>
  <c r="E663" i="12" s="1"/>
  <c r="U665" i="1"/>
  <c r="R666" i="1"/>
  <c r="S666" i="1" a="1"/>
  <c r="S666" i="1"/>
  <c r="D664" i="12" s="1"/>
  <c r="T666" i="1" a="1"/>
  <c r="T666" i="1"/>
  <c r="E664" i="12" s="1"/>
  <c r="U666" i="1"/>
  <c r="R667" i="1"/>
  <c r="S667" i="1" a="1"/>
  <c r="S667" i="1"/>
  <c r="D665" i="12" s="1"/>
  <c r="T667" i="1" a="1"/>
  <c r="T667" i="1"/>
  <c r="E665" i="12" s="1"/>
  <c r="U667" i="1"/>
  <c r="R669" i="1"/>
  <c r="S669" i="1" a="1"/>
  <c r="S669" i="1"/>
  <c r="D667" i="12" s="1"/>
  <c r="T669" i="1" a="1"/>
  <c r="T669" i="1"/>
  <c r="E667" i="12" s="1"/>
  <c r="U669" i="1"/>
  <c r="R670" i="1"/>
  <c r="S670" i="1" a="1"/>
  <c r="S670" i="1"/>
  <c r="D668" i="12" s="1"/>
  <c r="T670" i="1" a="1"/>
  <c r="T670" i="1"/>
  <c r="E668" i="12" s="1"/>
  <c r="U670" i="1"/>
  <c r="R671" i="1"/>
  <c r="S671" i="1" a="1"/>
  <c r="S671" i="1"/>
  <c r="D669" i="12" s="1"/>
  <c r="T671" i="1" a="1"/>
  <c r="T671" i="1"/>
  <c r="E669" i="12" s="1"/>
  <c r="U671" i="1"/>
  <c r="R672" i="1"/>
  <c r="S672" i="1" a="1"/>
  <c r="S672" i="1"/>
  <c r="D670" i="12" s="1"/>
  <c r="T672" i="1" a="1"/>
  <c r="T672" i="1"/>
  <c r="E670" i="12" s="1"/>
  <c r="U672" i="1"/>
  <c r="R673" i="1"/>
  <c r="S673" i="1" a="1"/>
  <c r="S673" i="1"/>
  <c r="D671" i="12" s="1"/>
  <c r="T673" i="1" a="1"/>
  <c r="T673" i="1"/>
  <c r="E671" i="12" s="1"/>
  <c r="U673" i="1"/>
  <c r="R674" i="1"/>
  <c r="S674" i="1" a="1"/>
  <c r="S674" i="1"/>
  <c r="D672" i="12" s="1"/>
  <c r="T674" i="1" a="1"/>
  <c r="T674" i="1"/>
  <c r="E672" i="12" s="1"/>
  <c r="U674" i="1"/>
  <c r="R675" i="1"/>
  <c r="S675" i="1" a="1"/>
  <c r="S675" i="1"/>
  <c r="D673" i="12" s="1"/>
  <c r="T675" i="1" a="1"/>
  <c r="T675" i="1"/>
  <c r="E673" i="12" s="1"/>
  <c r="U675" i="1"/>
  <c r="R676" i="1"/>
  <c r="S676" i="1" a="1"/>
  <c r="S676" i="1"/>
  <c r="D674" i="12" s="1"/>
  <c r="T676" i="1" a="1"/>
  <c r="T676" i="1"/>
  <c r="E674" i="12" s="1"/>
  <c r="U676" i="1"/>
  <c r="R677" i="1"/>
  <c r="S677" i="1" a="1"/>
  <c r="S677" i="1"/>
  <c r="D675" i="12" s="1"/>
  <c r="T677" i="1" a="1"/>
  <c r="T677" i="1"/>
  <c r="E675" i="12" s="1"/>
  <c r="U677" i="1"/>
  <c r="R678" i="1"/>
  <c r="S678" i="1" a="1"/>
  <c r="S678" i="1"/>
  <c r="D676" i="12" s="1"/>
  <c r="T678" i="1" a="1"/>
  <c r="T678" i="1"/>
  <c r="E676" i="12" s="1"/>
  <c r="U678" i="1"/>
  <c r="R679" i="1"/>
  <c r="S679" i="1" a="1"/>
  <c r="S679" i="1"/>
  <c r="D677" i="12" s="1"/>
  <c r="T679" i="1" a="1"/>
  <c r="T679" i="1"/>
  <c r="E677" i="12" s="1"/>
  <c r="U679" i="1"/>
  <c r="R680" i="1"/>
  <c r="S680" i="1" a="1"/>
  <c r="S680" i="1"/>
  <c r="D678" i="12" s="1"/>
  <c r="T680" i="1" a="1"/>
  <c r="T680" i="1"/>
  <c r="E678" i="12" s="1"/>
  <c r="U680" i="1"/>
  <c r="R681" i="1"/>
  <c r="S681" i="1" a="1"/>
  <c r="S681" i="1"/>
  <c r="D679" i="12" s="1"/>
  <c r="T681" i="1" a="1"/>
  <c r="T681" i="1"/>
  <c r="E679" i="12" s="1"/>
  <c r="U681" i="1"/>
  <c r="R682" i="1"/>
  <c r="S682" i="1" a="1"/>
  <c r="S682" i="1"/>
  <c r="D680" i="12" s="1"/>
  <c r="T682" i="1" a="1"/>
  <c r="T682" i="1"/>
  <c r="E680" i="12" s="1"/>
  <c r="U682" i="1"/>
  <c r="R683" i="1"/>
  <c r="S683" i="1" a="1"/>
  <c r="S683" i="1"/>
  <c r="D681" i="12" s="1"/>
  <c r="T683" i="1" a="1"/>
  <c r="T683" i="1"/>
  <c r="E681" i="12" s="1"/>
  <c r="U683" i="1"/>
  <c r="R684" i="1"/>
  <c r="S684" i="1" a="1"/>
  <c r="S684" i="1"/>
  <c r="D682" i="12" s="1"/>
  <c r="T684" i="1" a="1"/>
  <c r="T684" i="1"/>
  <c r="E682" i="12" s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1" i="12" s="1"/>
  <c r="M633" i="1" a="1"/>
  <c r="M633" i="1"/>
  <c r="K631" i="12" s="1"/>
  <c r="N631" i="1" a="1"/>
  <c r="N631" i="1"/>
  <c r="L629" i="12" s="1"/>
  <c r="N630" i="1" a="1"/>
  <c r="N630" i="1"/>
  <c r="L628" i="12" s="1"/>
  <c r="M630" i="1" a="1"/>
  <c r="M630" i="1"/>
  <c r="K628" i="12" s="1"/>
  <c r="N629" i="1" a="1"/>
  <c r="N629" i="1"/>
  <c r="L627" i="12" s="1"/>
  <c r="M629" i="1" a="1"/>
  <c r="M629" i="1"/>
  <c r="K627" i="12" s="1"/>
  <c r="N628" i="1" a="1"/>
  <c r="N628" i="1"/>
  <c r="L626" i="12" s="1"/>
  <c r="M628" i="1" a="1"/>
  <c r="M628" i="1"/>
  <c r="K626" i="12" s="1"/>
  <c r="N619" i="1" a="1"/>
  <c r="N619" i="1" s="1"/>
  <c r="L617" i="12" s="1"/>
  <c r="M619" i="1" a="1"/>
  <c r="M619" i="1" s="1"/>
  <c r="N615" i="1" a="1"/>
  <c r="N615" i="1" s="1"/>
  <c r="L613" i="12" s="1"/>
  <c r="M615" i="1" a="1"/>
  <c r="M615" i="1" s="1"/>
  <c r="N613" i="1" a="1"/>
  <c r="N613" i="1" s="1"/>
  <c r="L611" i="12" s="1"/>
  <c r="M613" i="1" a="1"/>
  <c r="M613" i="1" s="1"/>
  <c r="N610" i="1" a="1"/>
  <c r="N610" i="1" s="1"/>
  <c r="L608" i="12" s="1"/>
  <c r="N609" i="1" a="1"/>
  <c r="N609" i="1" s="1"/>
  <c r="L607" i="12" s="1"/>
  <c r="M609" i="1" a="1"/>
  <c r="M609" i="1" s="1"/>
  <c r="N606" i="1" a="1"/>
  <c r="N606" i="1" s="1"/>
  <c r="L604" i="12" s="1"/>
  <c r="M606" i="1" a="1"/>
  <c r="M606" i="1" s="1"/>
  <c r="N601" i="1" a="1"/>
  <c r="N601" i="1" s="1"/>
  <c r="L599" i="12" s="1"/>
  <c r="M601" i="1" a="1"/>
  <c r="M601" i="1" s="1"/>
  <c r="N600" i="1" a="1"/>
  <c r="N600" i="1" s="1"/>
  <c r="L598" i="12" s="1"/>
  <c r="M600" i="1" a="1"/>
  <c r="M600" i="1" s="1"/>
  <c r="N599" i="1" a="1"/>
  <c r="N599" i="1" s="1"/>
  <c r="L597" i="12" s="1"/>
  <c r="M599" i="1" a="1"/>
  <c r="M599" i="1" s="1"/>
  <c r="N605" i="1" a="1"/>
  <c r="N605" i="1" s="1"/>
  <c r="L603" i="12" s="1"/>
  <c r="M605" i="1" a="1"/>
  <c r="M605" i="1" s="1"/>
  <c r="N604" i="1" a="1"/>
  <c r="N604" i="1" s="1"/>
  <c r="L602" i="12" s="1"/>
  <c r="M604" i="1" a="1"/>
  <c r="M604" i="1" s="1"/>
  <c r="N603" i="1" a="1"/>
  <c r="N603" i="1" s="1"/>
  <c r="L601" i="12" s="1"/>
  <c r="N595" i="1" a="1"/>
  <c r="N595" i="1" s="1"/>
  <c r="L593" i="12" s="1"/>
  <c r="M595" i="1" a="1"/>
  <c r="M595" i="1" s="1"/>
  <c r="H595" i="1" a="1"/>
  <c r="H595" i="1" s="1"/>
  <c r="N594" i="1" a="1"/>
  <c r="N594" i="1" s="1"/>
  <c r="L592" i="12" s="1"/>
  <c r="M594" i="1" a="1"/>
  <c r="M594" i="1" s="1"/>
  <c r="N593" i="1" a="1"/>
  <c r="N593" i="1" s="1"/>
  <c r="L591" i="12" s="1"/>
  <c r="M593" i="1" a="1"/>
  <c r="M593" i="1" s="1"/>
  <c r="N592" i="1" a="1"/>
  <c r="N592" i="1" s="1"/>
  <c r="L590" i="12" s="1"/>
  <c r="M592" i="1" a="1"/>
  <c r="M592" i="1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L619" i="12" s="1"/>
  <c r="M621" i="1" a="1"/>
  <c r="M621" i="1"/>
  <c r="K619" i="12" s="1"/>
  <c r="N620" i="1" a="1"/>
  <c r="N620" i="1"/>
  <c r="L618" i="12" s="1"/>
  <c r="M620" i="1" a="1"/>
  <c r="M620" i="1"/>
  <c r="K618" i="12" s="1"/>
  <c r="AN619" i="1"/>
  <c r="AM619" i="1"/>
  <c r="N618" i="1" a="1"/>
  <c r="N618" i="1"/>
  <c r="L616" i="12" s="1"/>
  <c r="M618" i="1" a="1"/>
  <c r="M618" i="1"/>
  <c r="K616" i="12" s="1"/>
  <c r="N617" i="1" a="1"/>
  <c r="N617" i="1"/>
  <c r="L615" i="12" s="1"/>
  <c r="M617" i="1" a="1"/>
  <c r="M617" i="1"/>
  <c r="K615" i="12" s="1"/>
  <c r="AN616" i="1"/>
  <c r="AN615" i="1"/>
  <c r="AM615" i="1"/>
  <c r="N614" i="1" a="1"/>
  <c r="N614" i="1"/>
  <c r="L612" i="12" s="1"/>
  <c r="M614" i="1" a="1"/>
  <c r="M614" i="1"/>
  <c r="K612" i="12" s="1"/>
  <c r="AN613" i="1"/>
  <c r="AM613" i="1"/>
  <c r="AN612" i="1"/>
  <c r="N611" i="1" a="1"/>
  <c r="N611" i="1"/>
  <c r="M611" i="1" a="1"/>
  <c r="M611" i="1"/>
  <c r="AN610" i="1"/>
  <c r="AM610" i="1"/>
  <c r="AN609" i="1"/>
  <c r="AM609" i="1"/>
  <c r="AN608" i="1"/>
  <c r="N607" i="1" a="1"/>
  <c r="N607" i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M602" i="1" a="1"/>
  <c r="M602" i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E773" i="12" s="1"/>
  <c r="S775" i="1" a="1"/>
  <c r="S775" i="1"/>
  <c r="D773" i="12" s="1"/>
  <c r="N775" i="1" a="1"/>
  <c r="N775" i="1" s="1"/>
  <c r="L773" i="12" s="1"/>
  <c r="M775" i="1" a="1"/>
  <c r="M775" i="1" s="1"/>
  <c r="K773" i="12" s="1"/>
  <c r="BD774" i="1" a="1"/>
  <c r="BD774" i="1"/>
  <c r="BC774" i="1" a="1"/>
  <c r="BC774" i="1" s="1"/>
  <c r="T774" i="1" a="1"/>
  <c r="T774" i="1" s="1"/>
  <c r="E772" i="12" s="1"/>
  <c r="S774" i="1" a="1"/>
  <c r="S774" i="1" s="1"/>
  <c r="D772" i="12" s="1"/>
  <c r="N774" i="1" a="1"/>
  <c r="N774" i="1" s="1"/>
  <c r="L772" i="12" s="1"/>
  <c r="M774" i="1" a="1"/>
  <c r="M774" i="1" s="1"/>
  <c r="K772" i="12" s="1"/>
  <c r="BD773" i="1" a="1"/>
  <c r="BD773" i="1"/>
  <c r="BC773" i="1" a="1"/>
  <c r="BC773" i="1" s="1"/>
  <c r="T773" i="1" a="1"/>
  <c r="T773" i="1" s="1"/>
  <c r="E771" i="12" s="1"/>
  <c r="S773" i="1" a="1"/>
  <c r="S773" i="1"/>
  <c r="D771" i="12" s="1"/>
  <c r="N773" i="1" a="1"/>
  <c r="N773" i="1" s="1"/>
  <c r="L771" i="12" s="1"/>
  <c r="M773" i="1" a="1"/>
  <c r="M773" i="1"/>
  <c r="K771" i="12" s="1"/>
  <c r="BD772" i="1" a="1"/>
  <c r="BD772" i="1" s="1"/>
  <c r="BC772" i="1" a="1"/>
  <c r="BC772" i="1" s="1"/>
  <c r="T772" i="1" a="1"/>
  <c r="T772" i="1" s="1"/>
  <c r="E770" i="12" s="1"/>
  <c r="S772" i="1" a="1"/>
  <c r="S772" i="1" s="1"/>
  <c r="D770" i="12" s="1"/>
  <c r="N772" i="1" a="1"/>
  <c r="N772" i="1" s="1"/>
  <c r="L770" i="12" s="1"/>
  <c r="M772" i="1" a="1"/>
  <c r="M772" i="1"/>
  <c r="K770" i="12" s="1"/>
  <c r="BD771" i="1" a="1"/>
  <c r="BD771" i="1" s="1"/>
  <c r="BC771" i="1" a="1"/>
  <c r="BC771" i="1" s="1"/>
  <c r="T771" i="1" a="1"/>
  <c r="T771" i="1"/>
  <c r="E769" i="12" s="1"/>
  <c r="S771" i="1" a="1"/>
  <c r="S771" i="1" s="1"/>
  <c r="D769" i="12" s="1"/>
  <c r="N771" i="1" a="1"/>
  <c r="N771" i="1" s="1"/>
  <c r="L769" i="12" s="1"/>
  <c r="M771" i="1" a="1"/>
  <c r="M771" i="1" s="1"/>
  <c r="K769" i="12" s="1"/>
  <c r="BD770" i="1" a="1"/>
  <c r="BD770" i="1" s="1"/>
  <c r="BC770" i="1" a="1"/>
  <c r="BC770" i="1" s="1"/>
  <c r="T770" i="1" a="1"/>
  <c r="T770" i="1"/>
  <c r="E768" i="12" s="1"/>
  <c r="S770" i="1" a="1"/>
  <c r="S770" i="1" s="1"/>
  <c r="D768" i="12" s="1"/>
  <c r="N770" i="1" a="1"/>
  <c r="N770" i="1" s="1"/>
  <c r="L768" i="12" s="1"/>
  <c r="M770" i="1" a="1"/>
  <c r="M770" i="1" s="1"/>
  <c r="K768" i="12" s="1"/>
  <c r="BD769" i="1" a="1"/>
  <c r="BD769" i="1" s="1"/>
  <c r="BC769" i="1" a="1"/>
  <c r="BC769" i="1" s="1"/>
  <c r="T769" i="1" a="1"/>
  <c r="T769" i="1" s="1"/>
  <c r="E767" i="12" s="1"/>
  <c r="S769" i="1" a="1"/>
  <c r="S769" i="1" s="1"/>
  <c r="D767" i="12" s="1"/>
  <c r="N769" i="1" a="1"/>
  <c r="N769" i="1" s="1"/>
  <c r="L767" i="12" s="1"/>
  <c r="M769" i="1" a="1"/>
  <c r="M769" i="1"/>
  <c r="K767" i="12" s="1"/>
  <c r="BD768" i="1" a="1"/>
  <c r="BD768" i="1" s="1"/>
  <c r="BC768" i="1" a="1"/>
  <c r="BC768" i="1" s="1"/>
  <c r="T768" i="1" a="1"/>
  <c r="T768" i="1" s="1"/>
  <c r="E766" i="12" s="1"/>
  <c r="S768" i="1" a="1"/>
  <c r="S768" i="1" s="1"/>
  <c r="N768" i="1" a="1"/>
  <c r="N768" i="1" s="1"/>
  <c r="L766" i="12" s="1"/>
  <c r="M768" i="1" a="1"/>
  <c r="M768" i="1" s="1"/>
  <c r="K766" i="12" s="1"/>
  <c r="BD767" i="1" a="1"/>
  <c r="BD767" i="1"/>
  <c r="BC767" i="1" a="1"/>
  <c r="BC767" i="1" s="1"/>
  <c r="T767" i="1" a="1"/>
  <c r="T767" i="1" s="1"/>
  <c r="E765" i="12" s="1"/>
  <c r="S767" i="1" a="1"/>
  <c r="S767" i="1" s="1"/>
  <c r="N767" i="1" a="1"/>
  <c r="N767" i="1" s="1"/>
  <c r="L765" i="12" s="1"/>
  <c r="M767" i="1" a="1"/>
  <c r="M767" i="1" s="1"/>
  <c r="K765" i="12" s="1"/>
  <c r="BD766" i="1" a="1"/>
  <c r="BD766" i="1" s="1"/>
  <c r="BC766" i="1" a="1"/>
  <c r="BC766" i="1" s="1"/>
  <c r="T766" i="1" a="1"/>
  <c r="T766" i="1" s="1"/>
  <c r="E764" i="12" s="1"/>
  <c r="S766" i="1" a="1"/>
  <c r="S766" i="1"/>
  <c r="D764" i="12" s="1"/>
  <c r="N766" i="1" a="1"/>
  <c r="N766" i="1" s="1"/>
  <c r="L764" i="12" s="1"/>
  <c r="M766" i="1" a="1"/>
  <c r="M766" i="1" s="1"/>
  <c r="K764" i="12" s="1"/>
  <c r="BD765" i="1" a="1"/>
  <c r="BD765" i="1" s="1"/>
  <c r="BC765" i="1" a="1"/>
  <c r="BC765" i="1" s="1"/>
  <c r="T765" i="1" a="1"/>
  <c r="T765" i="1" s="1"/>
  <c r="E763" i="12" s="1"/>
  <c r="S765" i="1" a="1"/>
  <c r="S765" i="1" s="1"/>
  <c r="N765" i="1" a="1"/>
  <c r="N765" i="1" s="1"/>
  <c r="L763" i="12" s="1"/>
  <c r="M765" i="1" a="1"/>
  <c r="M765" i="1" s="1"/>
  <c r="K763" i="12" s="1"/>
  <c r="BD764" i="1" a="1"/>
  <c r="BD764" i="1"/>
  <c r="BC764" i="1" a="1"/>
  <c r="BC764" i="1" s="1"/>
  <c r="T764" i="1" a="1"/>
  <c r="T764" i="1" s="1"/>
  <c r="E762" i="12" s="1"/>
  <c r="S764" i="1" a="1"/>
  <c r="S764" i="1"/>
  <c r="D762" i="12" s="1"/>
  <c r="N764" i="1" a="1"/>
  <c r="N764" i="1" s="1"/>
  <c r="L762" i="12" s="1"/>
  <c r="M764" i="1" a="1"/>
  <c r="M764" i="1" s="1"/>
  <c r="K762" i="12" s="1"/>
  <c r="BD763" i="1" a="1"/>
  <c r="BD763" i="1" s="1"/>
  <c r="BC763" i="1" a="1"/>
  <c r="BC763" i="1" s="1"/>
  <c r="T763" i="1" a="1"/>
  <c r="T763" i="1" s="1"/>
  <c r="E761" i="12" s="1"/>
  <c r="S763" i="1" a="1"/>
  <c r="S763" i="1"/>
  <c r="D761" i="12" s="1"/>
  <c r="N763" i="1" a="1"/>
  <c r="N763" i="1" s="1"/>
  <c r="L761" i="12" s="1"/>
  <c r="M763" i="1" a="1"/>
  <c r="M763" i="1" s="1"/>
  <c r="K761" i="12" s="1"/>
  <c r="BD762" i="1" a="1"/>
  <c r="BD762" i="1" s="1"/>
  <c r="BC762" i="1" a="1"/>
  <c r="BC762" i="1" s="1"/>
  <c r="T762" i="1" a="1"/>
  <c r="T762" i="1" s="1"/>
  <c r="E760" i="12" s="1"/>
  <c r="S762" i="1" a="1"/>
  <c r="S762" i="1" s="1"/>
  <c r="N762" i="1" a="1"/>
  <c r="N762" i="1" s="1"/>
  <c r="L760" i="12" s="1"/>
  <c r="M762" i="1" a="1"/>
  <c r="M762" i="1" s="1"/>
  <c r="K760" i="12" s="1"/>
  <c r="BD761" i="1" a="1"/>
  <c r="BD761" i="1" s="1"/>
  <c r="BC761" i="1" a="1"/>
  <c r="BC761" i="1" s="1"/>
  <c r="T761" i="1" a="1"/>
  <c r="T761" i="1" s="1"/>
  <c r="E759" i="12" s="1"/>
  <c r="S761" i="1" a="1"/>
  <c r="S761" i="1" s="1"/>
  <c r="D759" i="12" s="1"/>
  <c r="N761" i="1" a="1"/>
  <c r="N761" i="1" s="1"/>
  <c r="L759" i="12" s="1"/>
  <c r="M761" i="1" a="1"/>
  <c r="M761" i="1" s="1"/>
  <c r="K759" i="12" s="1"/>
  <c r="BD760" i="1" a="1"/>
  <c r="BD760" i="1" s="1"/>
  <c r="BC760" i="1" a="1"/>
  <c r="BC760" i="1" s="1"/>
  <c r="T760" i="1" a="1"/>
  <c r="T760" i="1" s="1"/>
  <c r="E758" i="12" s="1"/>
  <c r="S760" i="1" a="1"/>
  <c r="S760" i="1"/>
  <c r="D758" i="12" s="1"/>
  <c r="N760" i="1" a="1"/>
  <c r="N760" i="1" s="1"/>
  <c r="L758" i="12" s="1"/>
  <c r="M760" i="1" a="1"/>
  <c r="M760" i="1"/>
  <c r="K758" i="12" s="1"/>
  <c r="BD759" i="1" a="1"/>
  <c r="BD759" i="1" s="1"/>
  <c r="BC759" i="1" a="1"/>
  <c r="BC759" i="1" s="1"/>
  <c r="T759" i="1" a="1"/>
  <c r="T759" i="1" s="1"/>
  <c r="E757" i="12" s="1"/>
  <c r="S759" i="1" a="1"/>
  <c r="S759" i="1" s="1"/>
  <c r="D757" i="12" s="1"/>
  <c r="N759" i="1" a="1"/>
  <c r="N759" i="1" s="1"/>
  <c r="L757" i="12" s="1"/>
  <c r="M759" i="1" a="1"/>
  <c r="M759" i="1" s="1"/>
  <c r="K757" i="12" s="1"/>
  <c r="BD758" i="1" a="1"/>
  <c r="BD758" i="1" s="1"/>
  <c r="BC758" i="1" a="1"/>
  <c r="BC758" i="1" s="1"/>
  <c r="T758" i="1" a="1"/>
  <c r="T758" i="1" s="1"/>
  <c r="E756" i="12" s="1"/>
  <c r="S758" i="1" a="1"/>
  <c r="S758" i="1" s="1"/>
  <c r="D756" i="12" s="1"/>
  <c r="N758" i="1" a="1"/>
  <c r="N758" i="1" s="1"/>
  <c r="L756" i="12" s="1"/>
  <c r="M758" i="1" a="1"/>
  <c r="M758" i="1" s="1"/>
  <c r="K756" i="12" s="1"/>
  <c r="BD757" i="1" a="1"/>
  <c r="BD757" i="1"/>
  <c r="BC757" i="1" a="1"/>
  <c r="BC757" i="1" s="1"/>
  <c r="T757" i="1" a="1"/>
  <c r="T757" i="1" s="1"/>
  <c r="E755" i="12" s="1"/>
  <c r="S757" i="1" a="1"/>
  <c r="S757" i="1" s="1"/>
  <c r="D755" i="12" s="1"/>
  <c r="N757" i="1" a="1"/>
  <c r="N757" i="1" s="1"/>
  <c r="L755" i="12" s="1"/>
  <c r="M757" i="1" a="1"/>
  <c r="M757" i="1" s="1"/>
  <c r="K755" i="12" s="1"/>
  <c r="BD756" i="1" a="1"/>
  <c r="BD756" i="1" s="1"/>
  <c r="BC756" i="1" a="1"/>
  <c r="BC756" i="1" s="1"/>
  <c r="T756" i="1" a="1"/>
  <c r="T756" i="1" s="1"/>
  <c r="E754" i="12" s="1"/>
  <c r="S756" i="1" a="1"/>
  <c r="S756" i="1" s="1"/>
  <c r="D754" i="12" s="1"/>
  <c r="N756" i="1" a="1"/>
  <c r="N756" i="1" s="1"/>
  <c r="L754" i="12" s="1"/>
  <c r="M756" i="1" a="1"/>
  <c r="M756" i="1" s="1"/>
  <c r="K754" i="12" s="1"/>
  <c r="BD755" i="1" a="1"/>
  <c r="BD755" i="1" s="1"/>
  <c r="BC755" i="1" a="1"/>
  <c r="BC755" i="1" s="1"/>
  <c r="T755" i="1" a="1"/>
  <c r="T755" i="1" s="1"/>
  <c r="E753" i="12" s="1"/>
  <c r="S755" i="1" a="1"/>
  <c r="S755" i="1" s="1"/>
  <c r="D753" i="12" s="1"/>
  <c r="N755" i="1" a="1"/>
  <c r="N755" i="1" s="1"/>
  <c r="L753" i="12" s="1"/>
  <c r="M755" i="1" a="1"/>
  <c r="M755" i="1" s="1"/>
  <c r="K753" i="12" s="1"/>
  <c r="BD754" i="1" a="1"/>
  <c r="BD754" i="1" s="1"/>
  <c r="BC754" i="1" a="1"/>
  <c r="BC754" i="1" s="1"/>
  <c r="T754" i="1" a="1"/>
  <c r="T754" i="1" s="1"/>
  <c r="E752" i="12" s="1"/>
  <c r="S754" i="1" a="1"/>
  <c r="S754" i="1" s="1"/>
  <c r="D752" i="12" s="1"/>
  <c r="N754" i="1" a="1"/>
  <c r="N754" i="1" s="1"/>
  <c r="L752" i="12" s="1"/>
  <c r="M754" i="1" a="1"/>
  <c r="M754" i="1" s="1"/>
  <c r="K752" i="12" s="1"/>
  <c r="BD753" i="1" a="1"/>
  <c r="BD753" i="1" s="1"/>
  <c r="BC753" i="1" a="1"/>
  <c r="BC753" i="1" s="1"/>
  <c r="T753" i="1" a="1"/>
  <c r="T753" i="1" s="1"/>
  <c r="E751" i="12" s="1"/>
  <c r="S753" i="1" a="1"/>
  <c r="S753" i="1" s="1"/>
  <c r="N753" i="1" a="1"/>
  <c r="N753" i="1" s="1"/>
  <c r="L751" i="12" s="1"/>
  <c r="M753" i="1" a="1"/>
  <c r="M753" i="1" s="1"/>
  <c r="BD752" i="1" a="1"/>
  <c r="BD752" i="1" s="1"/>
  <c r="BC752" i="1" a="1"/>
  <c r="BC752" i="1" s="1"/>
  <c r="T752" i="1" a="1"/>
  <c r="T752" i="1" s="1"/>
  <c r="E750" i="12" s="1"/>
  <c r="S752" i="1" a="1"/>
  <c r="S752" i="1" s="1"/>
  <c r="D750" i="12" s="1"/>
  <c r="N752" i="1" a="1"/>
  <c r="N752" i="1" s="1"/>
  <c r="L750" i="12" s="1"/>
  <c r="M752" i="1" a="1"/>
  <c r="M752" i="1" s="1"/>
  <c r="K750" i="12" s="1"/>
  <c r="BD751" i="1" a="1"/>
  <c r="BD751" i="1" s="1"/>
  <c r="BC751" i="1" a="1"/>
  <c r="BC751" i="1" s="1"/>
  <c r="T751" i="1" a="1"/>
  <c r="T751" i="1" s="1"/>
  <c r="E749" i="12" s="1"/>
  <c r="S751" i="1" a="1"/>
  <c r="S751" i="1" s="1"/>
  <c r="D749" i="12" s="1"/>
  <c r="N751" i="1" a="1"/>
  <c r="N751" i="1" s="1"/>
  <c r="L749" i="12" s="1"/>
  <c r="M751" i="1" a="1"/>
  <c r="M751" i="1" s="1"/>
  <c r="K749" i="12" s="1"/>
  <c r="BD750" i="1" a="1"/>
  <c r="BD750" i="1" s="1"/>
  <c r="BC750" i="1" a="1"/>
  <c r="BC750" i="1" s="1"/>
  <c r="T750" i="1" a="1"/>
  <c r="T750" i="1" s="1"/>
  <c r="E748" i="12" s="1"/>
  <c r="S750" i="1" a="1"/>
  <c r="S750" i="1" s="1"/>
  <c r="D748" i="12" s="1"/>
  <c r="N750" i="1" a="1"/>
  <c r="N750" i="1" s="1"/>
  <c r="L748" i="12" s="1"/>
  <c r="M750" i="1" a="1"/>
  <c r="M750" i="1" s="1"/>
  <c r="K748" i="12" s="1"/>
  <c r="BD749" i="1" a="1"/>
  <c r="BD749" i="1" s="1"/>
  <c r="BC749" i="1" a="1"/>
  <c r="BC749" i="1" s="1"/>
  <c r="T749" i="1" a="1"/>
  <c r="T749" i="1" s="1"/>
  <c r="E747" i="12" s="1"/>
  <c r="S749" i="1" a="1"/>
  <c r="S749" i="1" s="1"/>
  <c r="D747" i="12" s="1"/>
  <c r="N749" i="1" a="1"/>
  <c r="N749" i="1" s="1"/>
  <c r="L747" i="12" s="1"/>
  <c r="M749" i="1" a="1"/>
  <c r="M749" i="1" s="1"/>
  <c r="K747" i="12" s="1"/>
  <c r="BD748" i="1" a="1"/>
  <c r="BD748" i="1" s="1"/>
  <c r="BC748" i="1" a="1"/>
  <c r="BC748" i="1" s="1"/>
  <c r="T748" i="1" a="1"/>
  <c r="T748" i="1" s="1"/>
  <c r="E746" i="12" s="1"/>
  <c r="S748" i="1" a="1"/>
  <c r="S748" i="1" s="1"/>
  <c r="D746" i="12" s="1"/>
  <c r="N748" i="1" a="1"/>
  <c r="N748" i="1" s="1"/>
  <c r="L746" i="12" s="1"/>
  <c r="M748" i="1" a="1"/>
  <c r="M748" i="1" s="1"/>
  <c r="K746" i="12" s="1"/>
  <c r="BD747" i="1" a="1"/>
  <c r="BD747" i="1" s="1"/>
  <c r="BC747" i="1" a="1"/>
  <c r="BC747" i="1" s="1"/>
  <c r="T747" i="1" a="1"/>
  <c r="T747" i="1" s="1"/>
  <c r="E745" i="12" s="1"/>
  <c r="S747" i="1" a="1"/>
  <c r="S747" i="1" s="1"/>
  <c r="D745" i="12" s="1"/>
  <c r="N747" i="1" a="1"/>
  <c r="N747" i="1" s="1"/>
  <c r="L745" i="12" s="1"/>
  <c r="M747" i="1" a="1"/>
  <c r="M747" i="1" s="1"/>
  <c r="K745" i="12" s="1"/>
  <c r="BD746" i="1" a="1"/>
  <c r="BD746" i="1" s="1"/>
  <c r="BC746" i="1" a="1"/>
  <c r="BC746" i="1" s="1"/>
  <c r="T746" i="1" a="1"/>
  <c r="T746" i="1" s="1"/>
  <c r="S746" i="1" a="1"/>
  <c r="S746" i="1" s="1"/>
  <c r="N746" i="1" a="1"/>
  <c r="N746" i="1" s="1"/>
  <c r="M746" i="1" a="1"/>
  <c r="M746" i="1" s="1"/>
  <c r="BD745" i="1" a="1"/>
  <c r="BD745" i="1" s="1"/>
  <c r="BC745" i="1" a="1"/>
  <c r="BC745" i="1" s="1"/>
  <c r="T745" i="1" a="1"/>
  <c r="T745" i="1" s="1"/>
  <c r="S745" i="1" a="1"/>
  <c r="S745" i="1" s="1"/>
  <c r="N745" i="1" a="1"/>
  <c r="N745" i="1" s="1"/>
  <c r="M745" i="1" a="1"/>
  <c r="M745" i="1" s="1"/>
  <c r="BD744" i="1" a="1"/>
  <c r="BD744" i="1" s="1"/>
  <c r="BC744" i="1" a="1"/>
  <c r="BC744" i="1" s="1"/>
  <c r="T744" i="1" a="1"/>
  <c r="T744" i="1" s="1"/>
  <c r="S744" i="1" a="1"/>
  <c r="S744" i="1" s="1"/>
  <c r="N744" i="1" a="1"/>
  <c r="N744" i="1" s="1"/>
  <c r="M744" i="1" a="1"/>
  <c r="M744" i="1" s="1"/>
  <c r="BD743" i="1" a="1"/>
  <c r="BD743" i="1" s="1"/>
  <c r="BC743" i="1" a="1"/>
  <c r="BC743" i="1" s="1"/>
  <c r="T743" i="1" a="1"/>
  <c r="T743" i="1" s="1"/>
  <c r="S743" i="1" a="1"/>
  <c r="S743" i="1" s="1"/>
  <c r="N743" i="1" a="1"/>
  <c r="N743" i="1" s="1"/>
  <c r="M743" i="1" a="1"/>
  <c r="M743" i="1" s="1"/>
  <c r="K741" i="12" s="1"/>
  <c r="BD742" i="1" a="1"/>
  <c r="BD742" i="1" s="1"/>
  <c r="BC742" i="1" a="1"/>
  <c r="BC742" i="1" s="1"/>
  <c r="T742" i="1" a="1"/>
  <c r="T742" i="1" s="1"/>
  <c r="S742" i="1" a="1"/>
  <c r="S742" i="1" s="1"/>
  <c r="N742" i="1" a="1"/>
  <c r="N742" i="1" s="1"/>
  <c r="M742" i="1" a="1"/>
  <c r="M742" i="1" s="1"/>
  <c r="BD741" i="1" a="1"/>
  <c r="BD741" i="1" s="1"/>
  <c r="BC741" i="1" a="1"/>
  <c r="BC741" i="1" s="1"/>
  <c r="T741" i="1" a="1"/>
  <c r="T741" i="1" s="1"/>
  <c r="S741" i="1" a="1"/>
  <c r="S741" i="1" s="1"/>
  <c r="N741" i="1" a="1"/>
  <c r="N741" i="1" s="1"/>
  <c r="M741" i="1" a="1"/>
  <c r="M741" i="1" s="1"/>
  <c r="BD740" i="1" a="1"/>
  <c r="BD740" i="1" s="1"/>
  <c r="BC740" i="1" a="1"/>
  <c r="BC740" i="1" s="1"/>
  <c r="T740" i="1" a="1"/>
  <c r="T740" i="1" s="1"/>
  <c r="S740" i="1" a="1"/>
  <c r="S740" i="1" s="1"/>
  <c r="N740" i="1" a="1"/>
  <c r="N740" i="1" s="1"/>
  <c r="M740" i="1" a="1"/>
  <c r="M740" i="1" s="1"/>
  <c r="BD739" i="1" a="1"/>
  <c r="BD739" i="1" s="1"/>
  <c r="BC739" i="1" a="1"/>
  <c r="BC739" i="1" s="1"/>
  <c r="T739" i="1" a="1"/>
  <c r="T739" i="1" s="1"/>
  <c r="S739" i="1" a="1"/>
  <c r="S739" i="1" s="1"/>
  <c r="N739" i="1" a="1"/>
  <c r="N739" i="1" s="1"/>
  <c r="M739" i="1" a="1"/>
  <c r="M739" i="1" s="1"/>
  <c r="BD738" i="1" a="1"/>
  <c r="BD738" i="1" s="1"/>
  <c r="BC738" i="1" a="1"/>
  <c r="BC738" i="1" s="1"/>
  <c r="T738" i="1" a="1"/>
  <c r="T738" i="1" s="1"/>
  <c r="S738" i="1" a="1"/>
  <c r="S738" i="1" s="1"/>
  <c r="N738" i="1" a="1"/>
  <c r="N738" i="1" s="1"/>
  <c r="M738" i="1" a="1"/>
  <c r="M738" i="1" s="1"/>
  <c r="BD737" i="1" a="1"/>
  <c r="BD737" i="1" s="1"/>
  <c r="BC737" i="1" a="1"/>
  <c r="BC737" i="1" s="1"/>
  <c r="T737" i="1" a="1"/>
  <c r="T737" i="1" s="1"/>
  <c r="S737" i="1" a="1"/>
  <c r="S737" i="1" s="1"/>
  <c r="N737" i="1" a="1"/>
  <c r="N737" i="1" s="1"/>
  <c r="M737" i="1" a="1"/>
  <c r="M737" i="1" s="1"/>
  <c r="BD736" i="1" a="1"/>
  <c r="BD736" i="1" s="1"/>
  <c r="BC736" i="1" a="1"/>
  <c r="BC736" i="1" s="1"/>
  <c r="T736" i="1" a="1"/>
  <c r="T736" i="1" s="1"/>
  <c r="S736" i="1" a="1"/>
  <c r="S736" i="1" s="1"/>
  <c r="N736" i="1" a="1"/>
  <c r="N736" i="1" s="1"/>
  <c r="M736" i="1" a="1"/>
  <c r="M736" i="1" s="1"/>
  <c r="BD735" i="1" a="1"/>
  <c r="BD735" i="1" s="1"/>
  <c r="BC735" i="1" a="1"/>
  <c r="BC735" i="1" s="1"/>
  <c r="T735" i="1" a="1"/>
  <c r="T735" i="1" s="1"/>
  <c r="S735" i="1" a="1"/>
  <c r="S735" i="1" s="1"/>
  <c r="N735" i="1" a="1"/>
  <c r="N735" i="1" s="1"/>
  <c r="M735" i="1" a="1"/>
  <c r="M735" i="1" s="1"/>
  <c r="BD734" i="1" a="1"/>
  <c r="BD734" i="1" s="1"/>
  <c r="BC734" i="1" a="1"/>
  <c r="BC734" i="1" s="1"/>
  <c r="T734" i="1" a="1"/>
  <c r="T734" i="1" s="1"/>
  <c r="S734" i="1" a="1"/>
  <c r="S734" i="1" s="1"/>
  <c r="N734" i="1" a="1"/>
  <c r="N734" i="1" s="1"/>
  <c r="M734" i="1" a="1"/>
  <c r="M734" i="1" s="1"/>
  <c r="BD733" i="1" a="1"/>
  <c r="BD733" i="1" s="1"/>
  <c r="BC733" i="1" a="1"/>
  <c r="BC733" i="1" s="1"/>
  <c r="T733" i="1" a="1"/>
  <c r="T733" i="1" s="1"/>
  <c r="S733" i="1" a="1"/>
  <c r="S733" i="1" s="1"/>
  <c r="N733" i="1" a="1"/>
  <c r="N733" i="1" s="1"/>
  <c r="M733" i="1" a="1"/>
  <c r="M733" i="1" s="1"/>
  <c r="BD732" i="1" a="1"/>
  <c r="BD732" i="1" s="1"/>
  <c r="BC732" i="1" a="1"/>
  <c r="BC732" i="1" s="1"/>
  <c r="T732" i="1" a="1"/>
  <c r="T732" i="1" s="1"/>
  <c r="S732" i="1" a="1"/>
  <c r="S732" i="1" s="1"/>
  <c r="N732" i="1" a="1"/>
  <c r="N732" i="1" s="1"/>
  <c r="M732" i="1" a="1"/>
  <c r="M732" i="1" s="1"/>
  <c r="BD731" i="1" a="1"/>
  <c r="BD731" i="1" s="1"/>
  <c r="BC731" i="1" a="1"/>
  <c r="BC731" i="1" s="1"/>
  <c r="T731" i="1" a="1"/>
  <c r="T731" i="1" s="1"/>
  <c r="E729" i="12" s="1"/>
  <c r="S731" i="1" a="1"/>
  <c r="S731" i="1" s="1"/>
  <c r="N731" i="1" a="1"/>
  <c r="N731" i="1" s="1"/>
  <c r="M731" i="1" a="1"/>
  <c r="M731" i="1" s="1"/>
  <c r="BD730" i="1" a="1"/>
  <c r="BD730" i="1" s="1"/>
  <c r="BC730" i="1" a="1"/>
  <c r="BC730" i="1" s="1"/>
  <c r="T730" i="1" a="1"/>
  <c r="T730" i="1" s="1"/>
  <c r="S730" i="1" a="1"/>
  <c r="S730" i="1" s="1"/>
  <c r="N730" i="1" a="1"/>
  <c r="N730" i="1" s="1"/>
  <c r="M730" i="1" a="1"/>
  <c r="M730" i="1" s="1"/>
  <c r="BD729" i="1" a="1"/>
  <c r="BD729" i="1" s="1"/>
  <c r="BC729" i="1" a="1"/>
  <c r="BC729" i="1" s="1"/>
  <c r="T729" i="1" a="1"/>
  <c r="T729" i="1" s="1"/>
  <c r="E727" i="12" s="1"/>
  <c r="S729" i="1" a="1"/>
  <c r="S729" i="1" s="1"/>
  <c r="N729" i="1" a="1"/>
  <c r="N729" i="1" s="1"/>
  <c r="M729" i="1" a="1"/>
  <c r="M729" i="1" s="1"/>
  <c r="K727" i="12" s="1"/>
  <c r="BD728" i="1" a="1"/>
  <c r="BD728" i="1" s="1"/>
  <c r="BC728" i="1" a="1"/>
  <c r="BC728" i="1" s="1"/>
  <c r="T728" i="1" a="1"/>
  <c r="T728" i="1" s="1"/>
  <c r="E726" i="12" s="1"/>
  <c r="S728" i="1" a="1"/>
  <c r="S728" i="1" s="1"/>
  <c r="N728" i="1" a="1"/>
  <c r="N728" i="1" s="1"/>
  <c r="M728" i="1" a="1"/>
  <c r="M728" i="1" s="1"/>
  <c r="K726" i="12" s="1"/>
  <c r="BD727" i="1" a="1"/>
  <c r="BD727" i="1" s="1"/>
  <c r="BC727" i="1" a="1"/>
  <c r="BC727" i="1" s="1"/>
  <c r="T727" i="1" a="1"/>
  <c r="T727" i="1" s="1"/>
  <c r="E725" i="12" s="1"/>
  <c r="S727" i="1" a="1"/>
  <c r="S727" i="1" s="1"/>
  <c r="N727" i="1" a="1"/>
  <c r="N727" i="1" s="1"/>
  <c r="M727" i="1" a="1"/>
  <c r="M727" i="1" s="1"/>
  <c r="K725" i="12" s="1"/>
  <c r="BD726" i="1" a="1"/>
  <c r="BD726" i="1" s="1"/>
  <c r="BC726" i="1" a="1"/>
  <c r="BC726" i="1" s="1"/>
  <c r="T726" i="1" a="1"/>
  <c r="T726" i="1" s="1"/>
  <c r="E724" i="12" s="1"/>
  <c r="S726" i="1" a="1"/>
  <c r="S726" i="1" s="1"/>
  <c r="D724" i="12" s="1"/>
  <c r="N726" i="1" a="1"/>
  <c r="N726" i="1" s="1"/>
  <c r="L724" i="12" s="1"/>
  <c r="M726" i="1" a="1"/>
  <c r="M726" i="1" s="1"/>
  <c r="BD725" i="1" a="1"/>
  <c r="BD725" i="1" s="1"/>
  <c r="BC725" i="1" a="1"/>
  <c r="BC725" i="1" s="1"/>
  <c r="T725" i="1" a="1"/>
  <c r="T725" i="1" s="1"/>
  <c r="E723" i="12" s="1"/>
  <c r="S725" i="1" a="1"/>
  <c r="S725" i="1" s="1"/>
  <c r="D723" i="12" s="1"/>
  <c r="N725" i="1" a="1"/>
  <c r="N725" i="1" s="1"/>
  <c r="L723" i="12" s="1"/>
  <c r="M725" i="1" a="1"/>
  <c r="M725" i="1" s="1"/>
  <c r="BD724" i="1" a="1"/>
  <c r="BD724" i="1" s="1"/>
  <c r="BC724" i="1" a="1"/>
  <c r="BC724" i="1" s="1"/>
  <c r="T724" i="1" a="1"/>
  <c r="T724" i="1" s="1"/>
  <c r="E722" i="12" s="1"/>
  <c r="S724" i="1" a="1"/>
  <c r="S724" i="1" s="1"/>
  <c r="D722" i="12" s="1"/>
  <c r="N724" i="1" a="1"/>
  <c r="N724" i="1" s="1"/>
  <c r="L722" i="12" s="1"/>
  <c r="M724" i="1" a="1"/>
  <c r="M724" i="1" s="1"/>
  <c r="BD723" i="1" a="1"/>
  <c r="BD723" i="1" s="1"/>
  <c r="BC723" i="1" a="1"/>
  <c r="BC723" i="1" s="1"/>
  <c r="T723" i="1" a="1"/>
  <c r="T723" i="1" s="1"/>
  <c r="E721" i="12" s="1"/>
  <c r="S723" i="1" a="1"/>
  <c r="S723" i="1" s="1"/>
  <c r="D721" i="12" s="1"/>
  <c r="N723" i="1" a="1"/>
  <c r="N723" i="1" s="1"/>
  <c r="L721" i="12" s="1"/>
  <c r="M723" i="1" a="1"/>
  <c r="M723" i="1" s="1"/>
  <c r="BD722" i="1" a="1"/>
  <c r="BD722" i="1" s="1"/>
  <c r="BC722" i="1" a="1"/>
  <c r="BC722" i="1" s="1"/>
  <c r="T722" i="1" a="1"/>
  <c r="T722" i="1" s="1"/>
  <c r="E720" i="12" s="1"/>
  <c r="S722" i="1" a="1"/>
  <c r="S722" i="1" s="1"/>
  <c r="D720" i="12" s="1"/>
  <c r="N722" i="1" a="1"/>
  <c r="N722" i="1" s="1"/>
  <c r="L720" i="12" s="1"/>
  <c r="M722" i="1" a="1"/>
  <c r="M722" i="1" s="1"/>
  <c r="BD721" i="1" a="1"/>
  <c r="BD721" i="1" s="1"/>
  <c r="BC721" i="1" a="1"/>
  <c r="BC721" i="1" s="1"/>
  <c r="T721" i="1" a="1"/>
  <c r="T721" i="1" s="1"/>
  <c r="E719" i="12" s="1"/>
  <c r="S721" i="1" a="1"/>
  <c r="S721" i="1" s="1"/>
  <c r="D719" i="12" s="1"/>
  <c r="N721" i="1" a="1"/>
  <c r="N721" i="1" s="1"/>
  <c r="L719" i="12" s="1"/>
  <c r="M721" i="1" a="1"/>
  <c r="M721" i="1" s="1"/>
  <c r="BD720" i="1" a="1"/>
  <c r="BD720" i="1" s="1"/>
  <c r="BC720" i="1" a="1"/>
  <c r="BC720" i="1" s="1"/>
  <c r="T720" i="1" a="1"/>
  <c r="T720" i="1" s="1"/>
  <c r="E718" i="12" s="1"/>
  <c r="S720" i="1" a="1"/>
  <c r="S720" i="1" s="1"/>
  <c r="D718" i="12" s="1"/>
  <c r="N720" i="1" a="1"/>
  <c r="N720" i="1" s="1"/>
  <c r="L718" i="12" s="1"/>
  <c r="M720" i="1" a="1"/>
  <c r="M720" i="1" s="1"/>
  <c r="BD719" i="1" a="1"/>
  <c r="BD719" i="1" s="1"/>
  <c r="BC719" i="1" a="1"/>
  <c r="BC719" i="1" s="1"/>
  <c r="T719" i="1" a="1"/>
  <c r="T719" i="1" s="1"/>
  <c r="E717" i="12" s="1"/>
  <c r="S719" i="1" a="1"/>
  <c r="S719" i="1" s="1"/>
  <c r="D717" i="12" s="1"/>
  <c r="N719" i="1" a="1"/>
  <c r="N719" i="1" s="1"/>
  <c r="L717" i="12" s="1"/>
  <c r="M719" i="1" a="1"/>
  <c r="M719" i="1" s="1"/>
  <c r="BD718" i="1" a="1"/>
  <c r="BD718" i="1" s="1"/>
  <c r="BC718" i="1" a="1"/>
  <c r="BC718" i="1" s="1"/>
  <c r="T718" i="1" a="1"/>
  <c r="T718" i="1" s="1"/>
  <c r="E716" i="12" s="1"/>
  <c r="S718" i="1" a="1"/>
  <c r="S718" i="1" s="1"/>
  <c r="D716" i="12" s="1"/>
  <c r="N718" i="1" a="1"/>
  <c r="N718" i="1" s="1"/>
  <c r="L716" i="12" s="1"/>
  <c r="M718" i="1" a="1"/>
  <c r="M718" i="1" s="1"/>
  <c r="BD717" i="1" a="1"/>
  <c r="BD717" i="1" s="1"/>
  <c r="BC717" i="1" a="1"/>
  <c r="BC717" i="1" s="1"/>
  <c r="T717" i="1" a="1"/>
  <c r="T717" i="1" s="1"/>
  <c r="E715" i="12" s="1"/>
  <c r="S717" i="1" a="1"/>
  <c r="S717" i="1" s="1"/>
  <c r="D715" i="12" s="1"/>
  <c r="N717" i="1" a="1"/>
  <c r="N717" i="1" s="1"/>
  <c r="L715" i="12" s="1"/>
  <c r="M717" i="1" a="1"/>
  <c r="M717" i="1" s="1"/>
  <c r="BD716" i="1" a="1"/>
  <c r="BD716" i="1" s="1"/>
  <c r="BC716" i="1" a="1"/>
  <c r="BC716" i="1" s="1"/>
  <c r="T716" i="1" a="1"/>
  <c r="T716" i="1" s="1"/>
  <c r="E714" i="12" s="1"/>
  <c r="S716" i="1" a="1"/>
  <c r="S716" i="1" s="1"/>
  <c r="D714" i="12" s="1"/>
  <c r="N716" i="1" a="1"/>
  <c r="N716" i="1" s="1"/>
  <c r="L714" i="12" s="1"/>
  <c r="M716" i="1" a="1"/>
  <c r="M716" i="1" s="1"/>
  <c r="BD715" i="1" a="1"/>
  <c r="BD715" i="1" s="1"/>
  <c r="BC715" i="1" a="1"/>
  <c r="BC715" i="1" s="1"/>
  <c r="T715" i="1" a="1"/>
  <c r="T715" i="1" s="1"/>
  <c r="E713" i="12" s="1"/>
  <c r="S715" i="1" a="1"/>
  <c r="S715" i="1" s="1"/>
  <c r="D713" i="12" s="1"/>
  <c r="N715" i="1" a="1"/>
  <c r="N715" i="1" s="1"/>
  <c r="L713" i="12" s="1"/>
  <c r="M715" i="1" a="1"/>
  <c r="M715" i="1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L712" i="12" s="1"/>
  <c r="M714" i="1" a="1"/>
  <c r="M714" i="1" s="1"/>
  <c r="BD713" i="1" a="1"/>
  <c r="BD713" i="1" s="1"/>
  <c r="BC713" i="1" a="1"/>
  <c r="BC713" i="1" s="1"/>
  <c r="T713" i="1" a="1"/>
  <c r="T713" i="1" s="1"/>
  <c r="E711" i="12" s="1"/>
  <c r="S713" i="1" a="1"/>
  <c r="S713" i="1" s="1"/>
  <c r="D711" i="12" s="1"/>
  <c r="N713" i="1" a="1"/>
  <c r="N713" i="1" s="1"/>
  <c r="L711" i="12" s="1"/>
  <c r="M713" i="1" a="1"/>
  <c r="M713" i="1" s="1"/>
  <c r="BD712" i="1" a="1"/>
  <c r="BD712" i="1" s="1"/>
  <c r="BC712" i="1" a="1"/>
  <c r="BC712" i="1" s="1"/>
  <c r="T712" i="1" a="1"/>
  <c r="T712" i="1" s="1"/>
  <c r="E710" i="12" s="1"/>
  <c r="S712" i="1" a="1"/>
  <c r="S712" i="1" s="1"/>
  <c r="D710" i="12" s="1"/>
  <c r="N712" i="1" a="1"/>
  <c r="N712" i="1" s="1"/>
  <c r="L710" i="12" s="1"/>
  <c r="M712" i="1" a="1"/>
  <c r="M712" i="1" s="1"/>
  <c r="BD711" i="1" a="1"/>
  <c r="BD711" i="1" s="1"/>
  <c r="BC711" i="1" a="1"/>
  <c r="BC711" i="1" s="1"/>
  <c r="T711" i="1" a="1"/>
  <c r="T711" i="1" s="1"/>
  <c r="E709" i="12" s="1"/>
  <c r="S711" i="1" a="1"/>
  <c r="S711" i="1" s="1"/>
  <c r="D709" i="12" s="1"/>
  <c r="N711" i="1" a="1"/>
  <c r="N711" i="1" s="1"/>
  <c r="L709" i="12" s="1"/>
  <c r="M711" i="1" a="1"/>
  <c r="M711" i="1" s="1"/>
  <c r="BD710" i="1" a="1"/>
  <c r="BD710" i="1" s="1"/>
  <c r="BC710" i="1" a="1"/>
  <c r="BC710" i="1" s="1"/>
  <c r="T710" i="1" a="1"/>
  <c r="T710" i="1" s="1"/>
  <c r="E708" i="12" s="1"/>
  <c r="S710" i="1" a="1"/>
  <c r="S710" i="1" s="1"/>
  <c r="D708" i="12" s="1"/>
  <c r="N710" i="1" a="1"/>
  <c r="N710" i="1" s="1"/>
  <c r="L708" i="12" s="1"/>
  <c r="M710" i="1" a="1"/>
  <c r="M710" i="1" s="1"/>
  <c r="BD709" i="1" a="1"/>
  <c r="BD709" i="1" s="1"/>
  <c r="BC709" i="1" a="1"/>
  <c r="BC709" i="1" s="1"/>
  <c r="T709" i="1" a="1"/>
  <c r="T709" i="1" s="1"/>
  <c r="E707" i="12" s="1"/>
  <c r="S709" i="1" a="1"/>
  <c r="S709" i="1" s="1"/>
  <c r="D707" i="12" s="1"/>
  <c r="N709" i="1" a="1"/>
  <c r="N709" i="1" s="1"/>
  <c r="L707" i="12" s="1"/>
  <c r="M709" i="1" a="1"/>
  <c r="M709" i="1" s="1"/>
  <c r="BD708" i="1" a="1"/>
  <c r="BD708" i="1" s="1"/>
  <c r="BC708" i="1" a="1"/>
  <c r="BC708" i="1" s="1"/>
  <c r="T708" i="1" a="1"/>
  <c r="T708" i="1" s="1"/>
  <c r="E706" i="12" s="1"/>
  <c r="S708" i="1" a="1"/>
  <c r="S708" i="1" s="1"/>
  <c r="D706" i="12" s="1"/>
  <c r="N708" i="1" a="1"/>
  <c r="N708" i="1" s="1"/>
  <c r="L706" i="12" s="1"/>
  <c r="M708" i="1" a="1"/>
  <c r="M708" i="1" s="1"/>
  <c r="BD707" i="1" a="1"/>
  <c r="BD707" i="1" s="1"/>
  <c r="BC707" i="1" a="1"/>
  <c r="BC707" i="1" s="1"/>
  <c r="T707" i="1" a="1"/>
  <c r="T707" i="1" s="1"/>
  <c r="E705" i="12" s="1"/>
  <c r="S707" i="1" a="1"/>
  <c r="S707" i="1" s="1"/>
  <c r="D705" i="12" s="1"/>
  <c r="N707" i="1" a="1"/>
  <c r="N707" i="1" s="1"/>
  <c r="L705" i="12" s="1"/>
  <c r="M707" i="1" a="1"/>
  <c r="M707" i="1" s="1"/>
  <c r="BD706" i="1" a="1"/>
  <c r="BD706" i="1" s="1"/>
  <c r="BC706" i="1" a="1"/>
  <c r="BC706" i="1" s="1"/>
  <c r="T706" i="1" a="1"/>
  <c r="T706" i="1" s="1"/>
  <c r="E704" i="12" s="1"/>
  <c r="S706" i="1" a="1"/>
  <c r="S706" i="1" s="1"/>
  <c r="D704" i="12" s="1"/>
  <c r="N706" i="1" a="1"/>
  <c r="N706" i="1" s="1"/>
  <c r="L704" i="12" s="1"/>
  <c r="M706" i="1" a="1"/>
  <c r="M706" i="1" s="1"/>
  <c r="K704" i="12" s="1"/>
  <c r="BD705" i="1" a="1"/>
  <c r="BD705" i="1" s="1"/>
  <c r="BC705" i="1" a="1"/>
  <c r="BC705" i="1" s="1"/>
  <c r="T705" i="1" a="1"/>
  <c r="T705" i="1" s="1"/>
  <c r="E703" i="12" s="1"/>
  <c r="S705" i="1" a="1"/>
  <c r="S705" i="1" s="1"/>
  <c r="D703" i="12" s="1"/>
  <c r="N705" i="1" a="1"/>
  <c r="N705" i="1" s="1"/>
  <c r="L703" i="12" s="1"/>
  <c r="M705" i="1" a="1"/>
  <c r="M705" i="1" s="1"/>
  <c r="BD704" i="1" a="1"/>
  <c r="BD704" i="1" s="1"/>
  <c r="BC704" i="1" a="1"/>
  <c r="BC704" i="1" s="1"/>
  <c r="T704" i="1" a="1"/>
  <c r="T704" i="1" s="1"/>
  <c r="E702" i="12" s="1"/>
  <c r="S704" i="1" a="1"/>
  <c r="S704" i="1" s="1"/>
  <c r="D702" i="12" s="1"/>
  <c r="N704" i="1" a="1"/>
  <c r="N704" i="1" s="1"/>
  <c r="L702" i="12" s="1"/>
  <c r="M704" i="1" a="1"/>
  <c r="M704" i="1" s="1"/>
  <c r="BD703" i="1" a="1"/>
  <c r="BD703" i="1" s="1"/>
  <c r="BC703" i="1" a="1"/>
  <c r="BC703" i="1" s="1"/>
  <c r="T703" i="1" a="1"/>
  <c r="T703" i="1" s="1"/>
  <c r="E701" i="12" s="1"/>
  <c r="S703" i="1" a="1"/>
  <c r="S703" i="1" s="1"/>
  <c r="D701" i="12" s="1"/>
  <c r="N703" i="1" a="1"/>
  <c r="N703" i="1" s="1"/>
  <c r="L701" i="12" s="1"/>
  <c r="M703" i="1" a="1"/>
  <c r="M703" i="1" s="1"/>
  <c r="BD702" i="1" a="1"/>
  <c r="BD702" i="1" s="1"/>
  <c r="BC702" i="1" a="1"/>
  <c r="BC702" i="1" s="1"/>
  <c r="T702" i="1" a="1"/>
  <c r="T702" i="1" s="1"/>
  <c r="E700" i="12" s="1"/>
  <c r="S702" i="1" a="1"/>
  <c r="S702" i="1" s="1"/>
  <c r="D700" i="12" s="1"/>
  <c r="N702" i="1" a="1"/>
  <c r="N702" i="1" s="1"/>
  <c r="L700" i="12" s="1"/>
  <c r="M702" i="1" a="1"/>
  <c r="M702" i="1" s="1"/>
  <c r="BD701" i="1" a="1"/>
  <c r="BD701" i="1" s="1"/>
  <c r="BC701" i="1" a="1"/>
  <c r="BC701" i="1" s="1"/>
  <c r="T701" i="1" a="1"/>
  <c r="T701" i="1" s="1"/>
  <c r="E699" i="12" s="1"/>
  <c r="S701" i="1" a="1"/>
  <c r="S701" i="1" s="1"/>
  <c r="D699" i="12" s="1"/>
  <c r="N701" i="1" a="1"/>
  <c r="N701" i="1" s="1"/>
  <c r="L699" i="12" s="1"/>
  <c r="M701" i="1" a="1"/>
  <c r="M701" i="1" s="1"/>
  <c r="BD700" i="1" a="1"/>
  <c r="BD700" i="1" s="1"/>
  <c r="BC700" i="1" a="1"/>
  <c r="BC700" i="1" s="1"/>
  <c r="T700" i="1" a="1"/>
  <c r="T700" i="1" s="1"/>
  <c r="E698" i="12" s="1"/>
  <c r="S700" i="1" a="1"/>
  <c r="S700" i="1" s="1"/>
  <c r="D698" i="12" s="1"/>
  <c r="N700" i="1" a="1"/>
  <c r="N700" i="1" s="1"/>
  <c r="L698" i="12" s="1"/>
  <c r="M700" i="1" a="1"/>
  <c r="M700" i="1" s="1"/>
  <c r="BD699" i="1" a="1"/>
  <c r="BD699" i="1" s="1"/>
  <c r="BC699" i="1" a="1"/>
  <c r="BC699" i="1" s="1"/>
  <c r="T699" i="1" a="1"/>
  <c r="T699" i="1" s="1"/>
  <c r="E697" i="12" s="1"/>
  <c r="S699" i="1" a="1"/>
  <c r="S699" i="1" s="1"/>
  <c r="D697" i="12" s="1"/>
  <c r="N699" i="1" a="1"/>
  <c r="N699" i="1" s="1"/>
  <c r="L697" i="12" s="1"/>
  <c r="M699" i="1" a="1"/>
  <c r="M699" i="1" s="1"/>
  <c r="BD698" i="1" a="1"/>
  <c r="BD698" i="1" s="1"/>
  <c r="BC698" i="1" a="1"/>
  <c r="BC698" i="1" s="1"/>
  <c r="T698" i="1" a="1"/>
  <c r="T698" i="1" s="1"/>
  <c r="E696" i="12" s="1"/>
  <c r="S698" i="1" a="1"/>
  <c r="S698" i="1" s="1"/>
  <c r="D696" i="12" s="1"/>
  <c r="N698" i="1" a="1"/>
  <c r="N698" i="1" s="1"/>
  <c r="L696" i="12" s="1"/>
  <c r="M698" i="1" a="1"/>
  <c r="M698" i="1" s="1"/>
  <c r="BD697" i="1" a="1"/>
  <c r="BD697" i="1" s="1"/>
  <c r="BC697" i="1" a="1"/>
  <c r="BC697" i="1" s="1"/>
  <c r="T697" i="1" a="1"/>
  <c r="T697" i="1" s="1"/>
  <c r="E695" i="12" s="1"/>
  <c r="S697" i="1" a="1"/>
  <c r="S697" i="1" s="1"/>
  <c r="D695" i="12" s="1"/>
  <c r="N697" i="1" a="1"/>
  <c r="N697" i="1" s="1"/>
  <c r="L695" i="12" s="1"/>
  <c r="M697" i="1" a="1"/>
  <c r="M697" i="1" s="1"/>
  <c r="BD696" i="1" a="1"/>
  <c r="BD696" i="1" s="1"/>
  <c r="BC696" i="1" a="1"/>
  <c r="BC696" i="1" s="1"/>
  <c r="T696" i="1" a="1"/>
  <c r="T696" i="1" s="1"/>
  <c r="E694" i="12" s="1"/>
  <c r="S696" i="1" a="1"/>
  <c r="S696" i="1" s="1"/>
  <c r="D694" i="12" s="1"/>
  <c r="N696" i="1" a="1"/>
  <c r="N696" i="1" s="1"/>
  <c r="L694" i="12" s="1"/>
  <c r="M696" i="1" a="1"/>
  <c r="M696" i="1" s="1"/>
  <c r="BD695" i="1" a="1"/>
  <c r="BD695" i="1" s="1"/>
  <c r="BC695" i="1" a="1"/>
  <c r="BC695" i="1" s="1"/>
  <c r="T695" i="1" a="1"/>
  <c r="T695" i="1" s="1"/>
  <c r="E693" i="12" s="1"/>
  <c r="S695" i="1" a="1"/>
  <c r="S695" i="1" s="1"/>
  <c r="D693" i="12" s="1"/>
  <c r="N695" i="1" a="1"/>
  <c r="N695" i="1" s="1"/>
  <c r="L693" i="12" s="1"/>
  <c r="M695" i="1" a="1"/>
  <c r="M695" i="1" s="1"/>
  <c r="BD694" i="1" a="1"/>
  <c r="BD694" i="1" s="1"/>
  <c r="BC694" i="1" a="1"/>
  <c r="BC694" i="1" s="1"/>
  <c r="T694" i="1" a="1"/>
  <c r="T694" i="1" s="1"/>
  <c r="E692" i="12" s="1"/>
  <c r="S694" i="1" a="1"/>
  <c r="S694" i="1" s="1"/>
  <c r="D692" i="12" s="1"/>
  <c r="N694" i="1" a="1"/>
  <c r="N694" i="1" s="1"/>
  <c r="L692" i="12" s="1"/>
  <c r="M694" i="1" a="1"/>
  <c r="M694" i="1" s="1"/>
  <c r="BD693" i="1" a="1"/>
  <c r="BD693" i="1" s="1"/>
  <c r="BC693" i="1" a="1"/>
  <c r="BC693" i="1" s="1"/>
  <c r="T693" i="1" a="1"/>
  <c r="T693" i="1" s="1"/>
  <c r="E691" i="12" s="1"/>
  <c r="S693" i="1" a="1"/>
  <c r="S693" i="1" s="1"/>
  <c r="D691" i="12" s="1"/>
  <c r="N693" i="1" a="1"/>
  <c r="N693" i="1" s="1"/>
  <c r="L691" i="12" s="1"/>
  <c r="M693" i="1" a="1"/>
  <c r="M693" i="1" s="1"/>
  <c r="BD692" i="1" a="1"/>
  <c r="BD692" i="1" s="1"/>
  <c r="BC692" i="1" a="1"/>
  <c r="BC692" i="1" s="1"/>
  <c r="T692" i="1" a="1"/>
  <c r="T692" i="1" s="1"/>
  <c r="E690" i="12" s="1"/>
  <c r="S692" i="1" a="1"/>
  <c r="S692" i="1" s="1"/>
  <c r="D690" i="12" s="1"/>
  <c r="N692" i="1" a="1"/>
  <c r="N692" i="1" s="1"/>
  <c r="L690" i="12" s="1"/>
  <c r="M692" i="1" a="1"/>
  <c r="M692" i="1" s="1"/>
  <c r="BD691" i="1" a="1"/>
  <c r="BD691" i="1" s="1"/>
  <c r="BC691" i="1" a="1"/>
  <c r="BC691" i="1" s="1"/>
  <c r="T691" i="1" a="1"/>
  <c r="T691" i="1" s="1"/>
  <c r="E689" i="12" s="1"/>
  <c r="S691" i="1" a="1"/>
  <c r="S691" i="1" s="1"/>
  <c r="D689" i="12" s="1"/>
  <c r="N691" i="1" a="1"/>
  <c r="N691" i="1" s="1"/>
  <c r="L689" i="12" s="1"/>
  <c r="M691" i="1" a="1"/>
  <c r="M691" i="1" s="1"/>
  <c r="BD690" i="1" a="1"/>
  <c r="BD690" i="1" s="1"/>
  <c r="BC690" i="1" a="1"/>
  <c r="BC690" i="1" s="1"/>
  <c r="T690" i="1" a="1"/>
  <c r="T690" i="1" s="1"/>
  <c r="E688" i="12" s="1"/>
  <c r="S690" i="1" a="1"/>
  <c r="S690" i="1" s="1"/>
  <c r="D688" i="12" s="1"/>
  <c r="N690" i="1" a="1"/>
  <c r="N690" i="1" s="1"/>
  <c r="L688" i="12" s="1"/>
  <c r="M690" i="1" a="1"/>
  <c r="M690" i="1" s="1"/>
  <c r="BD689" i="1" a="1"/>
  <c r="BD689" i="1" s="1"/>
  <c r="BC689" i="1" a="1"/>
  <c r="BC689" i="1" s="1"/>
  <c r="T689" i="1" a="1"/>
  <c r="T689" i="1" s="1"/>
  <c r="E687" i="12" s="1"/>
  <c r="S689" i="1" a="1"/>
  <c r="S689" i="1" s="1"/>
  <c r="D687" i="12" s="1"/>
  <c r="N689" i="1" a="1"/>
  <c r="N689" i="1" s="1"/>
  <c r="L687" i="12" s="1"/>
  <c r="M689" i="1" a="1"/>
  <c r="M689" i="1" s="1"/>
  <c r="BD688" i="1" a="1"/>
  <c r="BD688" i="1" s="1"/>
  <c r="BC688" i="1" a="1"/>
  <c r="BC688" i="1" s="1"/>
  <c r="T688" i="1" a="1"/>
  <c r="T688" i="1" s="1"/>
  <c r="E686" i="12" s="1"/>
  <c r="S688" i="1" a="1"/>
  <c r="S688" i="1" s="1"/>
  <c r="D686" i="12" s="1"/>
  <c r="N688" i="1" a="1"/>
  <c r="N688" i="1" s="1"/>
  <c r="L686" i="12" s="1"/>
  <c r="M688" i="1" a="1"/>
  <c r="M688" i="1" s="1"/>
  <c r="BD687" i="1" a="1"/>
  <c r="BD687" i="1" s="1"/>
  <c r="BC687" i="1" a="1"/>
  <c r="BC687" i="1" s="1"/>
  <c r="T687" i="1" a="1"/>
  <c r="T687" i="1" s="1"/>
  <c r="E685" i="12" s="1"/>
  <c r="S687" i="1" a="1"/>
  <c r="S687" i="1" s="1"/>
  <c r="D685" i="12" s="1"/>
  <c r="N687" i="1" a="1"/>
  <c r="N687" i="1" s="1"/>
  <c r="L685" i="12" s="1"/>
  <c r="M687" i="1" a="1"/>
  <c r="M687" i="1" s="1"/>
  <c r="BD686" i="1" a="1"/>
  <c r="BD686" i="1" s="1"/>
  <c r="BC686" i="1" a="1"/>
  <c r="BC686" i="1" s="1"/>
  <c r="T686" i="1" a="1"/>
  <c r="T686" i="1" s="1"/>
  <c r="E684" i="12" s="1"/>
  <c r="S686" i="1" a="1"/>
  <c r="S686" i="1" s="1"/>
  <c r="D684" i="12" s="1"/>
  <c r="N686" i="1" a="1"/>
  <c r="N686" i="1" s="1"/>
  <c r="L684" i="12" s="1"/>
  <c r="M686" i="1" a="1"/>
  <c r="M686" i="1" s="1"/>
  <c r="BD685" i="1" a="1"/>
  <c r="BD685" i="1" s="1"/>
  <c r="BC685" i="1" a="1"/>
  <c r="BC685" i="1" s="1"/>
  <c r="T685" i="1" a="1"/>
  <c r="T685" i="1" s="1"/>
  <c r="E683" i="12" s="1"/>
  <c r="S685" i="1" a="1"/>
  <c r="S685" i="1" s="1"/>
  <c r="D683" i="12" s="1"/>
  <c r="N685" i="1" a="1"/>
  <c r="N685" i="1" s="1"/>
  <c r="L683" i="12" s="1"/>
  <c r="M685" i="1" a="1"/>
  <c r="M685" i="1" s="1"/>
  <c r="BD684" i="1" a="1"/>
  <c r="BD684" i="1" s="1"/>
  <c r="BC684" i="1" a="1"/>
  <c r="BC684" i="1" s="1"/>
  <c r="N684" i="1" a="1"/>
  <c r="N684" i="1" s="1"/>
  <c r="L682" i="12" s="1"/>
  <c r="M684" i="1" a="1"/>
  <c r="M684" i="1" s="1"/>
  <c r="BD683" i="1" a="1"/>
  <c r="BD683" i="1" s="1"/>
  <c r="BC683" i="1" a="1"/>
  <c r="BC683" i="1" s="1"/>
  <c r="N683" i="1" a="1"/>
  <c r="N683" i="1" s="1"/>
  <c r="L681" i="12" s="1"/>
  <c r="M683" i="1" a="1"/>
  <c r="M683" i="1" s="1"/>
  <c r="BD682" i="1" a="1"/>
  <c r="BD682" i="1" s="1"/>
  <c r="BC682" i="1" a="1"/>
  <c r="BC682" i="1" s="1"/>
  <c r="N682" i="1" a="1"/>
  <c r="N682" i="1" s="1"/>
  <c r="L680" i="12" s="1"/>
  <c r="M682" i="1" a="1"/>
  <c r="M682" i="1" s="1"/>
  <c r="BD681" i="1" a="1"/>
  <c r="BD681" i="1" s="1"/>
  <c r="BC681" i="1" a="1"/>
  <c r="BC681" i="1" s="1"/>
  <c r="F678" i="13"/>
  <c r="BD680" i="1" a="1"/>
  <c r="BD680" i="1" s="1"/>
  <c r="BC680" i="1" a="1"/>
  <c r="BC680" i="1" s="1"/>
  <c r="M680" i="1" a="1"/>
  <c r="M680" i="1" s="1"/>
  <c r="K678" i="12" s="1"/>
  <c r="BD679" i="1" a="1"/>
  <c r="BD679" i="1" s="1"/>
  <c r="BC679" i="1" a="1"/>
  <c r="BC679" i="1" s="1"/>
  <c r="BD678" i="1" a="1"/>
  <c r="BD678" i="1" s="1"/>
  <c r="BC678" i="1" a="1"/>
  <c r="BC678" i="1" s="1"/>
  <c r="F675" i="13"/>
  <c r="BD677" i="1" a="1"/>
  <c r="BD677" i="1" s="1"/>
  <c r="BC677" i="1" a="1"/>
  <c r="BC677" i="1" s="1"/>
  <c r="M677" i="1" a="1"/>
  <c r="M677" i="1" s="1"/>
  <c r="K675" i="12" s="1"/>
  <c r="BD676" i="1" a="1"/>
  <c r="BD676" i="1" s="1"/>
  <c r="BC676" i="1" a="1"/>
  <c r="BC676" i="1" s="1"/>
  <c r="BD675" i="1" a="1"/>
  <c r="BD675" i="1" s="1"/>
  <c r="BC675" i="1" a="1"/>
  <c r="BC675" i="1" s="1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L671" i="12" s="1"/>
  <c r="M673" i="1" a="1"/>
  <c r="M673" i="1" s="1"/>
  <c r="K671" i="12" s="1"/>
  <c r="BD672" i="1" a="1"/>
  <c r="BD672" i="1" s="1"/>
  <c r="BC672" i="1" a="1"/>
  <c r="BC672" i="1" s="1"/>
  <c r="M672" i="1" a="1"/>
  <c r="M672" i="1" s="1"/>
  <c r="BD671" i="1" a="1"/>
  <c r="BD671" i="1" s="1"/>
  <c r="BC671" i="1" a="1"/>
  <c r="BC671" i="1" s="1"/>
  <c r="N671" i="1" a="1"/>
  <c r="N671" i="1" s="1"/>
  <c r="L669" i="12" s="1"/>
  <c r="M671" i="1" a="1"/>
  <c r="M671" i="1" s="1"/>
  <c r="K669" i="12" s="1"/>
  <c r="BD670" i="1" a="1"/>
  <c r="BD670" i="1" s="1"/>
  <c r="BC670" i="1" a="1"/>
  <c r="BC670" i="1" s="1"/>
  <c r="N670" i="1" a="1"/>
  <c r="N670" i="1" s="1"/>
  <c r="L668" i="12" s="1"/>
  <c r="M670" i="1" a="1"/>
  <c r="M670" i="1" s="1"/>
  <c r="K668" i="12" s="1"/>
  <c r="BD669" i="1" a="1"/>
  <c r="BD669" i="1" s="1"/>
  <c r="BC669" i="1" a="1"/>
  <c r="BC669" i="1" s="1"/>
  <c r="F666" i="13"/>
  <c r="BD667" i="1" a="1"/>
  <c r="BD667" i="1" s="1"/>
  <c r="BC667" i="1" a="1"/>
  <c r="BC667" i="1" s="1"/>
  <c r="BD666" i="1" a="1"/>
  <c r="BD666" i="1" s="1"/>
  <c r="BC666" i="1" a="1"/>
  <c r="BC666" i="1" s="1"/>
  <c r="BD665" i="1" a="1"/>
  <c r="BD665" i="1" s="1"/>
  <c r="BC665" i="1" a="1"/>
  <c r="BC665" i="1" s="1"/>
  <c r="F663" i="13"/>
  <c r="BD664" i="1" a="1"/>
  <c r="BD664" i="1" s="1"/>
  <c r="BC664" i="1" a="1"/>
  <c r="BC664" i="1" s="1"/>
  <c r="BD663" i="1" a="1"/>
  <c r="BD663" i="1" s="1"/>
  <c r="BC663" i="1" a="1"/>
  <c r="BC663" i="1" s="1"/>
  <c r="M663" i="1" a="1"/>
  <c r="M663" i="1" s="1"/>
  <c r="K661" i="12" s="1"/>
  <c r="BD662" i="1" a="1"/>
  <c r="BD662" i="1" s="1"/>
  <c r="F660" i="13"/>
  <c r="BD661" i="1" a="1"/>
  <c r="BD661" i="1" s="1"/>
  <c r="BC661" i="1" a="1"/>
  <c r="BC661" i="1" s="1"/>
  <c r="BD660" i="1" a="1"/>
  <c r="BD660" i="1" s="1"/>
  <c r="BC660" i="1" a="1"/>
  <c r="BC660" i="1" s="1"/>
  <c r="F658" i="13"/>
  <c r="BD659" i="1" a="1"/>
  <c r="BD659" i="1" s="1"/>
  <c r="BC659" i="1" a="1"/>
  <c r="BC659" i="1" s="1"/>
  <c r="N659" i="1" a="1"/>
  <c r="N659" i="1" s="1"/>
  <c r="L657" i="12" s="1"/>
  <c r="M659" i="1" a="1"/>
  <c r="M659" i="1" s="1"/>
  <c r="BD658" i="1" a="1"/>
  <c r="BD658" i="1" s="1"/>
  <c r="BC658" i="1" a="1"/>
  <c r="BC658" i="1" s="1"/>
  <c r="N658" i="1" a="1"/>
  <c r="N658" i="1" s="1"/>
  <c r="L656" i="12" s="1"/>
  <c r="M658" i="1" a="1"/>
  <c r="M658" i="1" s="1"/>
  <c r="BD657" i="1" a="1"/>
  <c r="BD657" i="1" s="1"/>
  <c r="BC657" i="1" a="1"/>
  <c r="BC657" i="1" s="1"/>
  <c r="BD656" i="1" a="1"/>
  <c r="BD656" i="1" s="1"/>
  <c r="BC656" i="1" a="1"/>
  <c r="BC656" i="1" s="1"/>
  <c r="M656" i="1" a="1"/>
  <c r="M656" i="1" s="1"/>
  <c r="BD655" i="1" a="1"/>
  <c r="BD655" i="1" s="1"/>
  <c r="BC655" i="1" a="1"/>
  <c r="BC655" i="1" s="1"/>
  <c r="N655" i="1" a="1"/>
  <c r="N655" i="1" s="1"/>
  <c r="L653" i="12" s="1"/>
  <c r="M655" i="1" a="1"/>
  <c r="M655" i="1" s="1"/>
  <c r="BD654" i="1" a="1"/>
  <c r="BD654" i="1" s="1"/>
  <c r="BC654" i="1" a="1"/>
  <c r="BC654" i="1" s="1"/>
  <c r="N654" i="1" a="1"/>
  <c r="N654" i="1" s="1"/>
  <c r="L652" i="12" s="1"/>
  <c r="M654" i="1" a="1"/>
  <c r="M654" i="1" s="1"/>
  <c r="BD653" i="1" a="1"/>
  <c r="BD653" i="1" s="1"/>
  <c r="BC653" i="1" a="1"/>
  <c r="BC653" i="1" s="1"/>
  <c r="BD652" i="1" a="1"/>
  <c r="BD652" i="1" s="1"/>
  <c r="BC652" i="1" a="1"/>
  <c r="BC652" i="1" s="1"/>
  <c r="N652" i="1" a="1"/>
  <c r="N652" i="1" s="1"/>
  <c r="L650" i="12" s="1"/>
  <c r="M652" i="1" a="1"/>
  <c r="M652" i="1" s="1"/>
  <c r="BD651" i="1" a="1"/>
  <c r="BD651" i="1" s="1"/>
  <c r="BC651" i="1" a="1"/>
  <c r="BC651" i="1" s="1"/>
  <c r="N651" i="1" a="1"/>
  <c r="N651" i="1" s="1"/>
  <c r="L649" i="12" s="1"/>
  <c r="M651" i="1" a="1"/>
  <c r="M651" i="1" s="1"/>
  <c r="K649" i="12" s="1"/>
  <c r="BD650" i="1" a="1"/>
  <c r="BD650" i="1" s="1"/>
  <c r="BC650" i="1" a="1"/>
  <c r="BC650" i="1" s="1"/>
  <c r="N650" i="1" a="1"/>
  <c r="N650" i="1" s="1"/>
  <c r="L648" i="12" s="1"/>
  <c r="M650" i="1" a="1"/>
  <c r="M650" i="1" s="1"/>
  <c r="K648" i="12" s="1"/>
  <c r="BD649" i="1" a="1"/>
  <c r="BD649" i="1" s="1"/>
  <c r="BC649" i="1" a="1"/>
  <c r="BC649" i="1" s="1"/>
  <c r="N649" i="1" a="1"/>
  <c r="N649" i="1" s="1"/>
  <c r="L647" i="12" s="1"/>
  <c r="M649" i="1" a="1"/>
  <c r="M649" i="1" s="1"/>
  <c r="K647" i="12" s="1"/>
  <c r="BD648" i="1" a="1"/>
  <c r="BD648" i="1" s="1"/>
  <c r="BC648" i="1" a="1"/>
  <c r="BC648" i="1" s="1"/>
  <c r="N648" i="1" a="1"/>
  <c r="N648" i="1" s="1"/>
  <c r="L646" i="12" s="1"/>
  <c r="M648" i="1" a="1"/>
  <c r="M648" i="1" s="1"/>
  <c r="BD647" i="1" a="1"/>
  <c r="BD647" i="1" s="1"/>
  <c r="BC647" i="1" a="1"/>
  <c r="BC647" i="1" s="1"/>
  <c r="N647" i="1" a="1"/>
  <c r="N647" i="1" s="1"/>
  <c r="L645" i="12" s="1"/>
  <c r="M647" i="1" a="1"/>
  <c r="M647" i="1" s="1"/>
  <c r="K645" i="12" s="1"/>
  <c r="BD646" i="1" a="1"/>
  <c r="BD646" i="1" s="1"/>
  <c r="BC646" i="1" a="1"/>
  <c r="BC646" i="1" s="1"/>
  <c r="N646" i="1" a="1"/>
  <c r="N646" i="1" s="1"/>
  <c r="L644" i="12" s="1"/>
  <c r="M646" i="1" a="1"/>
  <c r="M646" i="1" s="1"/>
  <c r="K644" i="12" s="1"/>
  <c r="BD645" i="1" a="1"/>
  <c r="BD645" i="1" s="1"/>
  <c r="BC645" i="1" a="1"/>
  <c r="BC645" i="1" s="1"/>
  <c r="N645" i="1" a="1"/>
  <c r="N645" i="1" s="1"/>
  <c r="L643" i="12" s="1"/>
  <c r="M645" i="1" a="1"/>
  <c r="M645" i="1" s="1"/>
  <c r="K643" i="12" s="1"/>
  <c r="BD644" i="1" a="1"/>
  <c r="BD644" i="1" s="1"/>
  <c r="BC644" i="1" a="1"/>
  <c r="BC644" i="1" s="1"/>
  <c r="BD643" i="1" a="1"/>
  <c r="BD643" i="1" s="1"/>
  <c r="BC643" i="1" a="1"/>
  <c r="BC643" i="1" s="1"/>
  <c r="N643" i="1" a="1"/>
  <c r="N643" i="1" s="1"/>
  <c r="L641" i="12" s="1"/>
  <c r="M643" i="1" a="1"/>
  <c r="M643" i="1" s="1"/>
  <c r="K641" i="12" s="1"/>
  <c r="BD642" i="1" a="1"/>
  <c r="BD642" i="1" s="1"/>
  <c r="BC642" i="1" a="1"/>
  <c r="BC642" i="1" s="1"/>
  <c r="N642" i="1" a="1"/>
  <c r="N642" i="1" s="1"/>
  <c r="L640" i="12" s="1"/>
  <c r="M642" i="1" a="1"/>
  <c r="M642" i="1" s="1"/>
  <c r="K640" i="12" s="1"/>
  <c r="BD641" i="1" a="1"/>
  <c r="BD641" i="1" s="1"/>
  <c r="BC641" i="1" a="1"/>
  <c r="BC641" i="1" s="1"/>
  <c r="BD640" i="1" a="1"/>
  <c r="BD640" i="1" s="1"/>
  <c r="BC640" i="1" a="1"/>
  <c r="BC640" i="1" s="1"/>
  <c r="N640" i="1" a="1"/>
  <c r="N640" i="1" s="1"/>
  <c r="L638" i="12" s="1"/>
  <c r="M640" i="1" a="1"/>
  <c r="M640" i="1" s="1"/>
  <c r="K638" i="12" s="1"/>
  <c r="BD639" i="1" a="1"/>
  <c r="BD639" i="1" s="1"/>
  <c r="BC639" i="1" a="1"/>
  <c r="BC639" i="1" s="1"/>
  <c r="N639" i="1" a="1"/>
  <c r="N639" i="1" s="1"/>
  <c r="L637" i="12" s="1"/>
  <c r="M639" i="1" a="1"/>
  <c r="M639" i="1" s="1"/>
  <c r="K637" i="12" s="1"/>
  <c r="BD638" i="1" a="1"/>
  <c r="BD638" i="1" s="1"/>
  <c r="BC638" i="1" a="1"/>
  <c r="BC638" i="1" s="1"/>
  <c r="N638" i="1" a="1"/>
  <c r="N638" i="1" s="1"/>
  <c r="L636" i="12" s="1"/>
  <c r="M638" i="1" a="1"/>
  <c r="M638" i="1" s="1"/>
  <c r="K636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L634" i="12" s="1"/>
  <c r="M636" i="1" a="1"/>
  <c r="M636" i="1" s="1"/>
  <c r="BD635" i="1" a="1"/>
  <c r="BD635" i="1" s="1"/>
  <c r="BC635" i="1" a="1"/>
  <c r="BC635" i="1" s="1"/>
  <c r="N635" i="1" a="1"/>
  <c r="N635" i="1" s="1"/>
  <c r="L633" i="12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L630" i="12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L625" i="12" s="1"/>
  <c r="M627" i="1" a="1"/>
  <c r="M627" i="1" s="1"/>
  <c r="BD626" i="1" a="1"/>
  <c r="BD626" i="1" s="1"/>
  <c r="BC626" i="1" a="1"/>
  <c r="BC626" i="1" s="1"/>
  <c r="N626" i="1" a="1"/>
  <c r="N626" i="1" s="1"/>
  <c r="L624" i="12" s="1"/>
  <c r="M626" i="1" a="1"/>
  <c r="M626" i="1" s="1"/>
  <c r="BD625" i="1" a="1"/>
  <c r="BD625" i="1" s="1"/>
  <c r="BC625" i="1" a="1"/>
  <c r="BC625" i="1" s="1"/>
  <c r="N625" i="1" a="1"/>
  <c r="N625" i="1" s="1"/>
  <c r="L623" i="12" s="1"/>
  <c r="M625" i="1" a="1"/>
  <c r="M625" i="1" s="1"/>
  <c r="BD624" i="1" a="1"/>
  <c r="BD624" i="1" s="1"/>
  <c r="BC624" i="1" a="1"/>
  <c r="BC624" i="1" s="1"/>
  <c r="N624" i="1" a="1"/>
  <c r="N624" i="1" s="1"/>
  <c r="L622" i="12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BD616" i="1" a="1"/>
  <c r="BD616" i="1" s="1"/>
  <c r="BC616" i="1" a="1"/>
  <c r="BC616" i="1" s="1"/>
  <c r="BD615" i="1" a="1"/>
  <c r="BD615" i="1" s="1"/>
  <c r="BC615" i="1" a="1"/>
  <c r="BC615" i="1" s="1"/>
  <c r="BD614" i="1" a="1"/>
  <c r="BD614" i="1" s="1"/>
  <c r="BC614" i="1" a="1"/>
  <c r="BC614" i="1" s="1"/>
  <c r="BD613" i="1" a="1"/>
  <c r="BD613" i="1" s="1"/>
  <c r="BC613" i="1" a="1"/>
  <c r="BC613" i="1" s="1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L581" i="12" s="1"/>
  <c r="M583" i="1" a="1"/>
  <c r="M583" i="1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L580" i="12" s="1"/>
  <c r="M582" i="1" a="1"/>
  <c r="M582" i="1" s="1"/>
  <c r="K580" i="12" s="1"/>
  <c r="N589" i="1" a="1"/>
  <c r="N589" i="1" s="1"/>
  <c r="L587" i="12" s="1"/>
  <c r="M589" i="1" a="1"/>
  <c r="M589" i="1" s="1"/>
  <c r="N588" i="1" a="1"/>
  <c r="N588" i="1" s="1"/>
  <c r="L586" i="12" s="1"/>
  <c r="M588" i="1" a="1"/>
  <c r="M588" i="1" s="1"/>
  <c r="N587" i="1" a="1"/>
  <c r="N587" i="1" s="1"/>
  <c r="L585" i="12" s="1"/>
  <c r="M587" i="1" a="1"/>
  <c r="M587" i="1" s="1"/>
  <c r="N586" i="1" a="1"/>
  <c r="N586" i="1" s="1"/>
  <c r="L584" i="12" s="1"/>
  <c r="M586" i="1" a="1"/>
  <c r="M586" i="1" s="1"/>
  <c r="N585" i="1" a="1"/>
  <c r="N585" i="1" s="1"/>
  <c r="L583" i="12" s="1"/>
  <c r="M585" i="1" a="1"/>
  <c r="M585" i="1" s="1"/>
  <c r="N581" i="1" a="1"/>
  <c r="N581" i="1" s="1"/>
  <c r="L579" i="12" s="1"/>
  <c r="M581" i="1" a="1"/>
  <c r="M581" i="1" s="1"/>
  <c r="K579" i="12" s="1"/>
  <c r="N580" i="1" a="1"/>
  <c r="N580" i="1" s="1"/>
  <c r="L578" i="12" s="1"/>
  <c r="M580" i="1" a="1"/>
  <c r="M580" i="1" s="1"/>
  <c r="K578" i="12" s="1"/>
  <c r="N579" i="1" a="1"/>
  <c r="N579" i="1" s="1"/>
  <c r="L577" i="12" s="1"/>
  <c r="M579" i="1" a="1"/>
  <c r="M579" i="1" s="1"/>
  <c r="K577" i="12" s="1"/>
  <c r="N575" i="1" a="1"/>
  <c r="N575" i="1" s="1"/>
  <c r="L573" i="12" s="1"/>
  <c r="M575" i="1" a="1"/>
  <c r="M575" i="1" s="1"/>
  <c r="K573" i="12" s="1"/>
  <c r="H575" i="1" a="1"/>
  <c r="H575" i="1" s="1"/>
  <c r="N574" i="1" a="1"/>
  <c r="N574" i="1" s="1"/>
  <c r="L572" i="12" s="1"/>
  <c r="M574" i="1" a="1"/>
  <c r="M574" i="1" s="1"/>
  <c r="K572" i="12" s="1"/>
  <c r="N573" i="1" a="1"/>
  <c r="N573" i="1" s="1"/>
  <c r="L571" i="12" s="1"/>
  <c r="M573" i="1" a="1"/>
  <c r="M573" i="1" s="1"/>
  <c r="K571" i="12" s="1"/>
  <c r="N572" i="1" a="1"/>
  <c r="N572" i="1" s="1"/>
  <c r="L570" i="12" s="1"/>
  <c r="M572" i="1" a="1"/>
  <c r="M572" i="1" s="1"/>
  <c r="K570" i="12" s="1"/>
  <c r="N569" i="1" a="1"/>
  <c r="N569" i="1" s="1"/>
  <c r="L567" i="12" s="1"/>
  <c r="M569" i="1" a="1"/>
  <c r="M569" i="1" s="1"/>
  <c r="K567" i="12" s="1"/>
  <c r="N568" i="1" a="1"/>
  <c r="N568" i="1" s="1"/>
  <c r="L566" i="12" s="1"/>
  <c r="M568" i="1" a="1"/>
  <c r="M568" i="1" s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N596" i="1" a="1"/>
  <c r="N596" i="1" s="1"/>
  <c r="AM599" i="1"/>
  <c r="M598" i="1" a="1"/>
  <c r="M598" i="1" s="1"/>
  <c r="G579" i="11"/>
  <c r="M596" i="1" a="1"/>
  <c r="M596" i="1" s="1"/>
  <c r="M591" i="1" a="1"/>
  <c r="M591" i="1" s="1"/>
  <c r="M590" i="1" a="1"/>
  <c r="M590" i="1" s="1"/>
  <c r="M584" i="1" a="1"/>
  <c r="M584" i="1" s="1"/>
  <c r="N591" i="1" a="1"/>
  <c r="N591" i="1" s="1"/>
  <c r="L589" i="12" s="1"/>
  <c r="N590" i="1" a="1"/>
  <c r="N590" i="1" s="1"/>
  <c r="L588" i="12" s="1"/>
  <c r="N584" i="1" a="1"/>
  <c r="N584" i="1" s="1"/>
  <c r="L582" i="12" s="1"/>
  <c r="N567" i="1" a="1"/>
  <c r="N567" i="1" s="1"/>
  <c r="L565" i="12" s="1"/>
  <c r="M567" i="1" a="1"/>
  <c r="M567" i="1" s="1"/>
  <c r="K565" i="12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N550" i="1" a="1"/>
  <c r="N550" i="1" s="1"/>
  <c r="L548" i="12" s="1"/>
  <c r="M550" i="1" a="1"/>
  <c r="M550" i="1" s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K562" i="12" s="1"/>
  <c r="N563" i="1" a="1"/>
  <c r="N563" i="1" s="1"/>
  <c r="L561" i="12" s="1"/>
  <c r="M563" i="1" a="1"/>
  <c r="M563" i="1" s="1"/>
  <c r="K561" i="12" s="1"/>
  <c r="N562" i="1" a="1"/>
  <c r="N562" i="1" s="1"/>
  <c r="L560" i="12" s="1"/>
  <c r="M562" i="1" a="1"/>
  <c r="M562" i="1" s="1"/>
  <c r="K560" i="12" s="1"/>
  <c r="N561" i="1" a="1"/>
  <c r="N561" i="1" s="1"/>
  <c r="L559" i="12" s="1"/>
  <c r="N565" i="1" a="1"/>
  <c r="N565" i="1" s="1"/>
  <c r="L563" i="12" s="1"/>
  <c r="M565" i="1" a="1"/>
  <c r="M565" i="1" s="1"/>
  <c r="K563" i="12" s="1"/>
  <c r="N560" i="1" a="1"/>
  <c r="N560" i="1" s="1"/>
  <c r="L558" i="12" s="1"/>
  <c r="M560" i="1" a="1"/>
  <c r="M560" i="1" s="1"/>
  <c r="K558" i="12" s="1"/>
  <c r="N578" i="1" a="1"/>
  <c r="N578" i="1" s="1"/>
  <c r="L576" i="12" s="1"/>
  <c r="N577" i="1" a="1"/>
  <c r="N577" i="1" s="1"/>
  <c r="L575" i="12" s="1"/>
  <c r="N576" i="1" a="1"/>
  <c r="N576" i="1" s="1"/>
  <c r="L574" i="12" s="1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K576" i="12" s="1"/>
  <c r="M577" i="1" a="1"/>
  <c r="M577" i="1" s="1"/>
  <c r="K575" i="12" s="1"/>
  <c r="M576" i="1" a="1"/>
  <c r="M576" i="1" s="1"/>
  <c r="K574" i="12" s="1"/>
  <c r="M570" i="1" a="1"/>
  <c r="M570" i="1" s="1"/>
  <c r="K568" i="12" s="1"/>
  <c r="M566" i="1" a="1"/>
  <c r="M566" i="1" s="1"/>
  <c r="K564" i="12" s="1"/>
  <c r="M559" i="1" a="1"/>
  <c r="M559" i="1" s="1"/>
  <c r="K557" i="12" s="1"/>
  <c r="M558" i="1" a="1"/>
  <c r="M558" i="1" s="1"/>
  <c r="K556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K555" i="12" s="1"/>
  <c r="N556" i="1" a="1"/>
  <c r="N556" i="1" s="1"/>
  <c r="L554" i="12" s="1"/>
  <c r="M556" i="1" a="1"/>
  <c r="M556" i="1" s="1"/>
  <c r="K554" i="12" s="1"/>
  <c r="N555" i="1" a="1"/>
  <c r="N555" i="1" s="1"/>
  <c r="L553" i="12" s="1"/>
  <c r="M555" i="1" a="1"/>
  <c r="M555" i="1" s="1"/>
  <c r="K553" i="12" s="1"/>
  <c r="N551" i="1" a="1"/>
  <c r="N551" i="1" s="1"/>
  <c r="L549" i="12" s="1"/>
  <c r="M551" i="1" a="1"/>
  <c r="M551" i="1" s="1"/>
  <c r="K549" i="12" s="1"/>
  <c r="N553" i="1" a="1"/>
  <c r="N553" i="1" s="1"/>
  <c r="L551" i="12" s="1"/>
  <c r="M553" i="1" a="1"/>
  <c r="M553" i="1" s="1"/>
  <c r="K551" i="12" s="1"/>
  <c r="N552" i="1" a="1"/>
  <c r="N552" i="1" s="1"/>
  <c r="L550" i="12" s="1"/>
  <c r="M552" i="1" a="1"/>
  <c r="M552" i="1" s="1"/>
  <c r="K550" i="12" s="1"/>
  <c r="N548" i="1" a="1"/>
  <c r="N548" i="1" s="1"/>
  <c r="L546" i="12" s="1"/>
  <c r="M548" i="1" a="1"/>
  <c r="M548" i="1" s="1"/>
  <c r="K546" i="12" s="1"/>
  <c r="H548" i="1" a="1"/>
  <c r="H548" i="1" s="1"/>
  <c r="I546" i="12" s="1"/>
  <c r="N547" i="1" a="1"/>
  <c r="N547" i="1" s="1"/>
  <c r="L545" i="12" s="1"/>
  <c r="M547" i="1" a="1"/>
  <c r="M547" i="1" s="1"/>
  <c r="K545" i="12" s="1"/>
  <c r="N546" i="1" a="1"/>
  <c r="N546" i="1" s="1"/>
  <c r="L544" i="12" s="1"/>
  <c r="M546" i="1" a="1"/>
  <c r="M546" i="1" s="1"/>
  <c r="K544" i="12" s="1"/>
  <c r="N540" i="1" a="1"/>
  <c r="N540" i="1" s="1"/>
  <c r="L538" i="12" s="1"/>
  <c r="M541" i="1" a="1"/>
  <c r="M541" i="1" s="1"/>
  <c r="K539" i="12" s="1"/>
  <c r="N541" i="1" a="1"/>
  <c r="N541" i="1" s="1"/>
  <c r="L539" i="12" s="1"/>
  <c r="M542" i="1" a="1"/>
  <c r="M542" i="1" s="1"/>
  <c r="K540" i="12" s="1"/>
  <c r="N542" i="1" a="1"/>
  <c r="N542" i="1" s="1"/>
  <c r="L540" i="12" s="1"/>
  <c r="M543" i="1" a="1"/>
  <c r="M543" i="1" s="1"/>
  <c r="K541" i="12" s="1"/>
  <c r="N543" i="1" a="1"/>
  <c r="N543" i="1" s="1"/>
  <c r="L541" i="12" s="1"/>
  <c r="N539" i="1" a="1"/>
  <c r="N539" i="1" s="1"/>
  <c r="L537" i="12" s="1"/>
  <c r="M539" i="1" a="1"/>
  <c r="M539" i="1" s="1"/>
  <c r="K537" i="12" s="1"/>
  <c r="N538" i="1" a="1"/>
  <c r="N538" i="1" s="1"/>
  <c r="L536" i="12" s="1"/>
  <c r="N530" i="1" a="1"/>
  <c r="N530" i="1" s="1"/>
  <c r="L528" i="12" s="1"/>
  <c r="M530" i="1" a="1"/>
  <c r="M530" i="1" s="1"/>
  <c r="K528" i="12" s="1"/>
  <c r="N526" i="1" a="1"/>
  <c r="N526" i="1" s="1"/>
  <c r="L524" i="12" s="1"/>
  <c r="M526" i="1" a="1"/>
  <c r="M526" i="1" s="1"/>
  <c r="K524" i="12" s="1"/>
  <c r="H526" i="1" a="1"/>
  <c r="H526" i="1" s="1"/>
  <c r="I524" i="12" s="1"/>
  <c r="N509" i="1" a="1"/>
  <c r="N509" i="1" s="1"/>
  <c r="L507" i="12" s="1"/>
  <c r="M509" i="1" a="1"/>
  <c r="M509" i="1" s="1"/>
  <c r="K507" i="12" s="1"/>
  <c r="H498" i="1" a="1"/>
  <c r="H498" i="1" s="1"/>
  <c r="I496" i="12" s="1"/>
  <c r="H497" i="1" a="1"/>
  <c r="H497" i="1" s="1"/>
  <c r="I495" i="12" s="1"/>
  <c r="H495" i="1" a="1"/>
  <c r="H495" i="1" s="1"/>
  <c r="I493" i="12" s="1"/>
  <c r="H494" i="1" a="1"/>
  <c r="H494" i="1" s="1"/>
  <c r="I492" i="12" s="1"/>
  <c r="H492" i="1" a="1"/>
  <c r="H492" i="1" s="1"/>
  <c r="I490" i="12" s="1"/>
  <c r="N490" i="1" a="1"/>
  <c r="N490" i="1" s="1"/>
  <c r="L488" i="12" s="1"/>
  <c r="M490" i="1" a="1"/>
  <c r="M490" i="1" s="1"/>
  <c r="K488" i="12" s="1"/>
  <c r="N492" i="1" a="1"/>
  <c r="N492" i="1" s="1"/>
  <c r="L490" i="12" s="1"/>
  <c r="M492" i="1" a="1"/>
  <c r="M492" i="1" s="1"/>
  <c r="K490" i="12" s="1"/>
  <c r="N455" i="1" a="1"/>
  <c r="N455" i="1" s="1"/>
  <c r="L453" i="12" s="1"/>
  <c r="M455" i="1" a="1"/>
  <c r="M455" i="1" s="1"/>
  <c r="K453" i="12" s="1"/>
  <c r="N519" i="1" a="1"/>
  <c r="N519" i="1" s="1"/>
  <c r="L517" i="12" s="1"/>
  <c r="M519" i="1" a="1"/>
  <c r="M519" i="1" s="1"/>
  <c r="K517" i="12" s="1"/>
  <c r="N518" i="1" a="1"/>
  <c r="N518" i="1" s="1"/>
  <c r="L516" i="12" s="1"/>
  <c r="M518" i="1" a="1"/>
  <c r="M518" i="1" s="1"/>
  <c r="K516" i="12" s="1"/>
  <c r="H515" i="1" a="1"/>
  <c r="H515" i="1" s="1"/>
  <c r="I513" i="12" s="1"/>
  <c r="N517" i="1" a="1"/>
  <c r="N517" i="1" s="1"/>
  <c r="L515" i="12" s="1"/>
  <c r="N516" i="1" a="1"/>
  <c r="N516" i="1" s="1"/>
  <c r="L514" i="12" s="1"/>
  <c r="H514" i="1" a="1"/>
  <c r="H514" i="1" s="1"/>
  <c r="I512" i="12" s="1"/>
  <c r="H508" i="1" a="1"/>
  <c r="H508" i="1" s="1"/>
  <c r="I506" i="12" s="1"/>
  <c r="H507" i="1" a="1"/>
  <c r="H507" i="1" s="1"/>
  <c r="I505" i="12" s="1"/>
  <c r="N554" i="1" a="1"/>
  <c r="N554" i="1" s="1"/>
  <c r="L552" i="12" s="1"/>
  <c r="M554" i="1" a="1"/>
  <c r="M554" i="1" s="1"/>
  <c r="K552" i="12" s="1"/>
  <c r="N549" i="1" a="1"/>
  <c r="N549" i="1" s="1"/>
  <c r="L547" i="12" s="1"/>
  <c r="M549" i="1" a="1"/>
  <c r="M549" i="1" s="1"/>
  <c r="K547" i="12" s="1"/>
  <c r="N545" i="1" a="1"/>
  <c r="N545" i="1" s="1"/>
  <c r="L543" i="12" s="1"/>
  <c r="M545" i="1" a="1"/>
  <c r="M545" i="1" s="1"/>
  <c r="K543" i="12" s="1"/>
  <c r="N544" i="1" a="1"/>
  <c r="N544" i="1" s="1"/>
  <c r="L542" i="12" s="1"/>
  <c r="M544" i="1" a="1"/>
  <c r="M544" i="1" s="1"/>
  <c r="K542" i="12" s="1"/>
  <c r="N536" i="1" a="1"/>
  <c r="N536" i="1" s="1"/>
  <c r="L534" i="12" s="1"/>
  <c r="M536" i="1" a="1"/>
  <c r="M536" i="1" s="1"/>
  <c r="K534" i="12" s="1"/>
  <c r="N535" i="1" a="1"/>
  <c r="N535" i="1" s="1"/>
  <c r="L533" i="12" s="1"/>
  <c r="M535" i="1" a="1"/>
  <c r="M535" i="1" s="1"/>
  <c r="K533" i="12" s="1"/>
  <c r="N534" i="1" a="1"/>
  <c r="N534" i="1" s="1"/>
  <c r="L532" i="12" s="1"/>
  <c r="M534" i="1" a="1"/>
  <c r="M534" i="1" s="1"/>
  <c r="K532" i="12" s="1"/>
  <c r="N533" i="1" a="1"/>
  <c r="N533" i="1" s="1"/>
  <c r="L531" i="12" s="1"/>
  <c r="M533" i="1" a="1"/>
  <c r="M533" i="1" s="1"/>
  <c r="K531" i="12" s="1"/>
  <c r="N531" i="1" a="1"/>
  <c r="N531" i="1" s="1"/>
  <c r="L529" i="12" s="1"/>
  <c r="M531" i="1" a="1"/>
  <c r="M531" i="1" s="1"/>
  <c r="K529" i="12" s="1"/>
  <c r="N529" i="1" a="1"/>
  <c r="N529" i="1" s="1"/>
  <c r="L527" i="12" s="1"/>
  <c r="M529" i="1" a="1"/>
  <c r="M529" i="1" s="1"/>
  <c r="K527" i="12" s="1"/>
  <c r="N528" i="1" a="1"/>
  <c r="N528" i="1" s="1"/>
  <c r="L526" i="12" s="1"/>
  <c r="M528" i="1" a="1"/>
  <c r="M528" i="1" s="1"/>
  <c r="K526" i="12" s="1"/>
  <c r="N527" i="1" a="1"/>
  <c r="N527" i="1" s="1"/>
  <c r="L525" i="12" s="1"/>
  <c r="M527" i="1" a="1"/>
  <c r="M527" i="1" s="1"/>
  <c r="K525" i="12" s="1"/>
  <c r="N525" i="1" a="1"/>
  <c r="N525" i="1" s="1"/>
  <c r="L523" i="12" s="1"/>
  <c r="M525" i="1" a="1"/>
  <c r="M525" i="1" s="1"/>
  <c r="K523" i="12" s="1"/>
  <c r="N524" i="1" a="1"/>
  <c r="N524" i="1" s="1"/>
  <c r="L522" i="12" s="1"/>
  <c r="M524" i="1" a="1"/>
  <c r="M524" i="1" s="1"/>
  <c r="K522" i="12" s="1"/>
  <c r="N523" i="1" a="1"/>
  <c r="N523" i="1" s="1"/>
  <c r="L521" i="12" s="1"/>
  <c r="M523" i="1" a="1"/>
  <c r="M523" i="1" s="1"/>
  <c r="K521" i="12" s="1"/>
  <c r="N521" i="1" a="1"/>
  <c r="N521" i="1" s="1"/>
  <c r="L519" i="12" s="1"/>
  <c r="M521" i="1" a="1"/>
  <c r="M521" i="1" s="1"/>
  <c r="K519" i="12" s="1"/>
  <c r="N520" i="1" a="1"/>
  <c r="N520" i="1" s="1"/>
  <c r="L518" i="12" s="1"/>
  <c r="M520" i="1" a="1"/>
  <c r="M520" i="1" s="1"/>
  <c r="K518" i="12" s="1"/>
  <c r="N515" i="1" a="1"/>
  <c r="N515" i="1" s="1"/>
  <c r="L513" i="12" s="1"/>
  <c r="M515" i="1" a="1"/>
  <c r="M515" i="1" s="1"/>
  <c r="K513" i="12" s="1"/>
  <c r="N514" i="1" a="1"/>
  <c r="N514" i="1" s="1"/>
  <c r="L512" i="12" s="1"/>
  <c r="M514" i="1" a="1"/>
  <c r="M514" i="1" s="1"/>
  <c r="K512" i="12" s="1"/>
  <c r="N511" i="1" a="1"/>
  <c r="N511" i="1" s="1"/>
  <c r="L509" i="12" s="1"/>
  <c r="M511" i="1" a="1"/>
  <c r="M511" i="1" s="1"/>
  <c r="K509" i="12" s="1"/>
  <c r="N510" i="1" a="1"/>
  <c r="N510" i="1" s="1"/>
  <c r="L508" i="12" s="1"/>
  <c r="M510" i="1" a="1"/>
  <c r="M510" i="1" s="1"/>
  <c r="K508" i="12" s="1"/>
  <c r="N508" i="1" a="1"/>
  <c r="N508" i="1" s="1"/>
  <c r="L506" i="12" s="1"/>
  <c r="M508" i="1" a="1"/>
  <c r="M508" i="1" s="1"/>
  <c r="K506" i="12" s="1"/>
  <c r="N507" i="1" a="1"/>
  <c r="N507" i="1" s="1"/>
  <c r="L505" i="12" s="1"/>
  <c r="M507" i="1" a="1"/>
  <c r="M507" i="1" s="1"/>
  <c r="K505" i="12" s="1"/>
  <c r="N506" i="1" a="1"/>
  <c r="N506" i="1" s="1"/>
  <c r="L504" i="12" s="1"/>
  <c r="M506" i="1" a="1"/>
  <c r="M506" i="1" s="1"/>
  <c r="K504" i="12" s="1"/>
  <c r="N505" i="1" a="1"/>
  <c r="N505" i="1" s="1"/>
  <c r="L503" i="12" s="1"/>
  <c r="M505" i="1" a="1"/>
  <c r="M505" i="1" s="1"/>
  <c r="K503" i="12" s="1"/>
  <c r="N504" i="1" a="1"/>
  <c r="N504" i="1" s="1"/>
  <c r="L502" i="12" s="1"/>
  <c r="M504" i="1" a="1"/>
  <c r="M504" i="1" s="1"/>
  <c r="K502" i="12" s="1"/>
  <c r="N503" i="1" a="1"/>
  <c r="N503" i="1" s="1"/>
  <c r="L501" i="12" s="1"/>
  <c r="M503" i="1" a="1"/>
  <c r="M503" i="1" s="1"/>
  <c r="K501" i="12" s="1"/>
  <c r="N502" i="1" a="1"/>
  <c r="N502" i="1" s="1"/>
  <c r="L500" i="12" s="1"/>
  <c r="M502" i="1" a="1"/>
  <c r="M502" i="1" s="1"/>
  <c r="K500" i="12" s="1"/>
  <c r="N501" i="1" a="1"/>
  <c r="N501" i="1" s="1"/>
  <c r="L499" i="12" s="1"/>
  <c r="M501" i="1" a="1"/>
  <c r="M501" i="1" s="1"/>
  <c r="K499" i="12" s="1"/>
  <c r="M500" i="1" a="1"/>
  <c r="M500" i="1" s="1"/>
  <c r="K498" i="12" s="1"/>
  <c r="N498" i="1" a="1"/>
  <c r="N498" i="1" s="1"/>
  <c r="L496" i="12" s="1"/>
  <c r="M498" i="1" a="1"/>
  <c r="M498" i="1" s="1"/>
  <c r="K496" i="12" s="1"/>
  <c r="N497" i="1" a="1"/>
  <c r="N497" i="1" s="1"/>
  <c r="L495" i="12" s="1"/>
  <c r="M497" i="1" a="1"/>
  <c r="M497" i="1" s="1"/>
  <c r="K495" i="12" s="1"/>
  <c r="N496" i="1" a="1"/>
  <c r="N496" i="1" s="1"/>
  <c r="L494" i="12" s="1"/>
  <c r="M496" i="1" a="1"/>
  <c r="M496" i="1" s="1"/>
  <c r="K494" i="12" s="1"/>
  <c r="N495" i="1" a="1"/>
  <c r="N495" i="1" s="1"/>
  <c r="L493" i="12" s="1"/>
  <c r="M495" i="1" a="1"/>
  <c r="M495" i="1" s="1"/>
  <c r="K493" i="12" s="1"/>
  <c r="N494" i="1" a="1"/>
  <c r="N494" i="1" s="1"/>
  <c r="L492" i="12" s="1"/>
  <c r="M494" i="1" a="1"/>
  <c r="M494" i="1" s="1"/>
  <c r="K492" i="12" s="1"/>
  <c r="N491" i="1" a="1"/>
  <c r="N491" i="1" s="1"/>
  <c r="L489" i="12" s="1"/>
  <c r="M491" i="1" a="1"/>
  <c r="M491" i="1" s="1"/>
  <c r="K489" i="12" s="1"/>
  <c r="H484" i="1" a="1"/>
  <c r="H484" i="1" s="1"/>
  <c r="I482" i="12" s="1"/>
  <c r="M484" i="1" a="1"/>
  <c r="M484" i="1" s="1"/>
  <c r="K482" i="12" s="1"/>
  <c r="N484" i="1" a="1"/>
  <c r="N484" i="1" s="1"/>
  <c r="L482" i="12" s="1"/>
  <c r="M486" i="1" a="1"/>
  <c r="M486" i="1" s="1"/>
  <c r="K484" i="12" s="1"/>
  <c r="N486" i="1" a="1"/>
  <c r="N486" i="1" s="1"/>
  <c r="L484" i="12" s="1"/>
  <c r="M487" i="1" a="1"/>
  <c r="M487" i="1" s="1"/>
  <c r="K485" i="12" s="1"/>
  <c r="N487" i="1" a="1"/>
  <c r="N487" i="1" s="1"/>
  <c r="L485" i="12" s="1"/>
  <c r="N481" i="1" a="1"/>
  <c r="N481" i="1" s="1"/>
  <c r="L479" i="12" s="1"/>
  <c r="M481" i="1" a="1"/>
  <c r="M481" i="1" s="1"/>
  <c r="K479" i="12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K497" i="12" s="1"/>
  <c r="N488" i="1" a="1"/>
  <c r="N488" i="1" s="1"/>
  <c r="L486" i="12" s="1"/>
  <c r="M488" i="1" a="1"/>
  <c r="M488" i="1" s="1"/>
  <c r="K486" i="12" s="1"/>
  <c r="N474" i="1" a="1"/>
  <c r="N474" i="1" s="1"/>
  <c r="L472" i="12" s="1"/>
  <c r="M474" i="1" a="1"/>
  <c r="M474" i="1" s="1"/>
  <c r="K472" i="12" s="1"/>
  <c r="H454" i="1" a="1"/>
  <c r="H454" i="1" s="1"/>
  <c r="I452" i="12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K447" i="12" s="1"/>
  <c r="N449" i="1" a="1"/>
  <c r="N449" i="1" s="1"/>
  <c r="L447" i="12" s="1"/>
  <c r="M450" i="1" a="1"/>
  <c r="M450" i="1" s="1"/>
  <c r="K448" i="12" s="1"/>
  <c r="N450" i="1" a="1"/>
  <c r="N450" i="1" s="1"/>
  <c r="L448" i="12" s="1"/>
  <c r="M451" i="1" a="1"/>
  <c r="M451" i="1" s="1"/>
  <c r="K449" i="12" s="1"/>
  <c r="N451" i="1" a="1"/>
  <c r="N451" i="1" s="1"/>
  <c r="L449" i="12" s="1"/>
  <c r="M452" i="1" a="1"/>
  <c r="M452" i="1" s="1"/>
  <c r="K450" i="12" s="1"/>
  <c r="N452" i="1" a="1"/>
  <c r="N452" i="1" s="1"/>
  <c r="L450" i="12" s="1"/>
  <c r="M453" i="1" a="1"/>
  <c r="M453" i="1" s="1"/>
  <c r="K451" i="12" s="1"/>
  <c r="N453" i="1" a="1"/>
  <c r="N453" i="1" s="1"/>
  <c r="L451" i="12" s="1"/>
  <c r="N447" i="1" a="1"/>
  <c r="N447" i="1" s="1"/>
  <c r="L445" i="12" s="1"/>
  <c r="M447" i="1" a="1"/>
  <c r="M447" i="1" s="1"/>
  <c r="K445" i="12" s="1"/>
  <c r="N446" i="1" a="1"/>
  <c r="N446" i="1" s="1"/>
  <c r="L444" i="12" s="1"/>
  <c r="M446" i="1" a="1"/>
  <c r="M446" i="1" s="1"/>
  <c r="K444" i="12" s="1"/>
  <c r="N471" i="1" a="1"/>
  <c r="N471" i="1" s="1"/>
  <c r="L469" i="12" s="1"/>
  <c r="M471" i="1" a="1"/>
  <c r="M471" i="1" s="1"/>
  <c r="K469" i="12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K462" i="12" s="1"/>
  <c r="M465" i="1" a="1"/>
  <c r="M465" i="1" s="1"/>
  <c r="K463" i="12" s="1"/>
  <c r="M466" i="1" a="1"/>
  <c r="M466" i="1" s="1"/>
  <c r="K464" i="12" s="1"/>
  <c r="M467" i="1" a="1"/>
  <c r="M467" i="1" s="1"/>
  <c r="K465" i="12" s="1"/>
  <c r="M469" i="1" a="1"/>
  <c r="M469" i="1" s="1"/>
  <c r="K467" i="12" s="1"/>
  <c r="M470" i="1" a="1"/>
  <c r="M470" i="1" s="1"/>
  <c r="K468" i="12" s="1"/>
  <c r="M472" i="1" a="1"/>
  <c r="M472" i="1" s="1"/>
  <c r="K470" i="12" s="1"/>
  <c r="M473" i="1" a="1"/>
  <c r="M473" i="1" s="1"/>
  <c r="K471" i="12" s="1"/>
  <c r="M475" i="1" a="1"/>
  <c r="M475" i="1" s="1"/>
  <c r="K473" i="12" s="1"/>
  <c r="M476" i="1" a="1"/>
  <c r="M476" i="1" s="1"/>
  <c r="K474" i="12" s="1"/>
  <c r="M477" i="1" a="1"/>
  <c r="M477" i="1" s="1"/>
  <c r="K475" i="12" s="1"/>
  <c r="M478" i="1" a="1"/>
  <c r="M478" i="1" s="1"/>
  <c r="K476" i="12" s="1"/>
  <c r="M479" i="1" a="1"/>
  <c r="M479" i="1" s="1"/>
  <c r="K477" i="12" s="1"/>
  <c r="M480" i="1" a="1"/>
  <c r="M480" i="1" s="1"/>
  <c r="K478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K439" i="12" s="1"/>
  <c r="N441" i="1" a="1"/>
  <c r="N441" i="1" s="1"/>
  <c r="L439" i="12" s="1"/>
  <c r="M442" i="1" a="1"/>
  <c r="M442" i="1" s="1"/>
  <c r="K440" i="12" s="1"/>
  <c r="N442" i="1" a="1"/>
  <c r="N442" i="1" s="1"/>
  <c r="L440" i="12" s="1"/>
  <c r="M443" i="1" a="1"/>
  <c r="M443" i="1" s="1"/>
  <c r="K441" i="12" s="1"/>
  <c r="N443" i="1" a="1"/>
  <c r="N443" i="1" s="1"/>
  <c r="L441" i="12" s="1"/>
  <c r="M444" i="1" a="1"/>
  <c r="M444" i="1" s="1"/>
  <c r="K442" i="12" s="1"/>
  <c r="N444" i="1" a="1"/>
  <c r="N444" i="1" s="1"/>
  <c r="L442" i="12" s="1"/>
  <c r="N439" i="1" a="1"/>
  <c r="N439" i="1" s="1"/>
  <c r="L437" i="12" s="1"/>
  <c r="M439" i="1" a="1"/>
  <c r="M439" i="1" s="1"/>
  <c r="K437" i="12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K436" i="12" s="1"/>
  <c r="M440" i="1" a="1"/>
  <c r="M440" i="1" s="1"/>
  <c r="K438" i="12" s="1"/>
  <c r="M445" i="1" a="1"/>
  <c r="M445" i="1" s="1"/>
  <c r="K443" i="12" s="1"/>
  <c r="M454" i="1" a="1"/>
  <c r="M454" i="1" s="1"/>
  <c r="K452" i="12" s="1"/>
  <c r="N461" i="1" a="1"/>
  <c r="N461" i="1" s="1"/>
  <c r="L459" i="12" s="1"/>
  <c r="M457" i="1" a="1"/>
  <c r="M457" i="1" s="1"/>
  <c r="K455" i="12" s="1"/>
  <c r="M461" i="1" a="1"/>
  <c r="M461" i="1" s="1"/>
  <c r="K459" i="12" s="1"/>
  <c r="N437" i="1" a="1"/>
  <c r="N437" i="1" s="1"/>
  <c r="L435" i="12" s="1"/>
  <c r="M437" i="1" a="1"/>
  <c r="M437" i="1" s="1"/>
  <c r="K435" i="12" s="1"/>
  <c r="M433" i="1" a="1"/>
  <c r="M433" i="1" s="1"/>
  <c r="K431" i="12" s="1"/>
  <c r="M434" i="1" a="1"/>
  <c r="M434" i="1" s="1"/>
  <c r="K432" i="12" s="1"/>
  <c r="M435" i="1" a="1"/>
  <c r="M435" i="1" s="1"/>
  <c r="K433" i="12" s="1"/>
  <c r="M436" i="1" a="1"/>
  <c r="M436" i="1" s="1"/>
  <c r="K434" i="12" s="1"/>
  <c r="N432" i="1" a="1"/>
  <c r="N432" i="1" s="1"/>
  <c r="L430" i="12" s="1"/>
  <c r="M432" i="1" a="1"/>
  <c r="M432" i="1" s="1"/>
  <c r="K430" i="12" s="1"/>
  <c r="M426" i="1" a="1"/>
  <c r="M426" i="1" s="1"/>
  <c r="K424" i="12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K422" i="12" s="1"/>
  <c r="M425" i="1" a="1"/>
  <c r="M425" i="1" s="1"/>
  <c r="K423" i="12" s="1"/>
  <c r="M427" i="1" a="1"/>
  <c r="M427" i="1" s="1"/>
  <c r="K425" i="12" s="1"/>
  <c r="M428" i="1" a="1"/>
  <c r="M428" i="1" s="1"/>
  <c r="K426" i="12" s="1"/>
  <c r="M429" i="1" a="1"/>
  <c r="M429" i="1" s="1"/>
  <c r="K427" i="12" s="1"/>
  <c r="M430" i="1" a="1"/>
  <c r="M430" i="1" s="1"/>
  <c r="K428" i="12" s="1"/>
  <c r="M431" i="1" a="1"/>
  <c r="M431" i="1" s="1"/>
  <c r="K429" i="12" s="1"/>
  <c r="G425" i="1"/>
  <c r="N422" i="1" a="1"/>
  <c r="N422" i="1" s="1"/>
  <c r="L420" i="12" s="1"/>
  <c r="M422" i="1" a="1"/>
  <c r="M422" i="1" s="1"/>
  <c r="K420" i="12" s="1"/>
  <c r="N421" i="1" a="1"/>
  <c r="N421" i="1" s="1"/>
  <c r="L419" i="12" s="1"/>
  <c r="M421" i="1" a="1"/>
  <c r="M421" i="1" s="1"/>
  <c r="K419" i="12" s="1"/>
  <c r="N419" i="1" a="1"/>
  <c r="N419" i="1" s="1"/>
  <c r="L417" i="12" s="1"/>
  <c r="M419" i="1" a="1"/>
  <c r="M419" i="1" s="1"/>
  <c r="K417" i="12" s="1"/>
  <c r="N418" i="1" a="1"/>
  <c r="N418" i="1" s="1"/>
  <c r="L416" i="12" s="1"/>
  <c r="M418" i="1" a="1"/>
  <c r="M418" i="1" s="1"/>
  <c r="K416" i="12" s="1"/>
  <c r="N417" i="1" a="1"/>
  <c r="N417" i="1" s="1"/>
  <c r="L415" i="12" s="1"/>
  <c r="M417" i="1" a="1"/>
  <c r="M417" i="1" s="1"/>
  <c r="K415" i="12" s="1"/>
  <c r="N416" i="1" a="1"/>
  <c r="N416" i="1" s="1"/>
  <c r="L414" i="12" s="1"/>
  <c r="M416" i="1" a="1"/>
  <c r="M416" i="1" s="1"/>
  <c r="K414" i="12" s="1"/>
  <c r="N415" i="1" a="1"/>
  <c r="N415" i="1" s="1"/>
  <c r="L413" i="12" s="1"/>
  <c r="M415" i="1" a="1"/>
  <c r="M415" i="1" s="1"/>
  <c r="K413" i="12" s="1"/>
  <c r="N411" i="1" a="1"/>
  <c r="N411" i="1" s="1"/>
  <c r="L409" i="12" s="1"/>
  <c r="M411" i="1" a="1"/>
  <c r="M411" i="1" s="1"/>
  <c r="K409" i="12" s="1"/>
  <c r="N405" i="1" a="1"/>
  <c r="N405" i="1" s="1"/>
  <c r="L403" i="12" s="1"/>
  <c r="M405" i="1" a="1"/>
  <c r="M405" i="1" s="1"/>
  <c r="K403" i="12" s="1"/>
  <c r="N404" i="1" a="1"/>
  <c r="N404" i="1" s="1"/>
  <c r="L402" i="12" s="1"/>
  <c r="M404" i="1" a="1"/>
  <c r="M404" i="1" s="1"/>
  <c r="K402" i="12" s="1"/>
  <c r="M398" i="1" a="1"/>
  <c r="M398" i="1" s="1"/>
  <c r="K396" i="12" s="1"/>
  <c r="N398" i="1" a="1"/>
  <c r="N398" i="1" s="1"/>
  <c r="L396" i="12" s="1"/>
  <c r="M399" i="1" a="1"/>
  <c r="M399" i="1" s="1"/>
  <c r="K397" i="12" s="1"/>
  <c r="N399" i="1" a="1"/>
  <c r="N399" i="1" s="1"/>
  <c r="L397" i="12" s="1"/>
  <c r="N400" i="1" a="1"/>
  <c r="N400" i="1" s="1"/>
  <c r="L398" i="12" s="1"/>
  <c r="M400" i="1" a="1"/>
  <c r="M400" i="1" s="1"/>
  <c r="K398" i="12" s="1"/>
  <c r="N408" i="1" a="1"/>
  <c r="N408" i="1" s="1"/>
  <c r="L406" i="12" s="1"/>
  <c r="M408" i="1" a="1"/>
  <c r="M408" i="1" s="1"/>
  <c r="K406" i="12" s="1"/>
  <c r="N407" i="1" a="1"/>
  <c r="N407" i="1" s="1"/>
  <c r="L405" i="12" s="1"/>
  <c r="M407" i="1" a="1"/>
  <c r="M407" i="1" s="1"/>
  <c r="K405" i="12" s="1"/>
  <c r="N406" i="1" a="1"/>
  <c r="N406" i="1" s="1"/>
  <c r="L404" i="12" s="1"/>
  <c r="M406" i="1" a="1"/>
  <c r="M406" i="1" s="1"/>
  <c r="K404" i="12" s="1"/>
  <c r="N403" i="1" a="1"/>
  <c r="N403" i="1" s="1"/>
  <c r="L401" i="12" s="1"/>
  <c r="M403" i="1" a="1"/>
  <c r="M403" i="1" s="1"/>
  <c r="K401" i="12" s="1"/>
  <c r="N402" i="1" a="1"/>
  <c r="N402" i="1" s="1"/>
  <c r="L400" i="12" s="1"/>
  <c r="M402" i="1" a="1"/>
  <c r="M402" i="1" s="1"/>
  <c r="K400" i="12" s="1"/>
  <c r="N396" i="1" a="1"/>
  <c r="N396" i="1" s="1"/>
  <c r="L394" i="12" s="1"/>
  <c r="M396" i="1" a="1"/>
  <c r="M396" i="1" s="1"/>
  <c r="K394" i="12" s="1"/>
  <c r="N395" i="1" a="1"/>
  <c r="N395" i="1" s="1"/>
  <c r="L393" i="12" s="1"/>
  <c r="M395" i="1" a="1"/>
  <c r="M395" i="1" s="1"/>
  <c r="K393" i="12" s="1"/>
  <c r="N394" i="1" a="1"/>
  <c r="N394" i="1" s="1"/>
  <c r="L392" i="12" s="1"/>
  <c r="M394" i="1" a="1"/>
  <c r="M394" i="1" s="1"/>
  <c r="K392" i="12" s="1"/>
  <c r="N393" i="1" a="1"/>
  <c r="N393" i="1" s="1"/>
  <c r="L391" i="12" s="1"/>
  <c r="M393" i="1" a="1"/>
  <c r="M393" i="1" s="1"/>
  <c r="K391" i="12" s="1"/>
  <c r="N386" i="1" a="1"/>
  <c r="N386" i="1" s="1"/>
  <c r="L384" i="12" s="1"/>
  <c r="M386" i="1" a="1"/>
  <c r="M386" i="1" s="1"/>
  <c r="K384" i="12" s="1"/>
  <c r="M387" i="1" a="1"/>
  <c r="M387" i="1" s="1"/>
  <c r="K385" i="12" s="1"/>
  <c r="N387" i="1" a="1"/>
  <c r="N387" i="1" s="1"/>
  <c r="L385" i="12" s="1"/>
  <c r="M388" i="1" a="1"/>
  <c r="M388" i="1" s="1"/>
  <c r="K386" i="12" s="1"/>
  <c r="N388" i="1" a="1"/>
  <c r="N388" i="1" s="1"/>
  <c r="L386" i="12" s="1"/>
  <c r="M389" i="1" a="1"/>
  <c r="M389" i="1" s="1"/>
  <c r="K387" i="12" s="1"/>
  <c r="N389" i="1" a="1"/>
  <c r="N389" i="1" s="1"/>
  <c r="L387" i="12" s="1"/>
  <c r="N385" i="1" a="1"/>
  <c r="N385" i="1" s="1"/>
  <c r="L383" i="12" s="1"/>
  <c r="M385" i="1" a="1"/>
  <c r="M385" i="1" s="1"/>
  <c r="K383" i="12" s="1"/>
  <c r="N368" i="1" a="1"/>
  <c r="N368" i="1" s="1"/>
  <c r="L366" i="12" s="1"/>
  <c r="M368" i="1" a="1"/>
  <c r="M368" i="1" s="1"/>
  <c r="K366" i="12" s="1"/>
  <c r="N367" i="1" a="1"/>
  <c r="N367" i="1" s="1"/>
  <c r="L365" i="12" s="1"/>
  <c r="M367" i="1" a="1"/>
  <c r="M367" i="1" s="1"/>
  <c r="K365" i="12" s="1"/>
  <c r="N366" i="1" a="1"/>
  <c r="N366" i="1" s="1"/>
  <c r="L364" i="12" s="1"/>
  <c r="M366" i="1" a="1"/>
  <c r="M366" i="1" s="1"/>
  <c r="K364" i="12" s="1"/>
  <c r="N365" i="1" a="1"/>
  <c r="N365" i="1" s="1"/>
  <c r="L363" i="12" s="1"/>
  <c r="M365" i="1" a="1"/>
  <c r="M365" i="1" s="1"/>
  <c r="K363" i="12" s="1"/>
  <c r="N364" i="1" a="1"/>
  <c r="N364" i="1" s="1"/>
  <c r="L362" i="12" s="1"/>
  <c r="M364" i="1" a="1"/>
  <c r="M364" i="1" s="1"/>
  <c r="K362" i="12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K367" i="12" s="1"/>
  <c r="N369" i="1" a="1"/>
  <c r="N369" i="1" s="1"/>
  <c r="L367" i="12" s="1"/>
  <c r="M370" i="1" a="1"/>
  <c r="M370" i="1" s="1"/>
  <c r="K368" i="12" s="1"/>
  <c r="N370" i="1" a="1"/>
  <c r="N370" i="1" s="1"/>
  <c r="L368" i="12" s="1"/>
  <c r="M371" i="1" a="1"/>
  <c r="M371" i="1" s="1"/>
  <c r="K369" i="12" s="1"/>
  <c r="N371" i="1" a="1"/>
  <c r="N371" i="1" s="1"/>
  <c r="L369" i="12" s="1"/>
  <c r="M372" i="1" a="1"/>
  <c r="M372" i="1" s="1"/>
  <c r="K370" i="12" s="1"/>
  <c r="N372" i="1" a="1"/>
  <c r="N372" i="1" s="1"/>
  <c r="L370" i="12" s="1"/>
  <c r="M373" i="1" a="1"/>
  <c r="M373" i="1" s="1"/>
  <c r="K371" i="12" s="1"/>
  <c r="N373" i="1" a="1"/>
  <c r="N373" i="1" s="1"/>
  <c r="L371" i="12" s="1"/>
  <c r="M374" i="1" a="1"/>
  <c r="M374" i="1" s="1"/>
  <c r="K372" i="12" s="1"/>
  <c r="N374" i="1" a="1"/>
  <c r="N374" i="1" s="1"/>
  <c r="L372" i="12" s="1"/>
  <c r="M375" i="1" a="1"/>
  <c r="M375" i="1" s="1"/>
  <c r="K373" i="12" s="1"/>
  <c r="N375" i="1" a="1"/>
  <c r="N375" i="1" s="1"/>
  <c r="L373" i="12" s="1"/>
  <c r="M376" i="1" a="1"/>
  <c r="M376" i="1" s="1"/>
  <c r="K374" i="12" s="1"/>
  <c r="N376" i="1" a="1"/>
  <c r="N376" i="1" s="1"/>
  <c r="L374" i="12" s="1"/>
  <c r="M377" i="1" a="1"/>
  <c r="M377" i="1" s="1"/>
  <c r="K375" i="12" s="1"/>
  <c r="N377" i="1" a="1"/>
  <c r="N377" i="1" s="1"/>
  <c r="L375" i="12" s="1"/>
  <c r="M378" i="1" a="1"/>
  <c r="M378" i="1" s="1"/>
  <c r="K376" i="12" s="1"/>
  <c r="N378" i="1" a="1"/>
  <c r="N378" i="1" s="1"/>
  <c r="L376" i="12" s="1"/>
  <c r="M379" i="1" a="1"/>
  <c r="M379" i="1" s="1"/>
  <c r="K377" i="12" s="1"/>
  <c r="N379" i="1" a="1"/>
  <c r="N379" i="1" s="1"/>
  <c r="L377" i="12" s="1"/>
  <c r="M380" i="1" a="1"/>
  <c r="M380" i="1" s="1"/>
  <c r="K378" i="12" s="1"/>
  <c r="N380" i="1" a="1"/>
  <c r="N380" i="1" s="1"/>
  <c r="L378" i="12" s="1"/>
  <c r="M381" i="1" a="1"/>
  <c r="M381" i="1" s="1"/>
  <c r="K379" i="12" s="1"/>
  <c r="N381" i="1" a="1"/>
  <c r="N381" i="1" s="1"/>
  <c r="L379" i="12" s="1"/>
  <c r="M382" i="1" a="1"/>
  <c r="M382" i="1" s="1"/>
  <c r="K380" i="12" s="1"/>
  <c r="N382" i="1" a="1"/>
  <c r="N382" i="1" s="1"/>
  <c r="L380" i="12" s="1"/>
  <c r="M383" i="1" a="1"/>
  <c r="M383" i="1" s="1"/>
  <c r="K381" i="12" s="1"/>
  <c r="N383" i="1" a="1"/>
  <c r="N383" i="1" s="1"/>
  <c r="L381" i="12" s="1"/>
  <c r="M384" i="1" a="1"/>
  <c r="M384" i="1" s="1"/>
  <c r="K382" i="12" s="1"/>
  <c r="N384" i="1" a="1"/>
  <c r="N384" i="1" s="1"/>
  <c r="L382" i="12" s="1"/>
  <c r="M391" i="1" a="1"/>
  <c r="M391" i="1" s="1"/>
  <c r="K389" i="12" s="1"/>
  <c r="N391" i="1" a="1"/>
  <c r="N391" i="1" s="1"/>
  <c r="L389" i="12" s="1"/>
  <c r="M392" i="1" a="1"/>
  <c r="M392" i="1" s="1"/>
  <c r="K390" i="12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K348" i="12" s="1"/>
  <c r="M351" i="1" a="1"/>
  <c r="M351" i="1" s="1"/>
  <c r="K349" i="12" s="1"/>
  <c r="M352" i="1" a="1"/>
  <c r="M352" i="1" s="1"/>
  <c r="K350" i="12" s="1"/>
  <c r="M359" i="1" a="1"/>
  <c r="M359" i="1" s="1"/>
  <c r="K357" i="12" s="1"/>
  <c r="M362" i="1" a="1"/>
  <c r="M362" i="1" s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K341" i="12" s="1"/>
  <c r="A343" i="1"/>
  <c r="N347" i="1" a="1"/>
  <c r="N347" i="1" s="1"/>
  <c r="L345" i="12" s="1"/>
  <c r="M347" i="1" a="1"/>
  <c r="M347" i="1" s="1"/>
  <c r="K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K327" i="12" s="1"/>
  <c r="M328" i="1" a="1"/>
  <c r="M328" i="1" s="1"/>
  <c r="K326" i="12" s="1"/>
  <c r="M324" i="1" a="1"/>
  <c r="M324" i="1" s="1"/>
  <c r="K322" i="12" s="1"/>
  <c r="M323" i="1" a="1"/>
  <c r="M323" i="1" s="1"/>
  <c r="K321" i="12" s="1"/>
  <c r="M322" i="1" a="1"/>
  <c r="M322" i="1" s="1"/>
  <c r="K320" i="12" s="1"/>
  <c r="M321" i="1" a="1"/>
  <c r="M321" i="1" s="1"/>
  <c r="K319" i="12" s="1"/>
  <c r="M320" i="1" a="1"/>
  <c r="M320" i="1" s="1"/>
  <c r="K318" i="12" s="1"/>
  <c r="M319" i="1" a="1"/>
  <c r="M319" i="1" s="1"/>
  <c r="K317" i="12" s="1"/>
  <c r="M318" i="1" a="1"/>
  <c r="M318" i="1" s="1"/>
  <c r="K316" i="12" s="1"/>
  <c r="M317" i="1" a="1"/>
  <c r="M317" i="1" s="1"/>
  <c r="K315" i="12" s="1"/>
  <c r="M316" i="1" a="1"/>
  <c r="M316" i="1" s="1"/>
  <c r="K314" i="12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K304" i="12" s="1"/>
  <c r="M304" i="1" a="1"/>
  <c r="M304" i="1" s="1"/>
  <c r="K302" i="12" s="1"/>
  <c r="M302" i="1" a="1"/>
  <c r="M302" i="1" s="1"/>
  <c r="K300" i="12" s="1"/>
  <c r="M298" i="1" a="1"/>
  <c r="M298" i="1" s="1"/>
  <c r="K296" i="12" s="1"/>
  <c r="M296" i="1" a="1"/>
  <c r="M296" i="1" s="1"/>
  <c r="K294" i="12" s="1"/>
  <c r="M295" i="1" a="1"/>
  <c r="M295" i="1" s="1"/>
  <c r="K293" i="12" s="1"/>
  <c r="M294" i="1" a="1"/>
  <c r="M294" i="1" s="1"/>
  <c r="K292" i="12" s="1"/>
  <c r="M293" i="1" a="1"/>
  <c r="M293" i="1" s="1"/>
  <c r="K291" i="12" s="1"/>
  <c r="M292" i="1" a="1"/>
  <c r="M292" i="1" s="1"/>
  <c r="K290" i="12" s="1"/>
  <c r="M291" i="1" a="1"/>
  <c r="M291" i="1" s="1"/>
  <c r="K289" i="12" s="1"/>
  <c r="N288" i="1" a="1"/>
  <c r="N288" i="1" s="1"/>
  <c r="L286" i="12" s="1"/>
  <c r="M288" i="1" a="1"/>
  <c r="M288" i="1" s="1"/>
  <c r="K286" i="12" s="1"/>
  <c r="R257" i="1"/>
  <c r="N286" i="1" a="1"/>
  <c r="N286" i="1" s="1"/>
  <c r="L284" i="12" s="1"/>
  <c r="M286" i="1" a="1"/>
  <c r="M286" i="1" s="1"/>
  <c r="K284" i="12" s="1"/>
  <c r="N285" i="1" a="1"/>
  <c r="N285" i="1" s="1"/>
  <c r="L283" i="12" s="1"/>
  <c r="M285" i="1" a="1"/>
  <c r="M285" i="1" s="1"/>
  <c r="K283" i="12" s="1"/>
  <c r="N284" i="1" a="1"/>
  <c r="N284" i="1" s="1"/>
  <c r="L282" i="12" s="1"/>
  <c r="M284" i="1" a="1"/>
  <c r="M284" i="1" s="1"/>
  <c r="K282" i="12" s="1"/>
  <c r="N283" i="1" a="1"/>
  <c r="N283" i="1" s="1"/>
  <c r="L281" i="12" s="1"/>
  <c r="M283" i="1" a="1"/>
  <c r="M283" i="1" s="1"/>
  <c r="K281" i="12" s="1"/>
  <c r="N279" i="1" a="1"/>
  <c r="N279" i="1" s="1"/>
  <c r="L277" i="12" s="1"/>
  <c r="M279" i="1" a="1"/>
  <c r="M279" i="1" s="1"/>
  <c r="K277" i="12" s="1"/>
  <c r="N278" i="1" a="1"/>
  <c r="N278" i="1" s="1"/>
  <c r="L276" i="12" s="1"/>
  <c r="M278" i="1" a="1"/>
  <c r="M278" i="1" s="1"/>
  <c r="K276" i="12" s="1"/>
  <c r="M280" i="1" a="1"/>
  <c r="M280" i="1" s="1"/>
  <c r="K278" i="12" s="1"/>
  <c r="N277" i="1" a="1"/>
  <c r="N277" i="1" s="1"/>
  <c r="L275" i="12" s="1"/>
  <c r="M277" i="1" a="1"/>
  <c r="M277" i="1" s="1"/>
  <c r="K275" i="12" s="1"/>
  <c r="N276" i="1" a="1"/>
  <c r="N276" i="1" s="1"/>
  <c r="L274" i="12" s="1"/>
  <c r="M276" i="1" a="1"/>
  <c r="M276" i="1" s="1"/>
  <c r="K274" i="12" s="1"/>
  <c r="N275" i="1" a="1"/>
  <c r="N275" i="1" s="1"/>
  <c r="L273" i="12" s="1"/>
  <c r="M275" i="1" a="1"/>
  <c r="M275" i="1" s="1"/>
  <c r="K273" i="12" s="1"/>
  <c r="N272" i="1" a="1"/>
  <c r="N272" i="1" s="1"/>
  <c r="L270" i="12" s="1"/>
  <c r="M272" i="1" a="1"/>
  <c r="M272" i="1" s="1"/>
  <c r="K270" i="12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K295" i="12" s="1"/>
  <c r="M290" i="1" a="1"/>
  <c r="M290" i="1" s="1"/>
  <c r="K288" i="12" s="1"/>
  <c r="M289" i="1" a="1"/>
  <c r="M289" i="1" s="1"/>
  <c r="K287" i="12" s="1"/>
  <c r="M287" i="1" a="1"/>
  <c r="M287" i="1" s="1"/>
  <c r="K285" i="12" s="1"/>
  <c r="M282" i="1" a="1"/>
  <c r="M282" i="1" s="1"/>
  <c r="K280" i="12" s="1"/>
  <c r="M281" i="1" a="1"/>
  <c r="M281" i="1" s="1"/>
  <c r="K279" i="12" s="1"/>
  <c r="N273" i="1" a="1"/>
  <c r="N273" i="1" s="1"/>
  <c r="L271" i="12" s="1"/>
  <c r="M273" i="1" a="1"/>
  <c r="M273" i="1" s="1"/>
  <c r="K271" i="12" s="1"/>
  <c r="M274" i="1" a="1"/>
  <c r="M274" i="1" s="1"/>
  <c r="K272" i="12" s="1"/>
  <c r="M270" i="1" a="1"/>
  <c r="M270" i="1" s="1"/>
  <c r="K268" i="12" s="1"/>
  <c r="M269" i="1" a="1"/>
  <c r="M269" i="1" s="1"/>
  <c r="K267" i="12" s="1"/>
  <c r="M268" i="1" a="1"/>
  <c r="M268" i="1" s="1"/>
  <c r="K266" i="12" s="1"/>
  <c r="M267" i="1" a="1"/>
  <c r="M267" i="1" s="1"/>
  <c r="K265" i="12" s="1"/>
  <c r="M266" i="1" a="1"/>
  <c r="M266" i="1" s="1"/>
  <c r="K264" i="12" s="1"/>
  <c r="M265" i="1" a="1"/>
  <c r="M265" i="1" s="1"/>
  <c r="K263" i="12" s="1"/>
  <c r="M264" i="1" a="1"/>
  <c r="M264" i="1" s="1"/>
  <c r="K262" i="12" s="1"/>
  <c r="M263" i="1" a="1"/>
  <c r="M263" i="1" s="1"/>
  <c r="K261" i="12" s="1"/>
  <c r="M261" i="1" a="1"/>
  <c r="M261" i="1" s="1"/>
  <c r="K259" i="12" s="1"/>
  <c r="M256" i="1" a="1"/>
  <c r="M256" i="1" s="1"/>
  <c r="K254" i="12" s="1"/>
  <c r="N256" i="1" a="1"/>
  <c r="N256" i="1" s="1"/>
  <c r="L254" i="12" s="1"/>
  <c r="M257" i="1" a="1"/>
  <c r="M257" i="1" s="1"/>
  <c r="K255" i="12" s="1"/>
  <c r="N257" i="1" a="1"/>
  <c r="N257" i="1" s="1"/>
  <c r="L255" i="12" s="1"/>
  <c r="M258" i="1" a="1"/>
  <c r="M258" i="1" s="1"/>
  <c r="K256" i="12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K260" i="12" s="1"/>
  <c r="M260" i="1" a="1"/>
  <c r="M260" i="1" s="1"/>
  <c r="K258" i="12" s="1"/>
  <c r="M259" i="1" a="1"/>
  <c r="M259" i="1" s="1"/>
  <c r="K257" i="12" s="1"/>
  <c r="N254" i="1" a="1"/>
  <c r="N254" i="1" s="1"/>
  <c r="L252" i="12" s="1"/>
  <c r="M254" i="1" a="1"/>
  <c r="M254" i="1" s="1"/>
  <c r="K252" i="12" s="1"/>
  <c r="N253" i="1" a="1"/>
  <c r="N253" i="1" s="1"/>
  <c r="L251" i="12" s="1"/>
  <c r="M253" i="1" a="1"/>
  <c r="M253" i="1" s="1"/>
  <c r="K251" i="12" s="1"/>
  <c r="N252" i="1" a="1"/>
  <c r="N252" i="1" s="1"/>
  <c r="L250" i="12" s="1"/>
  <c r="M252" i="1" a="1"/>
  <c r="M252" i="1" s="1"/>
  <c r="K250" i="12" s="1"/>
  <c r="N251" i="1" a="1"/>
  <c r="N251" i="1" s="1"/>
  <c r="L249" i="12" s="1"/>
  <c r="M251" i="1" a="1"/>
  <c r="M251" i="1" s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K221" i="12" s="1"/>
  <c r="N244" i="1" a="1"/>
  <c r="N244" i="1" s="1"/>
  <c r="L242" i="12" s="1"/>
  <c r="M231" i="1" a="1"/>
  <c r="M231" i="1" s="1"/>
  <c r="K229" i="12" s="1"/>
  <c r="N241" i="1" a="1"/>
  <c r="N241" i="1" s="1"/>
  <c r="L239" i="12" s="1"/>
  <c r="M241" i="1" a="1"/>
  <c r="M241" i="1" s="1"/>
  <c r="K239" i="12" s="1"/>
  <c r="N238" i="1" a="1"/>
  <c r="N238" i="1" s="1"/>
  <c r="L236" i="12" s="1"/>
  <c r="M238" i="1" a="1"/>
  <c r="M238" i="1" s="1"/>
  <c r="K236" i="12" s="1"/>
  <c r="N237" i="1" a="1"/>
  <c r="N237" i="1" s="1"/>
  <c r="L235" i="12" s="1"/>
  <c r="M237" i="1" a="1"/>
  <c r="M237" i="1" s="1"/>
  <c r="K235" i="12" s="1"/>
  <c r="N236" i="1" a="1"/>
  <c r="N236" i="1" s="1"/>
  <c r="L234" i="12" s="1"/>
  <c r="M236" i="1" a="1"/>
  <c r="M236" i="1" s="1"/>
  <c r="K234" i="12" s="1"/>
  <c r="M234" i="1" a="1"/>
  <c r="M234" i="1" s="1"/>
  <c r="K232" i="12" s="1"/>
  <c r="N234" i="1" a="1"/>
  <c r="N234" i="1" s="1"/>
  <c r="L232" i="12" s="1"/>
  <c r="M235" i="1" a="1"/>
  <c r="M235" i="1" s="1"/>
  <c r="K233" i="12" s="1"/>
  <c r="N235" i="1" a="1"/>
  <c r="N235" i="1" s="1"/>
  <c r="L233" i="12" s="1"/>
  <c r="M240" i="1" a="1"/>
  <c r="M240" i="1" s="1"/>
  <c r="K238" i="12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K228" i="12" s="1"/>
  <c r="M229" i="1" a="1"/>
  <c r="M229" i="1" s="1"/>
  <c r="K227" i="12" s="1"/>
  <c r="M228" i="1" a="1"/>
  <c r="M228" i="1" s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K216" i="12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K214" i="12" s="1"/>
  <c r="M217" i="1" a="1"/>
  <c r="M217" i="1" s="1"/>
  <c r="K215" i="12" s="1"/>
  <c r="M225" i="1" a="1"/>
  <c r="M225" i="1" s="1"/>
  <c r="K223" i="12" s="1"/>
  <c r="M226" i="1" a="1"/>
  <c r="M226" i="1" s="1"/>
  <c r="K224" i="12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K187" i="12" s="1"/>
  <c r="M193" i="1" a="1"/>
  <c r="M193" i="1" s="1"/>
  <c r="K191" i="12" s="1"/>
  <c r="M194" i="1" a="1"/>
  <c r="M194" i="1" s="1"/>
  <c r="K192" i="12" s="1"/>
  <c r="M195" i="1" a="1"/>
  <c r="M195" i="1" s="1"/>
  <c r="K193" i="12" s="1"/>
  <c r="M196" i="1" a="1"/>
  <c r="M196" i="1" s="1"/>
  <c r="K194" i="12" s="1"/>
  <c r="M197" i="1" a="1"/>
  <c r="M197" i="1" s="1"/>
  <c r="K195" i="12" s="1"/>
  <c r="M198" i="1" a="1"/>
  <c r="M198" i="1" s="1"/>
  <c r="K196" i="12" s="1"/>
  <c r="M199" i="1" a="1"/>
  <c r="M199" i="1" s="1"/>
  <c r="K197" i="12" s="1"/>
  <c r="M200" i="1" a="1"/>
  <c r="M200" i="1" s="1"/>
  <c r="K198" i="12" s="1"/>
  <c r="M201" i="1" a="1"/>
  <c r="M201" i="1" s="1"/>
  <c r="K199" i="12" s="1"/>
  <c r="M202" i="1" a="1"/>
  <c r="M202" i="1" s="1"/>
  <c r="K200" i="12" s="1"/>
  <c r="M203" i="1" a="1"/>
  <c r="M203" i="1" s="1"/>
  <c r="K201" i="12" s="1"/>
  <c r="M204" i="1" a="1"/>
  <c r="M204" i="1" s="1"/>
  <c r="K202" i="12" s="1"/>
  <c r="M205" i="1" a="1"/>
  <c r="M205" i="1" s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K181" i="12" s="1"/>
  <c r="N182" i="1" a="1"/>
  <c r="N182" i="1" s="1"/>
  <c r="L180" i="12" s="1"/>
  <c r="M182" i="1" a="1"/>
  <c r="M182" i="1" s="1"/>
  <c r="K180" i="12" s="1"/>
  <c r="N181" i="1" a="1"/>
  <c r="N181" i="1" s="1"/>
  <c r="L179" i="12" s="1"/>
  <c r="M181" i="1" a="1"/>
  <c r="M181" i="1" s="1"/>
  <c r="K179" i="12" s="1"/>
  <c r="H181" i="1" a="1"/>
  <c r="H181" i="1" s="1"/>
  <c r="I179" i="12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K177" i="12" s="1"/>
  <c r="N178" i="1" a="1"/>
  <c r="N178" i="1" s="1"/>
  <c r="L176" i="12" s="1"/>
  <c r="M169" i="1" a="1"/>
  <c r="M169" i="1" s="1"/>
  <c r="K167" i="12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K175" i="12" s="1"/>
  <c r="M176" i="1" a="1"/>
  <c r="M176" i="1" s="1"/>
  <c r="K174" i="12" s="1"/>
  <c r="M175" i="1" a="1"/>
  <c r="M175" i="1" s="1"/>
  <c r="K173" i="12" s="1"/>
  <c r="M174" i="1" a="1"/>
  <c r="M174" i="1" s="1"/>
  <c r="K172" i="12" s="1"/>
  <c r="M173" i="1" a="1"/>
  <c r="M173" i="1" s="1"/>
  <c r="K171" i="12" s="1"/>
  <c r="M172" i="1" a="1"/>
  <c r="M172" i="1" s="1"/>
  <c r="K170" i="12" s="1"/>
  <c r="M171" i="1" a="1"/>
  <c r="M171" i="1" s="1"/>
  <c r="K169" i="12" s="1"/>
  <c r="M170" i="1" a="1"/>
  <c r="M170" i="1" s="1"/>
  <c r="K168" i="12" s="1"/>
  <c r="M168" i="1" a="1"/>
  <c r="M168" i="1" s="1"/>
  <c r="K166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N161" i="1" a="1"/>
  <c r="N161" i="1" s="1"/>
  <c r="L159" i="12" s="1"/>
  <c r="M161" i="1" a="1"/>
  <c r="M161" i="1" s="1"/>
  <c r="K159" i="12" s="1"/>
  <c r="N160" i="1" a="1"/>
  <c r="N160" i="1" s="1"/>
  <c r="L158" i="12" s="1"/>
  <c r="M160" i="1" a="1"/>
  <c r="M160" i="1" s="1"/>
  <c r="K158" i="12" s="1"/>
  <c r="N159" i="1" a="1"/>
  <c r="N159" i="1" s="1"/>
  <c r="L157" i="12" s="1"/>
  <c r="M159" i="1" a="1"/>
  <c r="M159" i="1" s="1"/>
  <c r="K157" i="12" s="1"/>
  <c r="N156" i="1" a="1"/>
  <c r="N156" i="1" s="1"/>
  <c r="L154" i="12" s="1"/>
  <c r="M156" i="1" a="1"/>
  <c r="M156" i="1" s="1"/>
  <c r="K154" i="12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K149" i="12" s="1"/>
  <c r="N150" i="1" a="1"/>
  <c r="N150" i="1" s="1"/>
  <c r="L148" i="12" s="1"/>
  <c r="M150" i="1" a="1"/>
  <c r="M150" i="1" s="1"/>
  <c r="K148" i="12" s="1"/>
  <c r="N147" i="1" a="1"/>
  <c r="N147" i="1" s="1"/>
  <c r="L145" i="12" s="1"/>
  <c r="M147" i="1" a="1"/>
  <c r="M147" i="1" s="1"/>
  <c r="K145" i="12" s="1"/>
  <c r="H147" i="1" a="1"/>
  <c r="H147" i="1" s="1"/>
  <c r="I145" i="12" s="1"/>
  <c r="M186" i="1" a="1"/>
  <c r="M186" i="1" s="1"/>
  <c r="K184" i="12" s="1"/>
  <c r="M185" i="1" a="1"/>
  <c r="M185" i="1" s="1"/>
  <c r="K183" i="12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K151" i="12" s="1"/>
  <c r="M152" i="1" a="1"/>
  <c r="M152" i="1" s="1"/>
  <c r="K150" i="12" s="1"/>
  <c r="M149" i="1" a="1"/>
  <c r="M149" i="1" s="1"/>
  <c r="K147" i="12" s="1"/>
  <c r="M148" i="1" a="1"/>
  <c r="M148" i="1" s="1"/>
  <c r="K146" i="12" s="1"/>
  <c r="M146" i="1" a="1"/>
  <c r="M146" i="1" s="1"/>
  <c r="K144" i="12" s="1"/>
  <c r="M145" i="1" a="1"/>
  <c r="M145" i="1" s="1"/>
  <c r="K143" i="12" s="1"/>
  <c r="M143" i="1" a="1"/>
  <c r="M143" i="1" s="1"/>
  <c r="K141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H140" i="1" a="1"/>
  <c r="H140" i="1" s="1"/>
  <c r="I138" i="12" s="1"/>
  <c r="N139" i="1" a="1"/>
  <c r="N139" i="1" s="1"/>
  <c r="L137" i="12" s="1"/>
  <c r="M139" i="1" a="1"/>
  <c r="M139" i="1" s="1"/>
  <c r="K137" i="12" s="1"/>
  <c r="H139" i="1" a="1"/>
  <c r="H139" i="1" s="1"/>
  <c r="I137" i="12" s="1"/>
  <c r="N135" i="1" a="1"/>
  <c r="N135" i="1" s="1"/>
  <c r="L133" i="12" s="1"/>
  <c r="M135" i="1" a="1"/>
  <c r="M135" i="1" s="1"/>
  <c r="K133" i="12" s="1"/>
  <c r="N133" i="1" a="1"/>
  <c r="N133" i="1" s="1"/>
  <c r="L131" i="12" s="1"/>
  <c r="M133" i="1" a="1"/>
  <c r="M133" i="1" s="1"/>
  <c r="K131" i="12" s="1"/>
  <c r="N132" i="1" a="1"/>
  <c r="N132" i="1" s="1"/>
  <c r="L130" i="12" s="1"/>
  <c r="M132" i="1" a="1"/>
  <c r="M132" i="1" s="1"/>
  <c r="K130" i="12" s="1"/>
  <c r="N134" i="1" a="1"/>
  <c r="N134" i="1" s="1"/>
  <c r="L132" i="12" s="1"/>
  <c r="M134" i="1" a="1"/>
  <c r="M134" i="1" s="1"/>
  <c r="K132" i="12" s="1"/>
  <c r="AY102" i="1"/>
  <c r="N105" i="1" a="1"/>
  <c r="N105" i="1" s="1"/>
  <c r="L103" i="12" s="1"/>
  <c r="M105" i="1" a="1"/>
  <c r="M105" i="1" s="1"/>
  <c r="K103" i="12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K110" i="12" s="1"/>
  <c r="N111" i="1" a="1"/>
  <c r="N111" i="1" s="1"/>
  <c r="L109" i="12" s="1"/>
  <c r="N108" i="1" a="1"/>
  <c r="N108" i="1" s="1"/>
  <c r="L106" i="12" s="1"/>
  <c r="M108" i="1" a="1"/>
  <c r="M108" i="1" s="1"/>
  <c r="K106" i="12" s="1"/>
  <c r="N107" i="1" a="1"/>
  <c r="N107" i="1" s="1"/>
  <c r="L105" i="12" s="1"/>
  <c r="M107" i="1" a="1"/>
  <c r="M107" i="1" s="1"/>
  <c r="K105" i="12" s="1"/>
  <c r="N106" i="1" a="1"/>
  <c r="N106" i="1" s="1"/>
  <c r="L104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M125" i="1" a="1"/>
  <c r="M125" i="1" s="1"/>
  <c r="K123" i="12" s="1"/>
  <c r="M122" i="1" a="1"/>
  <c r="M122" i="1" s="1"/>
  <c r="K120" i="12" s="1"/>
  <c r="M121" i="1" a="1"/>
  <c r="M121" i="1" s="1"/>
  <c r="K119" i="12" s="1"/>
  <c r="M120" i="1" a="1"/>
  <c r="M120" i="1" s="1"/>
  <c r="K118" i="12" s="1"/>
  <c r="M142" i="1" a="1"/>
  <c r="M142" i="1" s="1"/>
  <c r="K140" i="12" s="1"/>
  <c r="M138" i="1" a="1"/>
  <c r="M138" i="1" s="1"/>
  <c r="K136" i="12" s="1"/>
  <c r="M136" i="1" a="1"/>
  <c r="M136" i="1" s="1"/>
  <c r="K134" i="12" s="1"/>
  <c r="M131" i="1" a="1"/>
  <c r="M131" i="1" s="1"/>
  <c r="K129" i="12" s="1"/>
  <c r="M124" i="1" a="1"/>
  <c r="M124" i="1" s="1"/>
  <c r="K122" i="12" s="1"/>
  <c r="M123" i="1" a="1"/>
  <c r="M123" i="1" s="1"/>
  <c r="K121" i="12" s="1"/>
  <c r="M117" i="1" a="1"/>
  <c r="M117" i="1" s="1"/>
  <c r="K115" i="12" s="1"/>
  <c r="M116" i="1" a="1"/>
  <c r="M116" i="1" s="1"/>
  <c r="K114" i="12" s="1"/>
  <c r="M115" i="1" a="1"/>
  <c r="M115" i="1" s="1"/>
  <c r="K113" i="12" s="1"/>
  <c r="M114" i="1" a="1"/>
  <c r="M114" i="1" s="1"/>
  <c r="K112" i="12" s="1"/>
  <c r="M113" i="1" a="1"/>
  <c r="M113" i="1" s="1"/>
  <c r="K111" i="12" s="1"/>
  <c r="M111" i="1" a="1"/>
  <c r="M111" i="1" s="1"/>
  <c r="K109" i="12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K108" i="12" s="1"/>
  <c r="N109" i="1" a="1"/>
  <c r="N109" i="1" s="1"/>
  <c r="L107" i="12" s="1"/>
  <c r="M109" i="1" a="1"/>
  <c r="M109" i="1" s="1"/>
  <c r="K107" i="12" s="1"/>
  <c r="H91" i="1" a="1"/>
  <c r="H91" i="1" s="1"/>
  <c r="I89" i="12" s="1"/>
  <c r="H90" i="1" a="1"/>
  <c r="H90" i="1" s="1"/>
  <c r="I88" i="12" s="1"/>
  <c r="H89" i="1" a="1"/>
  <c r="H89" i="1" s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K61" i="12" s="1"/>
  <c r="M64" i="1" a="1"/>
  <c r="M64" i="1" s="1"/>
  <c r="K62" i="12" s="1"/>
  <c r="M65" i="1" a="1"/>
  <c r="M65" i="1" s="1"/>
  <c r="K63" i="12" s="1"/>
  <c r="M67" i="1" a="1"/>
  <c r="M67" i="1" s="1"/>
  <c r="K65" i="12" s="1"/>
  <c r="M68" i="1" a="1"/>
  <c r="M68" i="1" s="1"/>
  <c r="K66" i="12" s="1"/>
  <c r="M69" i="1" a="1"/>
  <c r="M69" i="1" s="1"/>
  <c r="K67" i="12" s="1"/>
  <c r="M70" i="1" a="1"/>
  <c r="M70" i="1" s="1"/>
  <c r="K68" i="12" s="1"/>
  <c r="M74" i="1" a="1"/>
  <c r="M74" i="1" s="1"/>
  <c r="K72" i="12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K50" i="12" s="1"/>
  <c r="N48" i="1" a="1"/>
  <c r="N48" i="1" s="1"/>
  <c r="L46" i="12" s="1"/>
  <c r="M48" i="1" a="1"/>
  <c r="M48" i="1" s="1"/>
  <c r="K46" i="12" s="1"/>
  <c r="N47" i="1" a="1"/>
  <c r="N47" i="1" s="1"/>
  <c r="L45" i="12" s="1"/>
  <c r="M47" i="1" a="1"/>
  <c r="M47" i="1" s="1"/>
  <c r="K45" i="12" s="1"/>
  <c r="M46" i="1" a="1"/>
  <c r="M46" i="1" s="1"/>
  <c r="K44" i="12" s="1"/>
  <c r="N42" i="1" a="1"/>
  <c r="N42" i="1" s="1"/>
  <c r="L40" i="12" s="1"/>
  <c r="M42" i="1" a="1"/>
  <c r="M42" i="1" s="1"/>
  <c r="K40" i="12" s="1"/>
  <c r="N41" i="1" a="1"/>
  <c r="N41" i="1" s="1"/>
  <c r="L39" i="12" s="1"/>
  <c r="M41" i="1" a="1"/>
  <c r="M41" i="1" s="1"/>
  <c r="K39" i="12" s="1"/>
  <c r="N40" i="1" a="1"/>
  <c r="N40" i="1" s="1"/>
  <c r="L38" i="12" s="1"/>
  <c r="M40" i="1" a="1"/>
  <c r="M40" i="1" s="1"/>
  <c r="K38" i="12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K93" i="12" s="1"/>
  <c r="M92" i="1" a="1"/>
  <c r="M92" i="1" s="1"/>
  <c r="K90" i="12" s="1"/>
  <c r="M88" i="1" a="1"/>
  <c r="M88" i="1" s="1"/>
  <c r="K86" i="12" s="1"/>
  <c r="M87" i="1" a="1"/>
  <c r="M87" i="1" s="1"/>
  <c r="K85" i="12" s="1"/>
  <c r="M86" i="1" a="1"/>
  <c r="M86" i="1" s="1"/>
  <c r="K84" i="12" s="1"/>
  <c r="M84" i="1" a="1"/>
  <c r="M84" i="1" s="1"/>
  <c r="K82" i="12" s="1"/>
  <c r="M83" i="1" a="1"/>
  <c r="M83" i="1" s="1"/>
  <c r="K81" i="12" s="1"/>
  <c r="M82" i="1" a="1"/>
  <c r="M82" i="1" s="1"/>
  <c r="K80" i="12" s="1"/>
  <c r="M54" i="1" a="1"/>
  <c r="M54" i="1" s="1"/>
  <c r="K52" i="12" s="1"/>
  <c r="M53" i="1" a="1"/>
  <c r="M53" i="1" s="1"/>
  <c r="K51" i="12" s="1"/>
  <c r="M49" i="1" a="1"/>
  <c r="M49" i="1" s="1"/>
  <c r="K47" i="12" s="1"/>
  <c r="M45" i="1" a="1"/>
  <c r="M45" i="1" s="1"/>
  <c r="K43" i="12" s="1"/>
  <c r="M44" i="1" a="1"/>
  <c r="M44" i="1" s="1"/>
  <c r="K42" i="12" s="1"/>
  <c r="M43" i="1" a="1"/>
  <c r="M43" i="1" s="1"/>
  <c r="K41" i="12" s="1"/>
  <c r="M37" i="1" a="1"/>
  <c r="M37" i="1" s="1"/>
  <c r="K35" i="12" s="1"/>
  <c r="M36" i="1" a="1"/>
  <c r="M36" i="1" s="1"/>
  <c r="K34" i="12" s="1"/>
  <c r="N35" i="1" a="1"/>
  <c r="N35" i="1" s="1"/>
  <c r="L33" i="12" s="1"/>
  <c r="M35" i="1" a="1"/>
  <c r="M35" i="1" s="1"/>
  <c r="K33" i="12" s="1"/>
  <c r="N34" i="1" a="1"/>
  <c r="N34" i="1" s="1"/>
  <c r="L32" i="12" s="1"/>
  <c r="M34" i="1" a="1"/>
  <c r="M34" i="1" s="1"/>
  <c r="K32" i="12" s="1"/>
  <c r="N33" i="1" a="1"/>
  <c r="N33" i="1" s="1"/>
  <c r="L31" i="12" s="1"/>
  <c r="M33" i="1" a="1"/>
  <c r="M33" i="1" s="1"/>
  <c r="K31" i="12" s="1"/>
  <c r="N32" i="1" a="1"/>
  <c r="N32" i="1" s="1"/>
  <c r="L30" i="12" s="1"/>
  <c r="M32" i="1" a="1"/>
  <c r="M32" i="1" s="1"/>
  <c r="K30" i="12" s="1"/>
  <c r="N31" i="1" a="1"/>
  <c r="N31" i="1" s="1"/>
  <c r="L29" i="12" s="1"/>
  <c r="M31" i="1" a="1"/>
  <c r="M31" i="1" s="1"/>
  <c r="K29" i="12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K26" i="12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K24" i="12" s="1"/>
  <c r="N25" i="1" a="1"/>
  <c r="N25" i="1" s="1"/>
  <c r="L23" i="12" s="1"/>
  <c r="N24" i="1" a="1"/>
  <c r="N24" i="1" s="1"/>
  <c r="L22" i="12" s="1"/>
  <c r="M24" i="1" a="1"/>
  <c r="M24" i="1" s="1"/>
  <c r="K22" i="12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K20" i="12" s="1"/>
  <c r="N21" i="1" a="1"/>
  <c r="N21" i="1" s="1"/>
  <c r="L19" i="12" s="1"/>
  <c r="M21" i="1" a="1"/>
  <c r="M21" i="1" s="1"/>
  <c r="K19" i="12" s="1"/>
  <c r="N20" i="1" a="1"/>
  <c r="N20" i="1" s="1"/>
  <c r="L18" i="12" s="1"/>
  <c r="N17" i="1" a="1"/>
  <c r="N17" i="1" s="1"/>
  <c r="L15" i="12" s="1"/>
  <c r="M17" i="1" a="1"/>
  <c r="M17" i="1" s="1"/>
  <c r="K15" i="12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K8" i="12" s="1"/>
  <c r="N9" i="1" a="1"/>
  <c r="N9" i="1" s="1"/>
  <c r="L7" i="12" s="1"/>
  <c r="M9" i="1" a="1"/>
  <c r="M9" i="1" s="1"/>
  <c r="K7" i="12" s="1"/>
  <c r="N8" i="1" a="1"/>
  <c r="N8" i="1" s="1"/>
  <c r="L6" i="12" s="1"/>
  <c r="M8" i="1" a="1"/>
  <c r="M8" i="1" s="1"/>
  <c r="K6" i="12" s="1"/>
  <c r="N7" i="1" a="1"/>
  <c r="N7" i="1" s="1"/>
  <c r="L5" i="12" s="1"/>
  <c r="M7" i="1" a="1"/>
  <c r="M7" i="1" s="1"/>
  <c r="K5" i="12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K328" i="12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K331" i="12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K334" i="12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K340" i="12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K407" i="12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K410" i="12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K411" i="12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K412" i="12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K242" i="12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K243" i="12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K244" i="12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K245" i="12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K246" i="12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K247" i="12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K248" i="12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582" i="13" l="1"/>
  <c r="K582" i="12"/>
  <c r="F588" i="13"/>
  <c r="K588" i="12"/>
  <c r="F589" i="13"/>
  <c r="K589" i="12"/>
  <c r="F594" i="13"/>
  <c r="K594" i="12"/>
  <c r="F596" i="13"/>
  <c r="K596" i="12"/>
  <c r="AN596" i="1"/>
  <c r="L594" i="12"/>
  <c r="AN598" i="1"/>
  <c r="L596" i="12"/>
  <c r="E573" i="13"/>
  <c r="I573" i="12"/>
  <c r="F583" i="13"/>
  <c r="K583" i="12"/>
  <c r="F584" i="13"/>
  <c r="K584" i="12"/>
  <c r="F585" i="13"/>
  <c r="K585" i="12"/>
  <c r="F586" i="13"/>
  <c r="K586" i="12"/>
  <c r="F587" i="13"/>
  <c r="K587" i="12"/>
  <c r="F581" i="13"/>
  <c r="K581" i="12"/>
  <c r="F622" i="13"/>
  <c r="K622" i="12"/>
  <c r="F623" i="13"/>
  <c r="K623" i="12"/>
  <c r="F624" i="13"/>
  <c r="K624" i="12"/>
  <c r="F625" i="13"/>
  <c r="K625" i="12"/>
  <c r="F630" i="13"/>
  <c r="K630" i="12"/>
  <c r="F633" i="13"/>
  <c r="K633" i="12"/>
  <c r="F634" i="13"/>
  <c r="K634" i="12"/>
  <c r="F635" i="13"/>
  <c r="K635" i="12"/>
  <c r="F646" i="13"/>
  <c r="K646" i="12"/>
  <c r="F650" i="13"/>
  <c r="K650" i="12"/>
  <c r="F652" i="13"/>
  <c r="K652" i="12"/>
  <c r="F653" i="13"/>
  <c r="K653" i="12"/>
  <c r="F654" i="13"/>
  <c r="K654" i="12"/>
  <c r="F656" i="13"/>
  <c r="K656" i="12"/>
  <c r="F657" i="13"/>
  <c r="K657" i="12"/>
  <c r="F669" i="13"/>
  <c r="K670" i="12"/>
  <c r="F679" i="13"/>
  <c r="K680" i="12"/>
  <c r="F680" i="13"/>
  <c r="K681" i="12"/>
  <c r="F681" i="13"/>
  <c r="K682" i="12"/>
  <c r="F682" i="13"/>
  <c r="K683" i="12"/>
  <c r="F683" i="13"/>
  <c r="K684" i="12"/>
  <c r="F684" i="13"/>
  <c r="K685" i="12"/>
  <c r="F685" i="13"/>
  <c r="K686" i="12"/>
  <c r="F686" i="13"/>
  <c r="K687" i="12"/>
  <c r="F687" i="13"/>
  <c r="K688" i="12"/>
  <c r="F688" i="13"/>
  <c r="K689" i="12"/>
  <c r="F689" i="13"/>
  <c r="K690" i="12"/>
  <c r="F690" i="13"/>
  <c r="K691" i="12"/>
  <c r="F691" i="13"/>
  <c r="K692" i="12"/>
  <c r="F692" i="13"/>
  <c r="K693" i="12"/>
  <c r="F693" i="13"/>
  <c r="K694" i="12"/>
  <c r="F694" i="13"/>
  <c r="K695" i="12"/>
  <c r="F695" i="13"/>
  <c r="K696" i="12"/>
  <c r="F696" i="13"/>
  <c r="K697" i="12"/>
  <c r="F697" i="13"/>
  <c r="K698" i="12"/>
  <c r="F698" i="13"/>
  <c r="K699" i="12"/>
  <c r="F699" i="13"/>
  <c r="K700" i="12"/>
  <c r="F700" i="13"/>
  <c r="K701" i="12"/>
  <c r="F701" i="13"/>
  <c r="K702" i="12"/>
  <c r="F702" i="13"/>
  <c r="K703" i="12"/>
  <c r="F704" i="13"/>
  <c r="K705" i="12"/>
  <c r="F705" i="13"/>
  <c r="K706" i="12"/>
  <c r="F706" i="13"/>
  <c r="K707" i="12"/>
  <c r="F707" i="13"/>
  <c r="K708" i="12"/>
  <c r="F708" i="13"/>
  <c r="K709" i="12"/>
  <c r="F709" i="13"/>
  <c r="K710" i="12"/>
  <c r="F710" i="13"/>
  <c r="K711" i="12"/>
  <c r="F711" i="13"/>
  <c r="K712" i="12"/>
  <c r="F712" i="13"/>
  <c r="K713" i="12"/>
  <c r="F713" i="13"/>
  <c r="K714" i="12"/>
  <c r="F714" i="13"/>
  <c r="K715" i="12"/>
  <c r="F715" i="13"/>
  <c r="K716" i="12"/>
  <c r="F716" i="13"/>
  <c r="K717" i="12"/>
  <c r="F717" i="13"/>
  <c r="K718" i="12"/>
  <c r="F718" i="13"/>
  <c r="K719" i="12"/>
  <c r="F719" i="13"/>
  <c r="K720" i="12"/>
  <c r="F720" i="13"/>
  <c r="K721" i="12"/>
  <c r="F721" i="13"/>
  <c r="K722" i="12"/>
  <c r="F722" i="13"/>
  <c r="K723" i="12"/>
  <c r="F723" i="13"/>
  <c r="K724" i="12"/>
  <c r="AN727" i="1"/>
  <c r="L725" i="12"/>
  <c r="C709" i="11"/>
  <c r="D725" i="12"/>
  <c r="AN728" i="1"/>
  <c r="L726" i="12"/>
  <c r="C710" i="11"/>
  <c r="D726" i="12"/>
  <c r="AN729" i="1"/>
  <c r="L727" i="12"/>
  <c r="C711" i="11"/>
  <c r="D727" i="12"/>
  <c r="G712" i="11"/>
  <c r="K728" i="12"/>
  <c r="AN730" i="1"/>
  <c r="L728" i="12"/>
  <c r="C712" i="11"/>
  <c r="D728" i="12"/>
  <c r="D712" i="11"/>
  <c r="E728" i="12"/>
  <c r="G713" i="11"/>
  <c r="K729" i="12"/>
  <c r="AN731" i="1"/>
  <c r="L729" i="12"/>
  <c r="C713" i="11"/>
  <c r="D729" i="12"/>
  <c r="G714" i="11"/>
  <c r="K730" i="12"/>
  <c r="AN732" i="1"/>
  <c r="L730" i="12"/>
  <c r="C714" i="11"/>
  <c r="D730" i="12"/>
  <c r="D714" i="11"/>
  <c r="E730" i="12"/>
  <c r="G715" i="11"/>
  <c r="K731" i="12"/>
  <c r="AN733" i="1"/>
  <c r="L731" i="12"/>
  <c r="C715" i="11"/>
  <c r="D731" i="12"/>
  <c r="D715" i="11"/>
  <c r="E731" i="12"/>
  <c r="G716" i="11"/>
  <c r="K732" i="12"/>
  <c r="AN734" i="1"/>
  <c r="L732" i="12"/>
  <c r="C716" i="11"/>
  <c r="D732" i="12"/>
  <c r="D716" i="11"/>
  <c r="E732" i="12"/>
  <c r="F732" i="13"/>
  <c r="K733" i="12"/>
  <c r="AN735" i="1"/>
  <c r="L733" i="12"/>
  <c r="C717" i="11"/>
  <c r="D733" i="12"/>
  <c r="D717" i="11"/>
  <c r="E733" i="12"/>
  <c r="F733" i="13"/>
  <c r="K734" i="12"/>
  <c r="AN736" i="1"/>
  <c r="L734" i="12"/>
  <c r="C718" i="11"/>
  <c r="D734" i="12"/>
  <c r="D718" i="11"/>
  <c r="E734" i="12"/>
  <c r="G719" i="11"/>
  <c r="K735" i="12"/>
  <c r="AN737" i="1"/>
  <c r="L735" i="12"/>
  <c r="C719" i="11"/>
  <c r="D735" i="12"/>
  <c r="D719" i="11"/>
  <c r="E735" i="12"/>
  <c r="G720" i="11"/>
  <c r="K736" i="12"/>
  <c r="AN738" i="1"/>
  <c r="L736" i="12"/>
  <c r="C720" i="11"/>
  <c r="D736" i="12"/>
  <c r="D720" i="11"/>
  <c r="E736" i="12"/>
  <c r="G721" i="11"/>
  <c r="K737" i="12"/>
  <c r="AN739" i="1"/>
  <c r="L737" i="12"/>
  <c r="C721" i="11"/>
  <c r="D737" i="12"/>
  <c r="D721" i="11"/>
  <c r="E737" i="12"/>
  <c r="G722" i="11"/>
  <c r="K738" i="12"/>
  <c r="AN740" i="1"/>
  <c r="L738" i="12"/>
  <c r="C722" i="11"/>
  <c r="D738" i="12"/>
  <c r="D722" i="11"/>
  <c r="E738" i="12"/>
  <c r="G723" i="11"/>
  <c r="K739" i="12"/>
  <c r="AN741" i="1"/>
  <c r="L739" i="12"/>
  <c r="C723" i="11"/>
  <c r="D739" i="12"/>
  <c r="D723" i="11"/>
  <c r="E739" i="12"/>
  <c r="G724" i="11"/>
  <c r="K740" i="12"/>
  <c r="AN742" i="1"/>
  <c r="L740" i="12"/>
  <c r="C724" i="11"/>
  <c r="D740" i="12"/>
  <c r="D724" i="11"/>
  <c r="E740" i="12"/>
  <c r="AN743" i="1"/>
  <c r="L741" i="12"/>
  <c r="C725" i="11"/>
  <c r="D741" i="12"/>
  <c r="D725" i="11"/>
  <c r="E741" i="12"/>
  <c r="G726" i="11"/>
  <c r="K742" i="12"/>
  <c r="AN744" i="1"/>
  <c r="L742" i="12"/>
  <c r="C726" i="11"/>
  <c r="D742" i="12"/>
  <c r="D726" i="11"/>
  <c r="E742" i="12"/>
  <c r="G727" i="11"/>
  <c r="K743" i="12"/>
  <c r="AN745" i="1"/>
  <c r="L743" i="12"/>
  <c r="C727" i="11"/>
  <c r="D743" i="12"/>
  <c r="D727" i="11"/>
  <c r="E743" i="12"/>
  <c r="G728" i="11"/>
  <c r="K744" i="12"/>
  <c r="AN746" i="1"/>
  <c r="L744" i="12"/>
  <c r="C728" i="11"/>
  <c r="D744" i="12"/>
  <c r="D728" i="11"/>
  <c r="E744" i="12"/>
  <c r="G735" i="11"/>
  <c r="K751" i="12"/>
  <c r="C735" i="11"/>
  <c r="D751" i="12"/>
  <c r="C744" i="11"/>
  <c r="D760" i="12"/>
  <c r="C747" i="11"/>
  <c r="D763" i="12"/>
  <c r="C749" i="11"/>
  <c r="D765" i="12"/>
  <c r="C750" i="11"/>
  <c r="D766" i="12"/>
  <c r="F600" i="13"/>
  <c r="K600" i="12"/>
  <c r="AN602" i="1"/>
  <c r="L600" i="12"/>
  <c r="F605" i="13"/>
  <c r="K605" i="12"/>
  <c r="AN607" i="1"/>
  <c r="L605" i="12"/>
  <c r="F609" i="13"/>
  <c r="K609" i="12"/>
  <c r="AN611" i="1"/>
  <c r="L609" i="12"/>
  <c r="F590" i="13"/>
  <c r="K590" i="12"/>
  <c r="F591" i="13"/>
  <c r="K591" i="12"/>
  <c r="F592" i="13"/>
  <c r="K592" i="12"/>
  <c r="E593" i="13"/>
  <c r="I593" i="12"/>
  <c r="F593" i="13"/>
  <c r="K593" i="12"/>
  <c r="F602" i="13"/>
  <c r="K602" i="12"/>
  <c r="F603" i="13"/>
  <c r="K603" i="12"/>
  <c r="F597" i="13"/>
  <c r="K597" i="12"/>
  <c r="F598" i="13"/>
  <c r="K598" i="12"/>
  <c r="F599" i="13"/>
  <c r="K599" i="12"/>
  <c r="F604" i="13"/>
  <c r="K604" i="12"/>
  <c r="F607" i="13"/>
  <c r="K607" i="12"/>
  <c r="F611" i="13"/>
  <c r="K611" i="12"/>
  <c r="F613" i="13"/>
  <c r="K613" i="12"/>
  <c r="F617" i="13"/>
  <c r="K617" i="12"/>
  <c r="F651" i="13"/>
  <c r="K651" i="12"/>
  <c r="BQ668" i="1"/>
  <c r="D751" i="11"/>
  <c r="D754" i="11"/>
  <c r="D729" i="11"/>
  <c r="D734" i="11"/>
  <c r="D736" i="11"/>
  <c r="G739" i="11"/>
  <c r="G741" i="11"/>
  <c r="G744" i="11"/>
  <c r="G746" i="11"/>
  <c r="AN765" i="1"/>
  <c r="D747" i="11"/>
  <c r="G749" i="11"/>
  <c r="AN768" i="1"/>
  <c r="D750" i="11"/>
  <c r="C751" i="11"/>
  <c r="AN771" i="1"/>
  <c r="C754" i="11"/>
  <c r="AN774" i="1"/>
  <c r="D756" i="11"/>
  <c r="G758" i="11"/>
  <c r="G745" i="11"/>
  <c r="AN764" i="1"/>
  <c r="D746" i="11"/>
  <c r="G748" i="11"/>
  <c r="AN767" i="1"/>
  <c r="D749" i="11"/>
  <c r="AN770" i="1"/>
  <c r="C753" i="11"/>
  <c r="AN773" i="1"/>
  <c r="D755" i="11"/>
  <c r="G757" i="11"/>
  <c r="AN776" i="1"/>
  <c r="D732" i="11"/>
  <c r="D733" i="11"/>
  <c r="G736" i="11"/>
  <c r="G738" i="11"/>
  <c r="C739" i="11"/>
  <c r="D740" i="11"/>
  <c r="C741" i="11"/>
  <c r="D742" i="11"/>
  <c r="AN763" i="1"/>
  <c r="D745" i="11"/>
  <c r="G747" i="11"/>
  <c r="AN766" i="1"/>
  <c r="D748" i="11"/>
  <c r="G750" i="11"/>
  <c r="AN769" i="1"/>
  <c r="C752" i="11"/>
  <c r="AN772" i="1"/>
  <c r="G756" i="11"/>
  <c r="AN775" i="1"/>
  <c r="D757" i="11"/>
  <c r="G733" i="11"/>
  <c r="D735" i="11"/>
  <c r="C737" i="11"/>
  <c r="G740" i="11"/>
  <c r="G732" i="11"/>
  <c r="C734" i="11"/>
  <c r="G737" i="11"/>
  <c r="D741" i="11"/>
  <c r="D744" i="11"/>
  <c r="D730" i="11"/>
  <c r="G734" i="11"/>
  <c r="D738" i="11"/>
  <c r="C740" i="11"/>
  <c r="D743" i="11"/>
  <c r="C707" i="11"/>
  <c r="BB680" i="1"/>
  <c r="BB671" i="1"/>
  <c r="BB670" i="1"/>
  <c r="G729" i="11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C708" i="11"/>
  <c r="AN748" i="1"/>
  <c r="C731" i="11"/>
  <c r="AN754" i="1"/>
  <c r="AN757" i="1"/>
  <c r="AN760" i="1"/>
  <c r="AN761" i="1"/>
  <c r="AN747" i="1"/>
  <c r="C730" i="11"/>
  <c r="AN750" i="1"/>
  <c r="AN751" i="1"/>
  <c r="AN752" i="1"/>
  <c r="AN755" i="1"/>
  <c r="AN758" i="1"/>
  <c r="C743" i="11"/>
  <c r="C729" i="11"/>
  <c r="AN749" i="1"/>
  <c r="C732" i="11"/>
  <c r="C733" i="11"/>
  <c r="AN753" i="1"/>
  <c r="AN756" i="1"/>
  <c r="AN759" i="1"/>
  <c r="AN762" i="1"/>
  <c r="C700" i="11"/>
  <c r="C705" i="11"/>
  <c r="C692" i="11"/>
  <c r="C695" i="11"/>
  <c r="C702" i="11"/>
  <c r="F703" i="13"/>
  <c r="G688" i="11"/>
  <c r="C704" i="11"/>
  <c r="F28" i="13"/>
  <c r="F27" i="13"/>
  <c r="F248" i="13"/>
  <c r="F247" i="13"/>
  <c r="F246" i="13"/>
  <c r="F245" i="13"/>
  <c r="F244" i="13"/>
  <c r="F243" i="13"/>
  <c r="F242" i="13"/>
  <c r="F412" i="13"/>
  <c r="F411" i="13"/>
  <c r="F410" i="13"/>
  <c r="F407" i="13"/>
  <c r="F340" i="13"/>
  <c r="F334" i="13"/>
  <c r="F333" i="13"/>
  <c r="F331" i="13"/>
  <c r="F330" i="13"/>
  <c r="F328" i="13"/>
  <c r="F5" i="13"/>
  <c r="F6" i="13"/>
  <c r="F7" i="13"/>
  <c r="F8" i="13"/>
  <c r="F9" i="13"/>
  <c r="F10" i="13"/>
  <c r="F11" i="13"/>
  <c r="F13" i="13"/>
  <c r="F14" i="13"/>
  <c r="F15" i="13"/>
  <c r="F19" i="13"/>
  <c r="F20" i="13"/>
  <c r="F21" i="13"/>
  <c r="F22" i="13"/>
  <c r="F24" i="13"/>
  <c r="F25" i="13"/>
  <c r="F26" i="13"/>
  <c r="F29" i="13"/>
  <c r="F30" i="13"/>
  <c r="F31" i="13"/>
  <c r="F32" i="13"/>
  <c r="F33" i="13"/>
  <c r="F34" i="13"/>
  <c r="F35" i="13"/>
  <c r="F41" i="13"/>
  <c r="F42" i="13"/>
  <c r="F43" i="13"/>
  <c r="F47" i="13"/>
  <c r="F51" i="13"/>
  <c r="F52" i="13"/>
  <c r="F80" i="13"/>
  <c r="F81" i="13"/>
  <c r="F82" i="13"/>
  <c r="F84" i="13"/>
  <c r="F85" i="13"/>
  <c r="F86" i="13"/>
  <c r="F90" i="13"/>
  <c r="F93" i="13"/>
  <c r="F38" i="13"/>
  <c r="F39" i="13"/>
  <c r="F40" i="13"/>
  <c r="F44" i="13"/>
  <c r="F45" i="13"/>
  <c r="F46" i="13"/>
  <c r="F50" i="13"/>
  <c r="F54" i="13"/>
  <c r="F55" i="13"/>
  <c r="F76" i="13"/>
  <c r="F72" i="13"/>
  <c r="F68" i="13"/>
  <c r="F67" i="13"/>
  <c r="F66" i="13"/>
  <c r="F65" i="13"/>
  <c r="F63" i="13"/>
  <c r="F62" i="13"/>
  <c r="F61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E87" i="13"/>
  <c r="E88" i="13"/>
  <c r="E89" i="13"/>
  <c r="F107" i="13"/>
  <c r="F108" i="13"/>
  <c r="F109" i="13"/>
  <c r="F111" i="13"/>
  <c r="F112" i="13"/>
  <c r="F113" i="13"/>
  <c r="F114" i="13"/>
  <c r="F115" i="13"/>
  <c r="F121" i="13"/>
  <c r="F122" i="13"/>
  <c r="F129" i="13"/>
  <c r="F134" i="13"/>
  <c r="F136" i="13"/>
  <c r="F140" i="13"/>
  <c r="F118" i="13"/>
  <c r="F119" i="13"/>
  <c r="F120" i="13"/>
  <c r="F123" i="13"/>
  <c r="F124" i="13"/>
  <c r="F125" i="13"/>
  <c r="F126" i="13"/>
  <c r="F105" i="13"/>
  <c r="F106" i="13"/>
  <c r="F110" i="13"/>
  <c r="F103" i="13"/>
  <c r="F132" i="13"/>
  <c r="F130" i="13"/>
  <c r="F131" i="13"/>
  <c r="F133" i="13"/>
  <c r="E137" i="13"/>
  <c r="F137" i="13"/>
  <c r="E138" i="13"/>
  <c r="F138" i="13"/>
  <c r="E139" i="13"/>
  <c r="F139" i="13"/>
  <c r="F141" i="13"/>
  <c r="F143" i="13"/>
  <c r="F144" i="13"/>
  <c r="F146" i="13"/>
  <c r="F147" i="13"/>
  <c r="F150" i="13"/>
  <c r="F151" i="13"/>
  <c r="F183" i="13"/>
  <c r="F184" i="13"/>
  <c r="E145" i="13"/>
  <c r="F145" i="13"/>
  <c r="F148" i="13"/>
  <c r="F149" i="13"/>
  <c r="F153" i="13"/>
  <c r="F154" i="13"/>
  <c r="F157" i="13"/>
  <c r="F158" i="13"/>
  <c r="F159" i="13"/>
  <c r="F160" i="13"/>
  <c r="F161" i="13"/>
  <c r="F162" i="13"/>
  <c r="F164" i="13"/>
  <c r="F166" i="13"/>
  <c r="F168" i="13"/>
  <c r="F169" i="13"/>
  <c r="F170" i="13"/>
  <c r="F171" i="13"/>
  <c r="F172" i="13"/>
  <c r="F173" i="13"/>
  <c r="F174" i="13"/>
  <c r="F175" i="13"/>
  <c r="F167" i="13"/>
  <c r="F177" i="13"/>
  <c r="F178" i="13"/>
  <c r="E179" i="13"/>
  <c r="F179" i="13"/>
  <c r="F180" i="13"/>
  <c r="F181" i="13"/>
  <c r="F185" i="13"/>
  <c r="F186" i="13"/>
  <c r="F203" i="13"/>
  <c r="F202" i="13"/>
  <c r="F201" i="13"/>
  <c r="F200" i="13"/>
  <c r="F199" i="13"/>
  <c r="F198" i="13"/>
  <c r="F197" i="13"/>
  <c r="F196" i="13"/>
  <c r="F195" i="13"/>
  <c r="F194" i="13"/>
  <c r="F193" i="13"/>
  <c r="F192" i="13"/>
  <c r="F191" i="13"/>
  <c r="F187" i="13"/>
  <c r="F205" i="13"/>
  <c r="F206" i="13"/>
  <c r="F224" i="13"/>
  <c r="F223" i="13"/>
  <c r="F215" i="13"/>
  <c r="F214" i="13"/>
  <c r="E208" i="13"/>
  <c r="F208" i="13"/>
  <c r="E207" i="13"/>
  <c r="F207" i="13"/>
  <c r="F211" i="13"/>
  <c r="F190" i="13"/>
  <c r="F188" i="13"/>
  <c r="F189" i="13"/>
  <c r="F213" i="13"/>
  <c r="F212" i="13"/>
  <c r="F216" i="13"/>
  <c r="F218" i="13"/>
  <c r="F217" i="13"/>
  <c r="F219" i="13"/>
  <c r="F220" i="13"/>
  <c r="F231" i="13"/>
  <c r="F226" i="13"/>
  <c r="F227" i="13"/>
  <c r="F228" i="13"/>
  <c r="F238" i="13"/>
  <c r="F233" i="13"/>
  <c r="F232" i="13"/>
  <c r="F234" i="13"/>
  <c r="F235" i="13"/>
  <c r="F236" i="13"/>
  <c r="F239" i="13"/>
  <c r="F229" i="13"/>
  <c r="F221" i="13"/>
  <c r="F249" i="13"/>
  <c r="F250" i="13"/>
  <c r="F251" i="13"/>
  <c r="F252" i="13"/>
  <c r="F257" i="13"/>
  <c r="F258" i="13"/>
  <c r="F260" i="13"/>
  <c r="F256" i="13"/>
  <c r="F255" i="13"/>
  <c r="F254" i="13"/>
  <c r="F259" i="13"/>
  <c r="F261" i="13"/>
  <c r="F262" i="13"/>
  <c r="F263" i="13"/>
  <c r="F264" i="13"/>
  <c r="F265" i="13"/>
  <c r="F266" i="13"/>
  <c r="F267" i="13"/>
  <c r="F268" i="13"/>
  <c r="F272" i="13"/>
  <c r="F271" i="13"/>
  <c r="F279" i="13"/>
  <c r="F280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41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362" i="13"/>
  <c r="F363" i="13"/>
  <c r="F364" i="13"/>
  <c r="F365" i="13"/>
  <c r="F366" i="13"/>
  <c r="F383" i="13"/>
  <c r="F387" i="13"/>
  <c r="F386" i="13"/>
  <c r="F385" i="13"/>
  <c r="F384" i="13"/>
  <c r="AM393" i="1"/>
  <c r="F391" i="13"/>
  <c r="AM394" i="1"/>
  <c r="F392" i="13"/>
  <c r="AM395" i="1"/>
  <c r="F393" i="13"/>
  <c r="AM396" i="1"/>
  <c r="F394" i="13"/>
  <c r="F400" i="13"/>
  <c r="F401" i="13"/>
  <c r="F404" i="13"/>
  <c r="F405" i="13"/>
  <c r="F406" i="13"/>
  <c r="F398" i="13"/>
  <c r="F397" i="13"/>
  <c r="F396" i="13"/>
  <c r="F402" i="13"/>
  <c r="F403" i="13"/>
  <c r="F409" i="13"/>
  <c r="F413" i="13"/>
  <c r="F414" i="13"/>
  <c r="F415" i="13"/>
  <c r="F416" i="13"/>
  <c r="F417" i="13"/>
  <c r="F419" i="13"/>
  <c r="F420" i="13"/>
  <c r="F429" i="13"/>
  <c r="F428" i="13"/>
  <c r="F427" i="13"/>
  <c r="F426" i="13"/>
  <c r="F425" i="13"/>
  <c r="F423" i="13"/>
  <c r="F422" i="13"/>
  <c r="F424" i="13"/>
  <c r="F430" i="13"/>
  <c r="F434" i="13"/>
  <c r="F433" i="13"/>
  <c r="F432" i="13"/>
  <c r="F431" i="13"/>
  <c r="F435" i="13"/>
  <c r="F459" i="13"/>
  <c r="F455" i="13"/>
  <c r="F452" i="13"/>
  <c r="F443" i="13"/>
  <c r="F438" i="13"/>
  <c r="F436" i="13"/>
  <c r="F437" i="13"/>
  <c r="F442" i="13"/>
  <c r="F441" i="13"/>
  <c r="F440" i="13"/>
  <c r="F439" i="13"/>
  <c r="F454" i="13"/>
  <c r="F457" i="13"/>
  <c r="F458" i="13"/>
  <c r="F461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0" i="1"/>
  <c r="F468" i="13"/>
  <c r="AM469" i="1"/>
  <c r="F467" i="13"/>
  <c r="AM467" i="1"/>
  <c r="F465" i="13"/>
  <c r="AM466" i="1"/>
  <c r="F464" i="13"/>
  <c r="AM465" i="1"/>
  <c r="F463" i="13"/>
  <c r="AM464" i="1"/>
  <c r="F462" i="13"/>
  <c r="F469" i="13"/>
  <c r="F444" i="13"/>
  <c r="F445" i="13"/>
  <c r="F451" i="13"/>
  <c r="F450" i="13"/>
  <c r="F449" i="13"/>
  <c r="F448" i="13"/>
  <c r="F447" i="13"/>
  <c r="E452" i="13"/>
  <c r="F472" i="13"/>
  <c r="F486" i="13"/>
  <c r="F497" i="13"/>
  <c r="F479" i="13"/>
  <c r="F485" i="13"/>
  <c r="F484" i="13"/>
  <c r="AM484" i="1"/>
  <c r="F482" i="13"/>
  <c r="E482" i="13"/>
  <c r="F489" i="13"/>
  <c r="F492" i="13"/>
  <c r="F493" i="13"/>
  <c r="F494" i="13"/>
  <c r="F495" i="13"/>
  <c r="F496" i="13"/>
  <c r="F498" i="13"/>
  <c r="F499" i="13"/>
  <c r="F500" i="13"/>
  <c r="F501" i="13"/>
  <c r="F502" i="13"/>
  <c r="F503" i="13"/>
  <c r="F504" i="13"/>
  <c r="F505" i="13"/>
  <c r="F506" i="13"/>
  <c r="AM510" i="1"/>
  <c r="F508" i="13"/>
  <c r="AM511" i="1"/>
  <c r="F509" i="13"/>
  <c r="AM514" i="1"/>
  <c r="F512" i="13"/>
  <c r="AM515" i="1"/>
  <c r="F513" i="13"/>
  <c r="AM520" i="1"/>
  <c r="F518" i="13"/>
  <c r="AM521" i="1"/>
  <c r="F519" i="13"/>
  <c r="F521" i="13"/>
  <c r="F522" i="13"/>
  <c r="F523" i="13"/>
  <c r="F525" i="13"/>
  <c r="F526" i="13"/>
  <c r="F527" i="13"/>
  <c r="F529" i="13"/>
  <c r="F531" i="13"/>
  <c r="F532" i="13"/>
  <c r="F533" i="13"/>
  <c r="F534" i="13"/>
  <c r="AM544" i="1"/>
  <c r="F542" i="13"/>
  <c r="AM545" i="1"/>
  <c r="F543" i="13"/>
  <c r="F547" i="13"/>
  <c r="G536" i="11"/>
  <c r="F552" i="13"/>
  <c r="E505" i="13"/>
  <c r="E506" i="13"/>
  <c r="E512" i="13"/>
  <c r="E513" i="13"/>
  <c r="AM518" i="1"/>
  <c r="F516" i="13"/>
  <c r="AM519" i="1"/>
  <c r="F517" i="13"/>
  <c r="AM455" i="1"/>
  <c r="F453" i="13"/>
  <c r="F490" i="13"/>
  <c r="F488" i="13"/>
  <c r="E490" i="13"/>
  <c r="E492" i="13"/>
  <c r="E493" i="13"/>
  <c r="E495" i="13"/>
  <c r="E496" i="13"/>
  <c r="F507" i="13"/>
  <c r="E524" i="13"/>
  <c r="F524" i="13"/>
  <c r="F528" i="13"/>
  <c r="F537" i="13"/>
  <c r="F541" i="13"/>
  <c r="F540" i="13"/>
  <c r="F539" i="13"/>
  <c r="AM546" i="1"/>
  <c r="F544" i="13"/>
  <c r="AM547" i="1"/>
  <c r="F545" i="13"/>
  <c r="E546" i="13"/>
  <c r="AM548" i="1"/>
  <c r="F546" i="13"/>
  <c r="AM552" i="1"/>
  <c r="F550" i="13"/>
  <c r="F551" i="13"/>
  <c r="AM551" i="1"/>
  <c r="F549" i="13"/>
  <c r="G537" i="11"/>
  <c r="F553" i="13"/>
  <c r="G538" i="11"/>
  <c r="F554" i="13"/>
  <c r="G539" i="11"/>
  <c r="F555" i="13"/>
  <c r="G540" i="11"/>
  <c r="F556" i="13"/>
  <c r="G541" i="11"/>
  <c r="F557" i="13"/>
  <c r="G548" i="11"/>
  <c r="F564" i="13"/>
  <c r="G552" i="11"/>
  <c r="F568" i="13"/>
  <c r="G558" i="11"/>
  <c r="F574" i="13"/>
  <c r="G559" i="11"/>
  <c r="F575" i="13"/>
  <c r="G560" i="11"/>
  <c r="F576" i="13"/>
  <c r="G542" i="11"/>
  <c r="F558" i="13"/>
  <c r="G547" i="11"/>
  <c r="F563" i="13"/>
  <c r="G544" i="11"/>
  <c r="F560" i="13"/>
  <c r="G545" i="11"/>
  <c r="F561" i="13"/>
  <c r="G546" i="11"/>
  <c r="F562" i="13"/>
  <c r="AM550" i="1"/>
  <c r="F548" i="13"/>
  <c r="G549" i="11"/>
  <c r="F565" i="13"/>
  <c r="G550" i="11"/>
  <c r="F566" i="13"/>
  <c r="G551" i="11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F636" i="13"/>
  <c r="F637" i="13"/>
  <c r="F638" i="13"/>
  <c r="F640" i="13"/>
  <c r="F641" i="13"/>
  <c r="F643" i="13"/>
  <c r="F644" i="13"/>
  <c r="F645" i="13"/>
  <c r="F647" i="13"/>
  <c r="F648" i="13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F612" i="13"/>
  <c r="F615" i="13"/>
  <c r="F616" i="13"/>
  <c r="F618" i="13"/>
  <c r="F619" i="13"/>
  <c r="F626" i="13"/>
  <c r="F627" i="13"/>
  <c r="F628" i="13"/>
  <c r="F631" i="13"/>
  <c r="BB641" i="1"/>
  <c r="BB655" i="1"/>
  <c r="C675" i="11"/>
  <c r="C679" i="11"/>
  <c r="D693" i="11"/>
  <c r="C699" i="11"/>
  <c r="AM735" i="1"/>
  <c r="G717" i="11"/>
  <c r="G679" i="11"/>
  <c r="D683" i="11"/>
  <c r="C697" i="11"/>
  <c r="C703" i="11"/>
  <c r="C706" i="11"/>
  <c r="AM736" i="1"/>
  <c r="G718" i="11"/>
  <c r="BB654" i="1"/>
  <c r="BB652" i="1"/>
  <c r="C676" i="11"/>
  <c r="G685" i="11"/>
  <c r="D686" i="11"/>
  <c r="C694" i="11"/>
  <c r="C668" i="11"/>
  <c r="C678" i="11"/>
  <c r="D679" i="11"/>
  <c r="C681" i="11"/>
  <c r="D689" i="11"/>
  <c r="D690" i="11"/>
  <c r="C693" i="11"/>
  <c r="G694" i="11"/>
  <c r="D694" i="11"/>
  <c r="C698" i="11"/>
  <c r="C673" i="11"/>
  <c r="G681" i="11"/>
  <c r="G682" i="11"/>
  <c r="D682" i="11"/>
  <c r="D692" i="11"/>
  <c r="G693" i="11"/>
  <c r="C701" i="11"/>
  <c r="C674" i="11"/>
  <c r="D685" i="11"/>
  <c r="G686" i="11"/>
  <c r="G690" i="11"/>
  <c r="C671" i="11"/>
  <c r="C677" i="11"/>
  <c r="C680" i="11"/>
  <c r="G683" i="11"/>
  <c r="G687" i="11"/>
  <c r="D687" i="11"/>
  <c r="C691" i="11"/>
  <c r="C672" i="11"/>
  <c r="G680" i="11"/>
  <c r="D680" i="11"/>
  <c r="D681" i="11"/>
  <c r="G684" i="11"/>
  <c r="D684" i="11"/>
  <c r="D688" i="11"/>
  <c r="G689" i="11"/>
  <c r="C690" i="11"/>
  <c r="G691" i="11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C635" i="11"/>
  <c r="C655" i="11"/>
  <c r="G635" i="11"/>
  <c r="C656" i="11"/>
  <c r="C660" i="11"/>
  <c r="D668" i="11"/>
  <c r="G670" i="11"/>
  <c r="C654" i="11"/>
  <c r="C659" i="11"/>
  <c r="G668" i="11"/>
  <c r="D669" i="11"/>
  <c r="G671" i="11"/>
  <c r="C657" i="11"/>
  <c r="C662" i="11"/>
  <c r="G669" i="11"/>
  <c r="D670" i="11"/>
  <c r="BB643" i="1"/>
  <c r="BB651" i="1"/>
  <c r="BB650" i="1"/>
  <c r="BB649" i="1"/>
  <c r="BB648" i="1"/>
  <c r="BB647" i="1"/>
  <c r="BB646" i="1"/>
  <c r="BB642" i="1"/>
  <c r="G631" i="11"/>
  <c r="D632" i="11"/>
  <c r="C638" i="11"/>
  <c r="D636" i="11"/>
  <c r="G638" i="11"/>
  <c r="BB645" i="1"/>
  <c r="BB644" i="1"/>
  <c r="BB639" i="1"/>
  <c r="BB638" i="1"/>
  <c r="C634" i="11"/>
  <c r="C641" i="11"/>
  <c r="C643" i="11"/>
  <c r="D644" i="11"/>
  <c r="C646" i="11"/>
  <c r="D647" i="11"/>
  <c r="C649" i="11"/>
  <c r="D650" i="11"/>
  <c r="C652" i="11"/>
  <c r="D653" i="11"/>
  <c r="C663" i="11"/>
  <c r="C667" i="11"/>
  <c r="C637" i="11"/>
  <c r="G641" i="11"/>
  <c r="C645" i="11"/>
  <c r="D646" i="11"/>
  <c r="C648" i="11"/>
  <c r="D649" i="11"/>
  <c r="C651" i="11"/>
  <c r="D652" i="11"/>
  <c r="D655" i="11"/>
  <c r="D658" i="11"/>
  <c r="D661" i="11"/>
  <c r="G665" i="11"/>
  <c r="D656" i="11"/>
  <c r="D659" i="11"/>
  <c r="D662" i="11"/>
  <c r="C664" i="11"/>
  <c r="D665" i="11"/>
  <c r="BB637" i="1"/>
  <c r="D631" i="11"/>
  <c r="G636" i="11"/>
  <c r="D637" i="11"/>
  <c r="C640" i="11"/>
  <c r="D641" i="11"/>
  <c r="G642" i="11"/>
  <c r="C642" i="11"/>
  <c r="G643" i="11"/>
  <c r="D629" i="11"/>
  <c r="C639" i="11"/>
  <c r="G640" i="11"/>
  <c r="D640" i="11"/>
  <c r="D642" i="11"/>
  <c r="D635" i="11"/>
  <c r="C636" i="11"/>
  <c r="G637" i="11"/>
  <c r="D638" i="11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01" i="11"/>
  <c r="C602" i="11"/>
  <c r="D602" i="11"/>
  <c r="C603" i="11"/>
  <c r="D603" i="11"/>
  <c r="C604" i="11"/>
  <c r="D604" i="11"/>
  <c r="G605" i="11"/>
  <c r="AN622" i="1"/>
  <c r="C605" i="11"/>
  <c r="D605" i="11"/>
  <c r="C606" i="11"/>
  <c r="D606" i="11"/>
  <c r="G607" i="11"/>
  <c r="AN624" i="1"/>
  <c r="C607" i="11"/>
  <c r="D607" i="11"/>
  <c r="G608" i="11"/>
  <c r="AN625" i="1"/>
  <c r="C608" i="11"/>
  <c r="D608" i="11"/>
  <c r="G609" i="11"/>
  <c r="AN626" i="1"/>
  <c r="C609" i="11"/>
  <c r="D609" i="11"/>
  <c r="G610" i="11"/>
  <c r="AN627" i="1"/>
  <c r="C610" i="11"/>
  <c r="D610" i="11"/>
  <c r="C611" i="11"/>
  <c r="D611" i="11"/>
  <c r="C612" i="11"/>
  <c r="D612" i="11"/>
  <c r="C613" i="11"/>
  <c r="D613" i="11"/>
  <c r="C614" i="11"/>
  <c r="D614" i="11"/>
  <c r="G615" i="11"/>
  <c r="AN632" i="1"/>
  <c r="C615" i="11"/>
  <c r="D615" i="11"/>
  <c r="C616" i="11"/>
  <c r="D616" i="11"/>
  <c r="G617" i="11"/>
  <c r="AN634" i="1"/>
  <c r="C617" i="11"/>
  <c r="D617" i="11"/>
  <c r="G618" i="11"/>
  <c r="AN635" i="1"/>
  <c r="C618" i="11"/>
  <c r="D618" i="11"/>
  <c r="G619" i="11"/>
  <c r="AN636" i="1"/>
  <c r="C619" i="11"/>
  <c r="D619" i="11"/>
  <c r="G620" i="11"/>
  <c r="AN637" i="1"/>
  <c r="C620" i="11"/>
  <c r="D620" i="11"/>
  <c r="AN640" i="1"/>
  <c r="AN643" i="1"/>
  <c r="AN659" i="1"/>
  <c r="AN660" i="1"/>
  <c r="AM661" i="1"/>
  <c r="AN661" i="1"/>
  <c r="AM662" i="1"/>
  <c r="AN662" i="1"/>
  <c r="AM663" i="1"/>
  <c r="AN663" i="1"/>
  <c r="AM664" i="1"/>
  <c r="AN664" i="1"/>
  <c r="AM665" i="1"/>
  <c r="AN665" i="1"/>
  <c r="AM666" i="1"/>
  <c r="AN666" i="1"/>
  <c r="AM667" i="1"/>
  <c r="AN667" i="1"/>
  <c r="AM669" i="1"/>
  <c r="AN669" i="1"/>
  <c r="AM670" i="1"/>
  <c r="AN670" i="1"/>
  <c r="AM671" i="1"/>
  <c r="AN671" i="1"/>
  <c r="AM672" i="1"/>
  <c r="AN672" i="1"/>
  <c r="AM673" i="1"/>
  <c r="AN673" i="1"/>
  <c r="AM674" i="1"/>
  <c r="AN674" i="1"/>
  <c r="AM675" i="1"/>
  <c r="AN675" i="1"/>
  <c r="AM676" i="1"/>
  <c r="AN676" i="1"/>
  <c r="AM677" i="1"/>
  <c r="AN677" i="1"/>
  <c r="AM678" i="1"/>
  <c r="AN678" i="1"/>
  <c r="AM679" i="1"/>
  <c r="AN679" i="1"/>
  <c r="AM680" i="1"/>
  <c r="AN680" i="1"/>
  <c r="AM681" i="1"/>
  <c r="AN681" i="1"/>
  <c r="AM682" i="1"/>
  <c r="AN682" i="1"/>
  <c r="AM683" i="1"/>
  <c r="AN683" i="1"/>
  <c r="AM684" i="1"/>
  <c r="AN684" i="1"/>
  <c r="AM685" i="1"/>
  <c r="AN685" i="1"/>
  <c r="AM686" i="1"/>
  <c r="AN686" i="1"/>
  <c r="AM687" i="1"/>
  <c r="AN687" i="1"/>
  <c r="AM688" i="1"/>
  <c r="AN688" i="1"/>
  <c r="AM689" i="1"/>
  <c r="AN689" i="1"/>
  <c r="AM690" i="1"/>
  <c r="AN690" i="1"/>
  <c r="AM691" i="1"/>
  <c r="AN691" i="1"/>
  <c r="AM692" i="1"/>
  <c r="AN692" i="1"/>
  <c r="AM693" i="1"/>
  <c r="AN693" i="1"/>
  <c r="AM694" i="1"/>
  <c r="AN694" i="1"/>
  <c r="AM695" i="1"/>
  <c r="AN695" i="1"/>
  <c r="AM696" i="1"/>
  <c r="AN696" i="1"/>
  <c r="AM697" i="1"/>
  <c r="AN697" i="1"/>
  <c r="AM698" i="1"/>
  <c r="AN698" i="1"/>
  <c r="AM699" i="1"/>
  <c r="AN699" i="1"/>
  <c r="AM700" i="1"/>
  <c r="AN700" i="1"/>
  <c r="AM701" i="1"/>
  <c r="AN701" i="1"/>
  <c r="AM702" i="1"/>
  <c r="AN702" i="1"/>
  <c r="AM703" i="1"/>
  <c r="AN703" i="1"/>
  <c r="AM704" i="1"/>
  <c r="AN704" i="1"/>
  <c r="AM705" i="1"/>
  <c r="AN705" i="1"/>
  <c r="AM706" i="1"/>
  <c r="AN706" i="1"/>
  <c r="AM707" i="1"/>
  <c r="AN707" i="1"/>
  <c r="AM708" i="1"/>
  <c r="AN708" i="1"/>
  <c r="AM709" i="1"/>
  <c r="AN709" i="1"/>
  <c r="AM710" i="1"/>
  <c r="AN710" i="1"/>
  <c r="AM711" i="1"/>
  <c r="AN711" i="1"/>
  <c r="AM712" i="1"/>
  <c r="AN712" i="1"/>
  <c r="AM713" i="1"/>
  <c r="AN713" i="1"/>
  <c r="AM714" i="1"/>
  <c r="AN714" i="1"/>
  <c r="AM715" i="1"/>
  <c r="AN715" i="1"/>
  <c r="AM716" i="1"/>
  <c r="AN716" i="1"/>
  <c r="AM717" i="1"/>
  <c r="AN717" i="1"/>
  <c r="AM718" i="1"/>
  <c r="AN718" i="1"/>
  <c r="AM719" i="1"/>
  <c r="AN719" i="1"/>
  <c r="AM720" i="1"/>
  <c r="AN720" i="1"/>
  <c r="AM721" i="1"/>
  <c r="AN721" i="1"/>
  <c r="AM722" i="1"/>
  <c r="AN722" i="1"/>
  <c r="AM723" i="1"/>
  <c r="AN723" i="1"/>
  <c r="AM724" i="1"/>
  <c r="AN724" i="1"/>
  <c r="AM725" i="1"/>
  <c r="AN725" i="1"/>
  <c r="AM726" i="1"/>
  <c r="AN726" i="1"/>
  <c r="AN614" i="1"/>
  <c r="AN617" i="1"/>
  <c r="AN618" i="1"/>
  <c r="AN620" i="1"/>
  <c r="AN621" i="1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D595" i="11"/>
  <c r="D585" i="11"/>
  <c r="BB584" i="1"/>
  <c r="BB618" i="1"/>
  <c r="BB615" i="1"/>
  <c r="C589" i="11"/>
  <c r="D591" i="11"/>
  <c r="C596" i="11"/>
  <c r="D598" i="11"/>
  <c r="C599" i="11"/>
  <c r="BB582" i="1"/>
  <c r="BB575" i="1"/>
  <c r="BB621" i="1"/>
  <c r="BB619" i="1"/>
  <c r="BB610" i="1"/>
  <c r="BB606" i="1"/>
  <c r="C595" i="11"/>
  <c r="D597" i="11"/>
  <c r="C600" i="11"/>
  <c r="C592" i="11"/>
  <c r="D596" i="11"/>
  <c r="C598" i="11"/>
  <c r="D600" i="11"/>
  <c r="C586" i="11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587" i="11"/>
  <c r="C588" i="11"/>
  <c r="D589" i="11"/>
  <c r="C591" i="11"/>
  <c r="D593" i="11"/>
  <c r="D586" i="11"/>
  <c r="D588" i="11"/>
  <c r="C590" i="11"/>
  <c r="D592" i="11"/>
  <c r="C594" i="11"/>
  <c r="AK575" i="1"/>
  <c r="K557" i="11" s="1"/>
  <c r="F557" i="11"/>
  <c r="C587" i="11"/>
  <c r="D590" i="11"/>
  <c r="C593" i="11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AN580" i="1"/>
  <c r="AM585" i="1"/>
  <c r="G567" i="11"/>
  <c r="AN589" i="1"/>
  <c r="D573" i="11"/>
  <c r="D577" i="11"/>
  <c r="AN586" i="1"/>
  <c r="C582" i="11"/>
  <c r="C563" i="11"/>
  <c r="C569" i="11"/>
  <c r="AN581" i="1"/>
  <c r="AN585" i="1"/>
  <c r="G571" i="11"/>
  <c r="AM589" i="1"/>
  <c r="AM598" i="1"/>
  <c r="G580" i="11"/>
  <c r="C579" i="11"/>
  <c r="D580" i="11"/>
  <c r="AN579" i="1"/>
  <c r="AM586" i="1"/>
  <c r="G568" i="11"/>
  <c r="AM587" i="1"/>
  <c r="G569" i="11"/>
  <c r="AN582" i="1"/>
  <c r="AM583" i="1"/>
  <c r="G565" i="11"/>
  <c r="AN588" i="1"/>
  <c r="AN583" i="1"/>
  <c r="G578" i="11"/>
  <c r="G581" i="11"/>
  <c r="BQ599" i="1"/>
  <c r="BQ601" i="1"/>
  <c r="BQ600" i="1"/>
  <c r="BQ598" i="1"/>
  <c r="D564" i="11"/>
  <c r="C566" i="11"/>
  <c r="D567" i="11"/>
  <c r="C577" i="11"/>
  <c r="C578" i="11"/>
  <c r="D581" i="11"/>
  <c r="D582" i="11"/>
  <c r="D570" i="11"/>
  <c r="C572" i="11"/>
  <c r="D578" i="11"/>
  <c r="D579" i="11"/>
  <c r="D561" i="11"/>
  <c r="AN584" i="1"/>
  <c r="C575" i="11"/>
  <c r="D576" i="11"/>
  <c r="C580" i="11"/>
  <c r="C581" i="11"/>
  <c r="AJ600" i="1"/>
  <c r="BB599" i="1"/>
  <c r="AJ599" i="1"/>
  <c r="AM536" i="1"/>
  <c r="AN543" i="1"/>
  <c r="C557" i="11"/>
  <c r="D548" i="11"/>
  <c r="BB597" i="1"/>
  <c r="AJ597" i="1"/>
  <c r="BB595" i="1"/>
  <c r="AJ595" i="1"/>
  <c r="AK507" i="1"/>
  <c r="F486" i="11"/>
  <c r="C553" i="11"/>
  <c r="D558" i="11"/>
  <c r="C560" i="11"/>
  <c r="D539" i="11"/>
  <c r="C544" i="11"/>
  <c r="AN523" i="1"/>
  <c r="AM542" i="1"/>
  <c r="D536" i="11"/>
  <c r="C538" i="11"/>
  <c r="C550" i="11"/>
  <c r="D551" i="11"/>
  <c r="C558" i="11"/>
  <c r="C559" i="11"/>
  <c r="D562" i="11"/>
  <c r="AN590" i="1"/>
  <c r="AM591" i="1"/>
  <c r="G573" i="11"/>
  <c r="D565" i="11"/>
  <c r="D566" i="11"/>
  <c r="C570" i="11"/>
  <c r="C571" i="11"/>
  <c r="D574" i="11"/>
  <c r="D575" i="11"/>
  <c r="AN477" i="1"/>
  <c r="C541" i="11"/>
  <c r="D542" i="11"/>
  <c r="D554" i="11"/>
  <c r="C556" i="11"/>
  <c r="D559" i="11"/>
  <c r="D560" i="11"/>
  <c r="AN591" i="1"/>
  <c r="AM584" i="1"/>
  <c r="G566" i="11"/>
  <c r="D563" i="11"/>
  <c r="C567" i="11"/>
  <c r="C568" i="11"/>
  <c r="D571" i="11"/>
  <c r="D572" i="11"/>
  <c r="C576" i="11"/>
  <c r="AM535" i="1"/>
  <c r="AN526" i="1"/>
  <c r="D545" i="11"/>
  <c r="C547" i="11"/>
  <c r="D556" i="11"/>
  <c r="D557" i="11"/>
  <c r="C561" i="11"/>
  <c r="C562" i="11"/>
  <c r="AN550" i="1"/>
  <c r="AM590" i="1"/>
  <c r="G572" i="11"/>
  <c r="C564" i="11"/>
  <c r="C565" i="11"/>
  <c r="D568" i="11"/>
  <c r="D569" i="11"/>
  <c r="C573" i="11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B583" i="11" l="1"/>
  <c r="D583" i="11" l="1"/>
  <c r="C583" i="11" l="1"/>
  <c r="J583" i="11" l="1"/>
  <c r="I583" i="11" l="1"/>
  <c r="G583" i="11" l="1"/>
  <c r="H583" i="11" l="1"/>
  <c r="F583" i="11" l="1"/>
  <c r="E583" i="11" l="1"/>
  <c r="V599" i="12" l="1"/>
  <c r="W599" i="12"/>
  <c r="X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<sst xmlns="http://schemas.openxmlformats.org/spreadsheetml/2006/main" count="14502" uniqueCount="2014">
  <si>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</si>
  <si>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</si>
  <si>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</si>
  <si>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</si>
  <si>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</si>
  <si>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</si>
  <si>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</si>
  <si>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</si>
  <si>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</si>
  <si>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</si>
  <si>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</si>
  <si>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</si>
  <si>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</si>
  <si>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</si>
  <si>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</si>
  <si>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</si>
  <si>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</si>
  <si>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</si>
  <si>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</si>
  <si>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</si>
  <si>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</si>
  <si>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</si>
  <si>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</si>
  <si>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</si>
  <si>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</si>
  <si>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</si>
  <si>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</si>
  <si>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</si>
  <si>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</si>
  <si>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</si>
  <si>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</si>
  <si>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</si>
  <si>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</si>
  <si>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</si>
  <si>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</si>
  <si>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</si>
  <si>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</si>
  <si>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</si>
  <si>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</si>
  <si>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</si>
  <si>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</si>
  <si>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</si>
  <si>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</si>
  <si>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</si>
  <si>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</si>
  <si>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</si>
  <si>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</si>
  <si>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</si>
  <si>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</si>
  <si>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</si>
  <si>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</si>
  <si>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</si>
  <si>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</si>
  <si>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</si>
  <si>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</si>
  <si>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</si>
  <si>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</si>
  <si>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</si>
  <si>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</si>
  <si>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</si>
  <si>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</si>
  <si>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</si>
  <si>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</si>
  <si>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</si>
  <si>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</si>
  <si>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</si>
  <si>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</si>
  <si>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</si>
  <si>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</si>
  <si>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</si>
  <si>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</si>
  <si>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</si>
  <si>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</si>
  <si>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</si>
  <si>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</si>
  <si>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</si>
  <si>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</si>
  <si>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</si>
  <si>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</si>
  <si>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</si>
  <si>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</si>
  <si>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</si>
  <si>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</si>
  <si>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</si>
  <si>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</si>
  <si>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</si>
  <si>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</si>
  <si>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</si>
  <si>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</si>
  <si>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</si>
  <si>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</si>
  <si>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</si>
  <si>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</si>
  <si>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</si>
  <si>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</si>
  <si>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</si>
  <si>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</si>
  <si>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</si>
  <si>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</si>
  <si>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</si>
  <si>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</si>
  <si>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</si>
  <si>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</si>
  <si>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</si>
  <si>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</si>
  <si>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</si>
  <si>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</si>
  <si>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</si>
  <si>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</si>
  <si>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</si>
  <si>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</si>
  <si>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</si>
  <si>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</si>
  <si>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</si>
  <si>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</si>
  <si>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</si>
  <si>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</si>
  <si>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</si>
  <si>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</si>
  <si>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</si>
  <si>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</si>
  <si>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</si>
  <si>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</si>
  <si>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</si>
  <si>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</si>
  <si>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</si>
  <si>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</si>
  <si>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</si>
  <si>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</si>
  <si>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</si>
  <si>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</si>
  <si>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</si>
  <si>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</si>
  <si>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</si>
  <si>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</si>
  <si>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</si>
  <si>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</si>
  <si>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</si>
  <si>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</si>
  <si>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</si>
  <si>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</si>
  <si>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</si>
  <si>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</si>
  <si>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</si>
  <si>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</si>
  <si>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</si>
  <si>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</si>
  <si>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</si>
  <si>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</si>
  <si>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</si>
  <si>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</si>
  <si>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</si>
  <si>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</si>
  <si>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</si>
  <si>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</si>
  <si>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</si>
  <si>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</si>
  <si>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</si>
  <si>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</si>
  <si>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</si>
  <si>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</si>
  <si>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</si>
  <si>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</si>
  <si>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</si>
  <si>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</si>
  <si>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</si>
  <si>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</si>
  <si>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</si>
  <si>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</si>
  <si>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</si>
  <si>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</si>
  <si>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</si>
  <si>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</si>
  <si>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</si>
  <si>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</si>
  <si>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</si>
  <si>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</si>
  <si>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</si>
  <si>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</si>
  <si>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</si>
  <si>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</si>
  <si>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</si>
  <si>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</si>
  <si>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</si>
  <si>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</si>
  <si>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</si>
  <si>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</si>
  <si>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</si>
  <si>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</si>
  <si>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</si>
  <si>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</si>
  <si>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</si>
  <si>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</si>
  <si>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</si>
  <si>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</si>
  <si>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</si>
  <si>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</si>
  <si>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</si>
  <si>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</si>
  <si>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</si>
  <si>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</si>
  <si>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</si>
  <si>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</si>
  <si>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</si>
  <si>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</si>
  <si>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</si>
  <si>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</si>
  <si>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</si>
  <si>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</si>
  <si>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</si>
  <si>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</si>
  <si>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</si>
  <si>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</si>
  <si>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</si>
  <si>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</si>
  <si>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</si>
  <si>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</si>
  <si>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</si>
  <si>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</si>
  <si>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</si>
  <si>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</si>
  <si>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</si>
  <si>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</si>
  <si>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</si>
  <si>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</si>
  <si>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</si>
  <si>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</si>
  <si>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</si>
  <si>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</si>
  <si>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</si>
  <si>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</si>
  <si>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</si>
  <si>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</si>
  <si>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</si>
  <si>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</si>
  <si>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</si>
  <si>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</si>
  <si>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</si>
  <si>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</si>
  <si>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</si>
  <si>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</si>
  <si>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</si>
  <si>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</si>
  <si>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</si>
  <si>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</si>
  <si>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</si>
  <si>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</si>
  <si>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</si>
  <si>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</si>
  <si>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</si>
  <si>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</si>
  <si>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</si>
  <si>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</si>
  <si>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</si>
  <si>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</si>
  <si>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</si>
  <si>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</si>
  <si>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</si>
  <si>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</si>
  <si>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</si>
  <si>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</si>
  <si>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</si>
  <si>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</si>
  <si>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</si>
  <si>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</si>
  <si>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</si>
  <si>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</si>
  <si>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</si>
  <si>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</si>
  <si>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</si>
  <si>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</si>
  <si>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</si>
  <si>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</si>
  <si>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</si>
  <si>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</si>
  <si>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</si>
  <si>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</si>
  <si>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</si>
  <si>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</si>
  <si>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</si>
  <si>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</si>
  <si>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</si>
  <si>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</si>
  <si>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</si>
  <si>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</si>
  <si>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</si>
  <si>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</si>
  <si>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</si>
  <si>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</si>
  <si>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</si>
  <si>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</si>
  <si>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</si>
  <si>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</si>
  <si>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</si>
  <si>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</si>
  <si>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</si>
  <si>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</si>
  <si>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</si>
  <si>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</si>
  <si>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</si>
  <si>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</si>
  <si>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</si>
  <si>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</si>
  <si>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</si>
  <si>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</si>
  <si>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</si>
  <si>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</si>
  <si>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</si>
  <si>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</si>
  <si>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</si>
  <si>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</si>
  <si>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</si>
  <si>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</si>
  <si>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</si>
  <si>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</si>
  <si>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</si>
  <si>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</si>
  <si>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</si>
  <si>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</si>
  <si>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</si>
  <si>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</si>
  <si>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</si>
  <si>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</si>
  <si>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</si>
  <si>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</si>
  <si>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</si>
  <si>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</si>
  <si>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</si>
  <si>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</si>
  <si>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</si>
  <si>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</si>
  <si>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</si>
  <si>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</si>
  <si>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</si>
  <si>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</si>
  <si>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</si>
  <si>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</si>
  <si>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</si>
  <si>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</si>
  <si>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</si>
  <si>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</si>
  <si>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</si>
  <si>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</si>
  <si>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</si>
  <si>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</si>
  <si>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</si>
  <si>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</si>
  <si>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</si>
  <si>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</si>
  <si>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</si>
  <si>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</si>
  <si>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</si>
  <si>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</si>
  <si>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</si>
  <si>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</si>
  <si>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</si>
  <si>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</si>
  <si>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</si>
  <si>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</si>
  <si>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</si>
  <si>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</si>
  <si>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</si>
  <si>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</si>
  <si>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</si>
  <si>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</si>
  <si>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</si>
  <si>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</si>
  <si>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</si>
  <si>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</si>
  <si>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</si>
  <si>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</si>
  <si>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</si>
  <si>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</si>
  <si>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</si>
  <si>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</si>
  <si>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</si>
  <si>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</si>
  <si>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</si>
  <si>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</si>
  <si>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</si>
  <si>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</si>
  <si>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</si>
  <si>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</si>
  <si>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</si>
  <si>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</si>
  <si>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</si>
  <si>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</si>
  <si>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</si>
  <si>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</si>
  <si>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</si>
  <si>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</si>
  <si>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</si>
  <si>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</si>
  <si>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</si>
  <si>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</si>
  <si>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</si>
  <si>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</si>
  <si>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</si>
  <si>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</si>
  <si>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</si>
  <si>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</si>
  <si>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</si>
  <si>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</si>
  <si>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</si>
  <si>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</si>
  <si>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</si>
  <si>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</si>
  <si>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</si>
  <si>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</si>
  <si>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</si>
  <si>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</si>
  <si>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</si>
  <si>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</si>
  <si>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</si>
  <si>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</si>
  <si>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</si>
  <si>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</si>
  <si>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</si>
  <si>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</si>
  <si>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</si>
  <si>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</si>
  <si>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</si>
  <si>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</si>
  <si>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</si>
  <si>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</si>
  <si>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</si>
  <si>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</si>
  <si>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</si>
  <si>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</si>
  <si>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</si>
  <si>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</si>
  <si>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</si>
  <si>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</si>
  <si>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</si>
  <si>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</si>
  <si>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</si>
  <si>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</si>
  <si>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</si>
  <si>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</si>
  <si>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</si>
  <si>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</si>
  <si>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</si>
  <si>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</si>
  <si>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</si>
  <si>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</si>
  <si>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</si>
  <si>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</si>
  <si>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</si>
  <si>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</si>
  <si>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</si>
  <si>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</si>
  <si>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</si>
  <si>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</si>
  <si>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</si>
  <si>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</si>
  <si>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</si>
  <si>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</si>
  <si>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</si>
  <si>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</si>
  <si>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</si>
  <si>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</si>
  <si>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</si>
  <si>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</si>
  <si>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</si>
  <si>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</si>
  <si>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</si>
  <si>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</si>
  <si>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</si>
  <si>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</si>
  <si>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</si>
  <si>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</si>
  <si>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</si>
  <si>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</si>
  <si>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</si>
  <si>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</si>
  <si>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</si>
  <si>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</si>
  <si>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</si>
  <si>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</si>
  <si>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</si>
  <si>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</si>
  <si>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</si>
  <si>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</si>
  <si>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</si>
  <si>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</si>
  <si>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</si>
  <si>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</si>
  <si>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</si>
  <si>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</si>
  <si>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</si>
  <si>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</si>
  <si>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</si>
  <si>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</si>
  <si>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</si>
  <si>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</si>
  <si>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</si>
  <si>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</si>
  <si>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</si>
  <si>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</si>
  <si>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</si>
  <si>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</si>
  <si>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</si>
  <si>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</si>
  <si>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</si>
  <si>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</si>
  <si>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</si>
  <si>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</si>
  <si>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</si>
  <si>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</si>
  <si>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</si>
  <si>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</si>
  <si>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</si>
  <si>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</si>
  <si>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</si>
  <si>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</si>
  <si>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</si>
  <si>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</si>
  <si>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</si>
  <si>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</si>
  <si>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</si>
  <si>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</si>
  <si>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</si>
  <si>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</si>
  <si>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</si>
  <si>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</si>
  <si>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</si>
  <si>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</si>
  <si>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</si>
  <si>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</si>
  <si>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</si>
  <si>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</si>
  <si>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</si>
  <si>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</si>
  <si>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</si>
  <si>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</si>
  <si>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</si>
  <si>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</si>
  <si>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</si>
  <si>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</si>
  <si>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</si>
  <si>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</si>
  <si>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</si>
  <si>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</si>
  <si>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</si>
  <si>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</si>
  <si>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</si>
  <si>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</si>
  <si>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</si>
  <si>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</si>
  <si>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</si>
  <si>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</si>
  <si>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</si>
  <si>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</si>
  <si>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</si>
  <si>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</si>
  <si>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</si>
  <si>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</si>
  <si>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</si>
  <si>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</si>
  <si>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</si>
  <si>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</si>
  <si>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</si>
  <si>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</si>
  <si>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</si>
  <si>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</si>
  <si>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</si>
  <si>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</si>
  <si>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</si>
  <si>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</si>
  <si>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</si>
  <si>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</si>
  <si>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</si>
  <si>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</si>
  <si>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</si>
  <si>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</si>
  <si>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</si>
  <si>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</si>
  <si>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</si>
  <si>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</si>
  <si>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</si>
  <si>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</si>
  <si>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</si>
  <si>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</si>
  <si>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</si>
  <si>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</si>
  <si>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</si>
  <si>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</si>
  <si>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</si>
  <si>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</si>
  <si>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</si>
  <si>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</si>
  <si>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</si>
  <si>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</si>
  <si>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</si>
  <si>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</si>
  <si>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</si>
  <si>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</si>
  <si>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</si>
  <si>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</si>
  <si>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</si>
  <si>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</si>
  <si>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</si>
  <si>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</si>
  <si>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</si>
  <si>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</si>
  <si>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</si>
  <si>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</si>
  <si>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</si>
  <si>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</si>
  <si>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</si>
  <si>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</si>
  <si>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</si>
  <si>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</si>
  <si>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</si>
  <si>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</si>
  <si>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</si>
  <si>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</si>
  <si>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</si>
  <si>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</si>
  <si>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</si>
  <si>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</si>
  <si>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</si>
  <si>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</si>
  <si>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</si>
  <si>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</si>
  <si>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</si>
  <si>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</si>
  <si>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</si>
  <si>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</si>
  <si>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</si>
  <si>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</si>
  <si>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</si>
  <si>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</si>
  <si>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</si>
  <si>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</si>
  <si>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</si>
  <si>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</si>
  <si>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</si>
  <si>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</si>
  <si>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</si>
  <si>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</si>
  <si>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</si>
  <si>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</si>
  <si>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</si>
  <si>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</si>
  <si>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</si>
  <si>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</si>
  <si>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</si>
  <si>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</si>
  <si>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</si>
  <si>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</si>
  <si>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</si>
  <si>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</si>
  <si>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</si>
  <si>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</si>
  <si>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</si>
  <si>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</si>
  <si>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</si>
  <si>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</si>
  <si>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</si>
  <si>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</si>
  <si>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</si>
  <si>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</si>
  <si>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</si>
  <si>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</si>
  <si>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</si>
  <si>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</si>
  <si>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</si>
  <si>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</si>
  <si>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</si>
  <si>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</si>
  <si>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</si>
  <si>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</si>
  <si>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</si>
  <si>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</si>
  <si>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</si>
  <si>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</si>
  <si>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</si>
  <si>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</si>
  <si>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</si>
  <si>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</si>
  <si>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</si>
  <si>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</si>
  <si>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</si>
  <si>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</si>
  <si>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</si>
  <si>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</si>
  <si>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</si>
  <si>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</si>
  <si>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</si>
  <si>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</si>
  <si>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</si>
  <si>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</si>
  <si>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</si>
  <si>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</si>
  <si>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</si>
  <si>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</si>
  <si>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</si>
  <si>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</si>
  <si>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</si>
  <si>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</si>
  <si>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</si>
  <si>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</si>
  <si>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</si>
  <si>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</si>
  <si>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</si>
  <si>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</si>
  <si>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</si>
  <si>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</si>
  <si>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</si>
  <si>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</si>
  <si>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</si>
  <si>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</si>
  <si>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</si>
  <si>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</si>
  <si>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</si>
  <si>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</si>
  <si>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</si>
  <si>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</si>
  <si>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</si>
  <si>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</si>
  <si>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</si>
  <si>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</si>
  <si>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</si>
  <si>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</si>
  <si>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</si>
  <si>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</si>
  <si>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</si>
  <si>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</si>
  <si>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</si>
  <si>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</si>
  <si>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</si>
  <si>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</si>
  <si>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</si>
  <si>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</si>
  <si>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</si>
  <si>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</si>
  <si>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</si>
  <si>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</si>
  <si>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</si>
  <si>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</si>
  <si>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</si>
  <si>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</si>
  <si>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</si>
  <si>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</si>
  <si>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</si>
  <si>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</si>
  <si>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</si>
  <si>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</si>
  <si>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</si>
  <si>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</si>
  <si>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</si>
  <si>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</si>
  <si>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</si>
  <si>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</si>
  <si>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</si>
  <si>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</si>
  <si>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</si>
  <si>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</si>
  <si>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</si>
  <si>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</si>
  <si>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</si>
  <si>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</si>
  <si>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</si>
  <si>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</si>
  <si>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</si>
  <si>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</si>
  <si>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</si>
  <si>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</si>
  <si>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</si>
  <si>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</si>
  <si>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</si>
  <si>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</si>
  <si>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</si>
  <si>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</si>
  <si>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</si>
  <si>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</si>
  <si>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</si>
  <si>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</si>
  <si>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</si>
  <si>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</si>
  <si>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</si>
  <si>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</si>
  <si>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</si>
  <si>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</si>
  <si>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</si>
  <si>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</si>
  <si>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</si>
  <si>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</si>
  <si>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</si>
  <si>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</si>
  <si>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</si>
  <si>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</si>
  <si>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</si>
  <si>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</si>
  <si>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</si>
  <si>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</si>
  <si>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</si>
  <si>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</si>
  <si>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</si>
  <si>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</si>
  <si>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</si>
  <si>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</si>
  <si>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</si>
  <si>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</si>
  <si>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</si>
  <si>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</si>
  <si>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</si>
  <si>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</si>
  <si>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</si>
  <si>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</si>
  <si>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</si>
  <si>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</si>
  <si>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</si>
  <si>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</si>
  <si>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</si>
  <si>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</si>
  <si>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</si>
  <si>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</si>
  <si>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</si>
  <si>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</si>
  <si>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</si>
  <si>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</si>
  <si>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</si>
  <si>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</si>
  <si>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</si>
  <si>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</si>
  <si>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</si>
  <si>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</si>
  <si>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</si>
  <si>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</si>
  <si>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</si>
  <si>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</si>
  <si>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</si>
  <si>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</si>
  <si>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</si>
  <si>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</si>
  <si>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</si>
  <si>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</si>
  <si>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</si>
  <si>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</si>
  <si>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</si>
  <si>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</si>
  <si>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</si>
  <si>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</si>
  <si>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</si>
  <si>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</si>
  <si>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</si>
  <si>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</si>
  <si>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</si>
  <si>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</si>
  <si>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</si>
  <si>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</si>
  <si>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</si>
  <si>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</si>
  <si>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</si>
  <si>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</si>
  <si>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</si>
  <si>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</si>
  <si>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</si>
  <si>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</si>
  <si>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</si>
  <si>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</si>
  <si>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</si>
  <si>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</si>
  <si>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</si>
  <si>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</si>
  <si>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</si>
  <si>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</si>
  <si>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</si>
  <si>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</si>
  <si>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</si>
  <si>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</si>
  <si>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</si>
  <si>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</si>
  <si>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</si>
  <si>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</si>
  <si>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</si>
  <si>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</si>
  <si>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</si>
  <si>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</si>
  <si>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</si>
  <si>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</si>
  <si>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</si>
  <si>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</si>
  <si>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</si>
  <si>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</si>
  <si>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</si>
  <si>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</si>
  <si>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</si>
  <si>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</si>
  <si>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</si>
  <si>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</si>
  <si>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</si>
  <si>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</si>
  <si>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</si>
  <si>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</si>
  <si>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</si>
  <si>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</si>
  <si>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</si>
  <si>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</si>
  <si>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</si>
  <si>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</si>
  <si>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</si>
  <si>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</si>
  <si>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</si>
  <si>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</si>
  <si>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</si>
  <si>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</si>
  <si>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</si>
  <si>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</si>
  <si>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</si>
  <si>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</si>
  <si>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</si>
  <si>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</si>
  <si>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</si>
  <si>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</si>
  <si>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</si>
  <si>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</si>
  <si>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</si>
  <si>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</si>
  <si>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</si>
  <si>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</si>
  <si>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</si>
  <si>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</si>
  <si>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</si>
  <si>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</si>
  <si>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</si>
  <si>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</si>
  <si>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</si>
  <si>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</si>
  <si>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</si>
  <si>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</si>
  <si>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</si>
  <si>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</si>
  <si>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</si>
  <si>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</si>
  <si>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</si>
  <si>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</si>
  <si>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</si>
  <si>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</si>
  <si>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</si>
  <si>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</si>
  <si>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</si>
  <si>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</si>
  <si>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</si>
  <si>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</si>
  <si>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</si>
  <si>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</si>
  <si>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</si>
  <si>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</si>
  <si>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</si>
  <si>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</si>
  <si>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</si>
  <si>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</si>
  <si>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</si>
  <si>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</si>
  <si>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</si>
  <si>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</si>
  <si>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</si>
  <si>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</si>
  <si>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</si>
  <si>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</si>
  <si>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</si>
  <si>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</si>
  <si>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</si>
  <si>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</si>
  <si>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</si>
  <si>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</si>
  <si>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</si>
  <si>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</si>
  <si>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</si>
  <si>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</si>
  <si>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</si>
  <si>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</si>
  <si>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</si>
  <si>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</si>
  <si>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</si>
  <si>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</si>
  <si>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</si>
  <si>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</si>
  <si>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</si>
  <si>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</si>
  <si>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</si>
  <si>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</si>
  <si>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</si>
  <si>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</si>
  <si>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</si>
  <si>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</si>
  <si>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</si>
  <si>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</si>
  <si>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</si>
  <si>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</si>
  <si>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</si>
  <si>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</si>
  <si>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</si>
  <si>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</si>
  <si>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</si>
  <si>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</si>
  <si>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</si>
  <si>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</si>
  <si>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</si>
  <si>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</si>
  <si>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</si>
  <si>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</si>
  <si>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</si>
  <si>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</si>
  <si>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</si>
  <si>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</si>
  <si>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</si>
  <si>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</si>
  <si>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</si>
  <si>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</si>
  <si>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</si>
  <si>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</si>
  <si>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</si>
  <si>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</si>
  <si>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</si>
  <si>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</si>
  <si>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</si>
  <si>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</si>
  <si>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</si>
  <si>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</si>
  <si>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</si>
  <si>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</si>
  <si>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</si>
  <si>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</si>
  <si>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</si>
  <si>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</si>
  <si>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</si>
  <si>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</si>
  <si>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</si>
  <si>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</si>
  <si>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</si>
  <si>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</si>
  <si>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</si>
  <si>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</si>
  <si>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</si>
  <si>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</si>
  <si>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</si>
  <si>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</si>
  <si>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</si>
  <si>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</si>
  <si>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</si>
  <si>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</si>
  <si>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</si>
  <si>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</si>
  <si>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</si>
  <si>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</si>
  <si>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</si>
  <si>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</si>
  <si>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</si>
  <si>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</si>
  <si>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</si>
  <si>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</si>
  <si>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</si>
  <si>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</si>
  <si>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</si>
  <si>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</si>
  <si>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</si>
  <si>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</si>
  <si>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</si>
  <si>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</si>
  <si>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</si>
  <si>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</si>
  <si>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</si>
  <si>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</si>
  <si>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</si>
  <si>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</si>
  <si>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</si>
  <si>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</si>
  <si>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</si>
  <si>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</si>
  <si>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</si>
  <si>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</si>
  <si>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</si>
  <si>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</si>
  <si>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</si>
  <si>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</si>
  <si>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</si>
  <si>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</si>
  <si>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</si>
  <si>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</si>
  <si>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</si>
  <si>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</si>
  <si>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</si>
  <si>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</si>
  <si>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</si>
  <si>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</si>
  <si>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</si>
  <si>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</si>
  <si>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</si>
  <si>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</si>
  <si>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</si>
  <si>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</si>
  <si>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</si>
  <si>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</si>
  <si>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</si>
  <si>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</si>
  <si>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</si>
  <si>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</si>
  <si>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</si>
  <si>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</si>
  <si>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</si>
  <si>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</si>
  <si>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</si>
  <si>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</si>
  <si>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</si>
  <si>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</si>
  <si>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</si>
  <si>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</si>
  <si>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</si>
  <si>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</si>
  <si>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</si>
  <si>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</si>
  <si>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</si>
  <si>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</si>
  <si>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</si>
  <si>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</si>
  <si>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</si>
  <si>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</si>
  <si>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</si>
  <si>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</si>
  <si>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</si>
  <si>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</si>
  <si>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</si>
  <si>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</si>
  <si>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</si>
  <si>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</si>
  <si>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</si>
  <si>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</si>
  <si>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</si>
  <si>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</si>
  <si>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</si>
  <si>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</si>
  <si>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</si>
  <si>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</si>
  <si>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</si>
  <si>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</si>
  <si>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</si>
  <si>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</si>
  <si>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</si>
  <si>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</si>
  <si>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</si>
  <si>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</si>
  <si>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</si>
  <si>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</si>
  <si>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</si>
  <si>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</si>
  <si>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</si>
  <si>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</si>
  <si>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</si>
  <si>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</si>
  <si>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</si>
  <si>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</si>
  <si>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</si>
  <si>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</si>
  <si>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</si>
  <si>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</si>
  <si>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</si>
  <si>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</si>
  <si>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</si>
  <si>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</si>
  <si>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</si>
  <si>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</si>
  <si>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</si>
  <si>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</si>
  <si>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</si>
  <si>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</si>
  <si>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</si>
  <si>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</si>
  <si>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</si>
  <si>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</si>
  <si>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</si>
  <si>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</si>
  <si>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</si>
  <si>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</si>
  <si>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</si>
  <si>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</si>
  <si>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</si>
  <si>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</si>
  <si>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</si>
  <si>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</si>
  <si>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</si>
  <si>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</si>
  <si>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</si>
  <si>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</si>
  <si>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</si>
  <si>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</si>
  <si>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</si>
  <si>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</si>
  <si>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</si>
  <si>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</si>
  <si>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</si>
  <si>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</si>
  <si>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</si>
  <si>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</si>
  <si>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</si>
  <si>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</si>
  <si>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</si>
  <si>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</si>
  <si>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</si>
  <si>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</si>
  <si>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</si>
  <si>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</si>
  <si>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</si>
  <si>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</si>
  <si>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</si>
  <si>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</si>
  <si>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</si>
  <si>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</si>
  <si>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</si>
  <si>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</si>
  <si>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</si>
  <si>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</si>
  <si>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</si>
  <si>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</si>
  <si>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</si>
  <si>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</si>
  <si>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</si>
  <si>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</si>
  <si>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</si>
  <si>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</si>
  <si>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</si>
  <si>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</si>
  <si>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</si>
  <si>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</si>
  <si>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</si>
  <si>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</si>
  <si>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</si>
  <si>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</si>
  <si>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</si>
  <si>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</si>
  <si>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</si>
  <si>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</si>
  <si>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</si>
  <si>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</si>
  <si>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</si>
  <si>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</si>
  <si>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</si>
  <si>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</si>
  <si>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</si>
  <si>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</si>
  <si>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</si>
  <si>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</si>
  <si>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</si>
  <si>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</si>
  <si>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</si>
  <si>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</si>
  <si>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</si>
  <si>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</si>
  <si>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</si>
  <si>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</si>
  <si>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</si>
  <si>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</si>
  <si>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</si>
  <si>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</si>
  <si>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</si>
  <si>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</si>
  <si>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</si>
  <si>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</si>
  <si>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</si>
  <si>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</si>
  <si>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</si>
  <si>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</si>
  <si>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</si>
  <si>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</si>
  <si>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</si>
  <si>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</si>
  <si>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</si>
  <si>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</si>
  <si>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</si>
  <si>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</si>
  <si>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</si>
  <si>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</si>
  <si>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</si>
  <si>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</si>
  <si>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</si>
  <si>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</si>
  <si>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</si>
  <si>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</si>
  <si>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</si>
  <si>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</si>
  <si>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</si>
  <si>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</si>
  <si>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</si>
  <si>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</si>
  <si>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</si>
  <si>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</si>
  <si>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</si>
  <si>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</si>
  <si>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</si>
  <si>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</si>
  <si>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</si>
  <si>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</si>
  <si>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</si>
  <si>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</si>
  <si>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</si>
  <si>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</si>
  <si>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</si>
  <si>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</si>
  <si>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</si>
  <si>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</si>
  <si>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</si>
  <si>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</si>
  <si>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</si>
  <si>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</si>
  <si>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</si>
  <si>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</si>
  <si>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</si>
  <si>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</si>
  <si>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</si>
  <si>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</si>
  <si>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</si>
  <si>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</si>
  <si>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</si>
  <si>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</si>
  <si>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</si>
  <si>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</si>
  <si>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</si>
  <si>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</si>
  <si>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</si>
  <si>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</si>
  <si>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</si>
  <si>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</si>
  <si>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</si>
  <si>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</si>
  <si>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</si>
  <si>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</si>
  <si>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</si>
  <si>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</si>
  <si>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</si>
  <si>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</si>
  <si>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</si>
  <si>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</si>
  <si>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</si>
  <si>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</si>
  <si>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</si>
  <si>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</si>
  <si>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</si>
  <si>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</si>
  <si>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</si>
  <si>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</si>
  <si>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</si>
  <si>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</si>
  <si>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</si>
  <si>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</si>
  <si>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</si>
  <si>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</si>
  <si>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</si>
  <si>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</si>
  <si>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</si>
  <si>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</si>
  <si>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</si>
  <si>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</si>
  <si>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</si>
  <si>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</si>
  <si>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</si>
  <si>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</si>
  <si>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</si>
  <si>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</si>
  <si>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</si>
  <si>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</si>
  <si>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</si>
  <si>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</si>
  <si>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</si>
  <si>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</si>
  <si>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</si>
  <si>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</si>
  <si>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</si>
  <si>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</si>
  <si>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</si>
  <si>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</si>
  <si>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</si>
  <si>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</si>
  <si>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</si>
  <si>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</si>
  <si>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</si>
  <si>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</si>
  <si>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</si>
  <si>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</si>
  <si>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</si>
  <si>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</si>
  <si>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</si>
  <si>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</si>
  <si>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</si>
  <si>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</si>
  <si>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</si>
  <si>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</si>
  <si>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</si>
  <si>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</si>
  <si>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</si>
  <si>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</si>
  <si>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</si>
  <si>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</si>
  <si>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</si>
  <si>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</si>
  <si>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</si>
  <si>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</si>
  <si>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</si>
  <si>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</si>
  <si>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</si>
  <si>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</si>
  <si>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</si>
  <si>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</si>
  <si>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</si>
  <si>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</si>
  <si>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</si>
  <si>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</si>
  <si>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</si>
  <si>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</si>
  <si>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</si>
  <si>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</si>
  <si>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</si>
  <si>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</si>
  <si>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</si>
  <si>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</si>
  <si>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</si>
  <si>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</si>
  <si>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</si>
  <si>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</si>
  <si>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</si>
  <si>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</si>
  <si>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</si>
  <si>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</si>
  <si>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</si>
  <si>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</si>
  <si>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</si>
  <si>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</si>
  <si>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</si>
  <si>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</si>
  <si>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</si>
  <si>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</si>
  <si>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</si>
  <si>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</si>
  <si>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</si>
  <si>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</si>
  <si>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</si>
  <si>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</si>
  <si>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</si>
  <si>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</si>
  <si>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</si>
  <si>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</si>
  <si>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</si>
  <si>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</si>
  <si>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</si>
  <si>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</si>
  <si>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</si>
  <si>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</si>
  <si>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</si>
  <si>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</si>
  <si>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</si>
  <si>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</si>
  <si>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</si>
  <si>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</si>
  <si>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</si>
  <si>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</si>
  <si>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</si>
  <si>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</si>
  <si>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</si>
  <si>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</si>
  <si>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</si>
  <si>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</si>
  <si>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</si>
  <si>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</si>
  <si>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</si>
  <si>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</si>
  <si>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</si>
  <si>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</si>
  <si>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</si>
  <si>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</si>
  <si>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</si>
  <si>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</si>
  <si>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</si>
  <si>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</si>
  <si>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</si>
  <si>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</si>
  <si>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</si>
  <si>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</si>
  <si>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</si>
  <si>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</si>
  <si>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</si>
  <si>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</si>
  <si>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</si>
  <si>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</si>
  <si>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</si>
  <si>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</si>
  <si>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</si>
  <si>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</si>
  <si>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</si>
  <si>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</si>
  <si>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</si>
  <si>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</si>
  <si>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</si>
  <si>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</si>
  <si>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</si>
  <si>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</si>
  <si>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</si>
  <si>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</si>
  <si>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</si>
  <si>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</si>
  <si>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</si>
  <si>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</si>
  <si>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</si>
  <si>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</si>
  <si>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</si>
  <si>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</si>
  <si>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</si>
  <si>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</si>
  <si>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</si>
  <si>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</si>
  <si>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</si>
  <si>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</si>
  <si>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</si>
  <si>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</si>
  <si>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</si>
  <si>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</si>
  <si>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</si>
  <si>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</si>
  <si>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</si>
  <si>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</si>
  <si>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</si>
  <si>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</si>
  <si>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</si>
  <si>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</si>
  <si>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</si>
  <si>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</si>
  <si>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</si>
  <si>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</si>
  <si>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</si>
  <si>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</si>
  <si>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</si>
  <si>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</si>
  <si>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</si>
  <si>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</si>
  <si>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</si>
  <si>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</si>
  <si>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</si>
  <si>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</si>
  <si>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</si>
  <si>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</si>
  <si>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</si>
  <si>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</si>
  <si>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</si>
  <si>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</si>
  <si>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</si>
  <si>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</si>
  <si>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</si>
  <si>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</si>
  <si>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</si>
  <si>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</si>
  <si>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</si>
  <si>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</si>
  <si>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</si>
  <si>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</si>
  <si>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</si>
  <si>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</si>
  <si>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</si>
  <si>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</si>
  <si>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</si>
  <si>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</si>
  <si>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</si>
  <si>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</si>
  <si>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</si>
  <si>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</si>
  <si>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</si>
  <si>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</si>
  <si>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</si>
  <si>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</si>
  <si>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</si>
  <si>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</si>
  <si>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</si>
  <si>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</si>
  <si>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</si>
  <si>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</si>
  <si>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</si>
  <si>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</si>
  <si>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</si>
  <si>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</si>
  <si>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</si>
  <si>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</si>
  <si>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</si>
  <si>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</si>
  <si>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</si>
  <si>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</si>
  <si>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</si>
  <si>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</si>
  <si>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</si>
  <si>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</si>
  <si>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</si>
  <si>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</si>
  <si>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</si>
  <si>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</si>
  <si>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</si>
  <si>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</si>
  <si>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</si>
  <si>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</si>
  <si>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</si>
  <si>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</si>
  <si>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</si>
  <si>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</si>
  <si>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</si>
  <si>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</si>
  <si>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</si>
  <si>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</si>
  <si>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</si>
  <si>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</si>
  <si>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</si>
  <si>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</si>
  <si>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</si>
  <si>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</si>
  <si>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</si>
  <si>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</si>
  <si>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</si>
  <si>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</si>
  <si>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</si>
  <si>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</si>
  <si>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</si>
  <si>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</si>
  <si>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</si>
  <si>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</si>
  <si>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</si>
  <si>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</si>
  <si>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</si>
  <si>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</si>
  <si>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</si>
  <si>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</si>
  <si>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</si>
  <si>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</si>
  <si>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</si>
  <si>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</si>
  <si>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</si>
  <si>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</si>
  <si>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</si>
  <si>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</si>
  <si>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</si>
  <si>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</si>
  <si>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</si>
  <si>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</si>
  <si>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</si>
  <si>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</si>
  <si>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</si>
  <si>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</si>
  <si>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</si>
  <si>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</si>
  <si>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</si>
  <si>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</si>
  <si>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</si>
  <si>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</si>
  <si>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</si>
  <si>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</si>
  <si>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</si>
  <si>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</si>
  <si>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</si>
  <si>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</si>
  <si>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</si>
  <si>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</si>
  <si>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</si>
  <si>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</si>
  <si>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</si>
  <si>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</si>
  <si>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</si>
  <si>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</si>
  <si>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</si>
  <si>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</si>
  <si>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</si>
  <si>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</si>
  <si>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</si>
  <si>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</si>
  <si>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</si>
  <si>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</si>
  <si>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</si>
  <si>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</si>
  <si>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</si>
  <si>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</si>
  <si>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</si>
  <si>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</si>
  <si>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</si>
  <si>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</si>
  <si>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</si>
  <si>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</si>
  <si>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</si>
  <si>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</si>
  <si>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</si>
  <si>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</si>
  <si>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</si>
  <si>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</si>
  <si>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</si>
  <si>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</si>
  <si>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</si>
  <si>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</si>
  <si>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</si>
  <si>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</si>
  <si>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</si>
  <si>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</si>
  <si>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</si>
  <si>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</si>
  <si>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</si>
  <si>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</si>
  <si>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</si>
  <si>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</si>
  <si>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</si>
  <si>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</si>
  <si>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</si>
  <si>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</si>
  <si>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</si>
  <si>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</si>
  <si>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</si>
  <si>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</si>
  <si>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</si>
  <si>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</si>
  <si>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</si>
  <si>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</si>
  <si>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</si>
  <si>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</si>
  <si>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</si>
  <si>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</si>
  <si>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</si>
  <si>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</si>
  <si>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</si>
  <si>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</si>
  <si>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</si>
  <si>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</si>
  <si>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</si>
  <si>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</si>
  <si>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</si>
  <si>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</si>
  <si>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</si>
  <si>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</si>
  <si>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</si>
  <si>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</si>
  <si>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</si>
  <si>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</si>
  <si>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</si>
  <si>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</si>
  <si>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</si>
  <si>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</si>
  <si>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</si>
  <si>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</si>
  <si>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</si>
  <si>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</si>
  <si>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</si>
  <si>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</si>
  <si>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</si>
  <si>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</si>
  <si>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</si>
  <si>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</si>
  <si>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</si>
  <si>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</si>
  <si>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</si>
  <si>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</si>
  <si>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</si>
  <si>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</si>
  <si>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</si>
  <si>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</si>
  <si>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</si>
  <si>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</si>
  <si>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</si>
  <si>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</si>
  <si>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</si>
  <si>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</si>
  <si>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</si>
  <si>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</si>
  <si>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</si>
  <si>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</si>
  <si>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</si>
  <si>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</si>
  <si>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</si>
  <si>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</si>
  <si>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</si>
  <si>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</si>
  <si>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</si>
  <si>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</si>
  <si>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</si>
  <si>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</si>
  <si>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</si>
  <si>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</si>
  <si>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</si>
  <si>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</si>
  <si>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</si>
  <si>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</si>
  <si>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</si>
  <si>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</si>
  <si>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</si>
  <si>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</si>
  <si>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</si>
  <si>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</si>
  <si>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</si>
  <si>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</si>
  <si>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</si>
  <si>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</si>
  <si>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</si>
  <si>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</si>
  <si>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</si>
  <si>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</si>
  <si>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</si>
  <si>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</si>
  <si>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</si>
  <si>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</si>
  <si>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</si>
  <si>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</si>
  <si>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</si>
  <si>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</si>
  <si>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</si>
  <si>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</si>
  <si>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</si>
  <si>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</si>
  <si>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</si>
  <si>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</si>
  <si>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</si>
  <si>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</si>
  <si>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</si>
  <si>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</si>
  <si>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</si>
  <si>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</si>
  <si>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</si>
  <si>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</si>
  <si>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</si>
  <si>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</si>
  <si>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</si>
  <si>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</si>
  <si>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</si>
  <si>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</si>
  <si>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</si>
  <si>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</si>
  <si>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</si>
  <si>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</si>
  <si>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</si>
  <si>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</si>
  <si>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</si>
  <si>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</si>
  <si>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</si>
  <si>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</si>
  <si>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</si>
  <si>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</si>
  <si>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</si>
  <si>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</si>
  <si>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</si>
  <si>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</si>
  <si>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</si>
  <si>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</si>
  <si>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</si>
  <si>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</si>
  <si>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</si>
  <si>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</si>
  <si>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</si>
  <si>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</si>
  <si>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</si>
  <si>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</si>
  <si>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</si>
  <si>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</si>
  <si>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</si>
  <si>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</si>
  <si>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</si>
  <si>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</si>
  <si>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</si>
  <si>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</si>
  <si>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</si>
  <si>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</si>
  <si>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</si>
  <si>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</si>
  <si>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</si>
  <si>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</si>
  <si>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</si>
  <si>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</si>
  <si>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</si>
  <si>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</si>
  <si>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</si>
  <si>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</si>
  <si>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</si>
  <si>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</si>
  <si>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</si>
  <si>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</si>
  <si>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</si>
  <si>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</si>
  <si>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</si>
  <si>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</si>
  <si>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</si>
  <si>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</si>
  <si>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</si>
  <si>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</si>
  <si>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</si>
  <si>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</si>
  <si>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</si>
  <si>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</si>
  <si>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</si>
  <si>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 xml:space="preserve">Equipe pronta as 09:26, em intervalo as 13:46 até 15:16, substituido 21 dormentes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</si>
  <si>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</si>
  <si>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</si>
  <si>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</si>
  <si>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</si>
  <si>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</si>
  <si>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</si>
  <si>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</si>
  <si>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</si>
  <si>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</si>
  <si>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</si>
  <si>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</si>
  <si>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</si>
  <si>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</si>
  <si>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</si>
  <si>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</si>
  <si>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</si>
  <si>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</si>
  <si>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</si>
  <si>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Avaria na máquina de furar trilho</t>
  </si>
  <si>
    <t>Ismael</t>
  </si>
  <si>
    <t>MC1 08:45, autorizado as 08:56, recebeu autorização as 10:28 devido avaria MCT</t>
  </si>
  <si>
    <t>MC1 08:45, autorizado as 08:56, recebeu autorização as 10:28 devido avaria MCT, em intervalo as 11:41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</si>
  <si>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</si>
  <si>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</si>
  <si>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</si>
  <si>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</si>
  <si>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</si>
  <si>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</si>
  <si>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</si>
  <si>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</si>
  <si>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</si>
  <si>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</si>
  <si>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</si>
  <si>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 xml:space="preserve">RDC travado </t>
  </si>
  <si>
    <t>ZPG-ZTP</t>
  </si>
  <si>
    <t>ZPGZTP</t>
  </si>
  <si>
    <t>Aguarda finalizar carregamento</t>
  </si>
  <si>
    <t>Previsão de finalizar carregamento as 16h</t>
  </si>
  <si>
    <t xml:space="preserve">MC1 06:58, autorizado as 07:13, em deslocamento para intervalo </t>
  </si>
  <si>
    <t>Acionado equipe da escala, previsão de MC1 9h</t>
  </si>
  <si>
    <t xml:space="preserve"> </t>
  </si>
  <si>
    <t xml:space="preserve">Equipe pronta as 07:30, aguarda chegada do W59 para intervalo </t>
  </si>
  <si>
    <t>ZWI2/121ZWI2/1231212/1241232/1251242/ZYQ1262</t>
  </si>
  <si>
    <t xml:space="preserve">Intervalo modernização </t>
  </si>
  <si>
    <t>Equipe pronta as 8h, em intervalo as 08:05 até as 13:05</t>
  </si>
  <si>
    <t xml:space="preserve">Execução de solda - condicionado a temperatura </t>
  </si>
  <si>
    <t>Willian</t>
  </si>
  <si>
    <t xml:space="preserve">MC1 07:21, aguarda oportunidade priorizado intervalo modernização na adjacente </t>
  </si>
  <si>
    <t xml:space="preserve">Aguarda equipe informar pronto </t>
  </si>
  <si>
    <t>1571562/ZEV1572/ZEV2</t>
  </si>
  <si>
    <t xml:space="preserve">Felipe </t>
  </si>
  <si>
    <t>1 Allan e Danilo</t>
  </si>
  <si>
    <t>MC1 7h, aguarda passagem L48, previsão 08:30</t>
  </si>
  <si>
    <t>Deslocamento de turmas nas serra (NÃO ENTRA NO BLACKOUT SÓ SEGUE A ZXW E RETORNA)</t>
  </si>
  <si>
    <t>Equipe no local as 07:13, aguarda liberação da via para pedir MC1</t>
  </si>
  <si>
    <t>Antoni</t>
  </si>
  <si>
    <t xml:space="preserve">Substituição de dormentes </t>
  </si>
  <si>
    <t xml:space="preserve">Jaciano </t>
  </si>
  <si>
    <t xml:space="preserve">MC1 06:59, autorizado as 07:13, em deslocamento para intervalo </t>
  </si>
  <si>
    <t>Deslocamento para ZEV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</si>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</sst>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306" tableBorderDxfId="305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4"/>
    <tableColumn id="8" xr3:uid="{69D5AC3B-4F64-4F8F-AD2A-0AD158918DDD}" name="CORRELATO" dataDxfId="3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660" activePane="bottomRight" state="frozen"/>
      <selection pane="bottomRight" activeCell="BO661" sqref="BO66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1" t="s">
        <v>835</v>
      </c>
      <c r="AJ1" s="372"/>
      <c r="AK1" s="372"/>
      <c r="AL1" s="372"/>
      <c r="AM1" s="372"/>
      <c r="AN1" s="372"/>
      <c r="AO1" s="372"/>
      <c r="AP1" s="372"/>
      <c r="AQ1" s="372"/>
      <c r="AR1" s="373"/>
      <c r="AS1" s="373"/>
      <c r="AT1" s="373"/>
      <c r="AU1" s="373"/>
      <c r="AV1" s="373"/>
      <c r="AW1" s="373"/>
      <c r="AX1" s="372"/>
      <c r="AY1" s="372"/>
      <c r="AZ1" s="372"/>
      <c r="BA1" s="372"/>
      <c r="BB1" s="372"/>
      <c r="BC1" s="372"/>
      <c r="BD1" s="372"/>
      <c r="BE1" s="372"/>
      <c r="BF1" s="374"/>
      <c r="BG1" s="3"/>
      <c r="BH1" s="375" t="s">
        <v>836</v>
      </c>
      <c r="BI1" s="376"/>
      <c r="BJ1" s="377"/>
      <c r="BK1" s="378"/>
      <c r="BL1" s="50"/>
      <c r="BM1" s="368" t="s">
        <v>837</v>
      </c>
      <c r="BN1" s="369"/>
      <c r="BO1" s="369"/>
      <c r="BP1" s="369"/>
      <c r="BQ1" s="369"/>
      <c r="BR1" s="369"/>
      <c r="BS1" s="370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1" t="s">
        <v>838</v>
      </c>
      <c r="AJ2" s="372"/>
      <c r="AK2" s="372"/>
      <c r="AL2" s="372"/>
      <c r="AM2" s="372"/>
      <c r="AN2" s="372"/>
      <c r="AO2" s="372"/>
      <c r="AP2" s="372"/>
      <c r="AQ2" s="374"/>
      <c r="AR2" s="225"/>
      <c r="AS2" s="386" t="s">
        <v>841</v>
      </c>
      <c r="AT2" s="373"/>
      <c r="AU2" s="373"/>
      <c r="AV2" s="373"/>
      <c r="AW2" s="373"/>
      <c r="AX2" s="372"/>
      <c r="AY2" s="374"/>
      <c r="AZ2" s="4"/>
      <c r="BA2" s="365" t="s">
        <v>842</v>
      </c>
      <c r="BB2" s="367"/>
      <c r="BC2" s="371" t="s">
        <v>839</v>
      </c>
      <c r="BD2" s="372"/>
      <c r="BE2" s="372"/>
      <c r="BF2" s="374"/>
      <c r="BG2" s="3"/>
      <c r="BH2" s="379"/>
      <c r="BI2" s="380"/>
      <c r="BJ2" s="381"/>
      <c r="BK2" s="382"/>
      <c r="BL2" s="50"/>
      <c r="BM2" s="383"/>
      <c r="BN2" s="384"/>
      <c r="BO2" s="384"/>
      <c r="BP2" s="384"/>
      <c r="BQ2" s="384"/>
      <c r="BR2" s="384"/>
      <c r="BS2" s="385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5" t="s">
        <v>843</v>
      </c>
      <c r="AJ3" s="367"/>
      <c r="AK3" s="365" t="s">
        <v>844</v>
      </c>
      <c r="AL3" s="366"/>
      <c r="AM3" s="366"/>
      <c r="AN3" s="366"/>
      <c r="AO3" s="366"/>
      <c r="AP3" s="366"/>
      <c r="AQ3" s="367"/>
      <c r="AR3" s="226"/>
      <c r="AS3" s="389" t="s">
        <v>850</v>
      </c>
      <c r="AT3" s="390"/>
      <c r="AU3" s="389" t="s">
        <v>851</v>
      </c>
      <c r="AV3" s="390"/>
      <c r="AW3" s="389" t="s">
        <v>852</v>
      </c>
      <c r="AX3" s="391"/>
      <c r="AY3" s="64" t="s">
        <v>853</v>
      </c>
      <c r="AZ3" s="64"/>
      <c r="BA3" s="387"/>
      <c r="BB3" s="388"/>
      <c r="BC3" s="365" t="s">
        <v>846</v>
      </c>
      <c r="BD3" s="366"/>
      <c r="BE3" s="366"/>
      <c r="BF3" s="367"/>
      <c r="BG3" s="63"/>
      <c r="BH3" s="379"/>
      <c r="BI3" s="380"/>
      <c r="BJ3" s="381"/>
      <c r="BK3" s="382"/>
      <c r="BL3" s="50"/>
      <c r="BM3" s="368" t="s">
        <v>854</v>
      </c>
      <c r="BN3" s="369"/>
      <c r="BO3" s="369"/>
      <c r="BP3" s="370"/>
      <c r="BQ3" s="368" t="s">
        <v>465</v>
      </c>
      <c r="BR3" s="369"/>
      <c r="BS3" s="370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>
        <f>IF(D6="","*",IFERROR(IF(ISODD(COUNT(AS6:AX801)),"ERRO",SUM((AT6-AS6),(AV6-AU6),(AX6-AW6))),"ERRO"))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>
        <f>IF(D111="","*",IFERROR(IF(ISODD(COUNT(AS111:AX706)),"ERRO",SUM((AT111-AS111),(AV111-AU111),(AX111-AW111))),"ERRO"))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>
        <f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>
        <f>IF(D345="","*",IFERROR(IF(ISODD(COUNT(AS345:AX939)),"ERRO",SUM((AT345-AS345),(AV345-AU345),(AX345-AW345))),"ERRO"))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>
        <f>IF(D346="","*",IFERROR(IF(ISODD(COUNT(AS346:AX940)),"ERRO",SUM((AT346-AS346),(AV346-AU346),(AX346-AW346))),"ERRO"))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>
        <f>IF(D347="","*",IFERROR(IF(ISODD(COUNT(AS347:AX941)),"ERRO",SUM((AT347-AS347),(AV347-AU347),(AX347-AW347))),"ERRO"))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>
        <f>IF(D348="","*",IFERROR(IF(ISODD(COUNT(AS348:AX942)),"ERRO",SUM((AT348-AS348),(AV348-AU348),(AX348-AW348))),"ERRO"))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>
        <f>IF(D349="","*",IFERROR(IF(ISODD(COUNT(AS349:AX943)),"ERRO",SUM((AT349-AS349),(AV349-AU349),(AX349-AW349))),"ERRO"))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>
        <f>IF(D350="","*",IFERROR(IF(ISODD(COUNT(AS350:AX944)),"ERRO",SUM((AT350-AS350),(AV350-AU350),(AX350-AW350))),"ERRO"))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>
        <f>IF(D351="","*",IFERROR(IF(ISODD(COUNT(AS351:AX945)),"ERRO",SUM((AT351-AS351),(AV351-AU351),(AX351-AW351))),"ERRO"))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>
        <f>IF(D352="","*",IFERROR(IF(ISODD(COUNT(AS352:AX946)),"ERRO",SUM((AT352-AS352),(AV352-AU352),(AX352-AW352))),"ERRO"))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>
        <f>IF(D353="","*",IFERROR(IF(ISODD(COUNT(AS353:AX947)),"ERRO",SUM((AT353-AS353),(AV353-AU353),(AX353-AW353))),"ERRO"))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>
        <f>IF(D355="","*",IFERROR(IF(ISODD(COUNT(AS355:AX949)),"ERRO",SUM((AT355-AS355),(AV355-AU355),(AX355-AW355))),"ERRO"))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>
        <f>IF(D356="","*",IFERROR(IF(ISODD(COUNT(AS356:AX950)),"ERRO",SUM((AT356-AS356),(AV356-AU356),(AX356-AW356))),"ERRO"))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>
        <f>IF(D357="","*",IFERROR(IF(ISODD(COUNT(AS357:AX951)),"ERRO",SUM((AT357-AS357),(AV357-AU357),(AX357-AW357))),"ERRO"))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>
        <f>IF(D358="","*",IFERROR(IF(ISODD(COUNT(AS358:AX952)),"ERRO",SUM((AT358-AS358),(AV358-AU358),(AX358-AW358))),"ERRO"))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>
        <f>IF(D359="","*",IFERROR(IF(ISODD(COUNT(AS359:AX953)),"ERRO",SUM((AT359-AS359),(AV359-AU359),(AX359-AW359))),"ERRO"))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>
        <f>IF(D360="","*",IFERROR(IF(ISODD(COUNT(AS360:AX954)),"ERRO",SUM((AT360-AS360),(AV360-AU360),(AX360-AW360))),"ERRO"))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>
        <f>IF(D361="","*",IFERROR(IF(ISODD(COUNT(AS361:AX955)),"ERRO",SUM((AT361-AS361),(AV361-AU361),(AX361-AW361))),"ERRO"))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>
        <f>IF(D363="","*",IFERROR(IF(ISODD(COUNT(AS363:AX957)),"ERRO",SUM((AT363-AS363),(AV363-AU363),(AX363-AW363))),"ERRO"))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>
        <f>IF(D364="","*",IFERROR(IF(ISODD(COUNT(AS364:AX958)),"ERRO",SUM((AT364-AS364),(AV364-AU364),(AX364-AW364))),"ERRO"))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>
        <f>IF(D365="","*",IFERROR(IF(ISODD(COUNT(AS365:AX959)),"ERRO",SUM((AT365-AS365),(AV365-AU365),(AX365-AW365))),"ERRO"))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>
        <f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>
        <f>IF(D367="","*",IFERROR(IF(ISODD(COUNT(AS367:AX961)),"ERRO",SUM((AT367-AS367),(AV367-AU367),(AX367-AW367))),"ERRO"))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>
        <f>IF(D368="","*",IFERROR(IF(ISODD(COUNT(AS368:AX962)),"ERRO",SUM((AT368-AS368),(AV368-AU368),(AX368-AW368))),"ERRO"))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>
        <f>IF(D369="","*",IFERROR(IF(ISODD(COUNT(AS369:AX963)),"ERRO",SUM((AT369-AS369),(AV369-AU369),(AX369-AW369))),"ERRO"))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>
        <f>IF(D370="","*",IFERROR(IF(ISODD(COUNT(AS370:AX964)),"ERRO",SUM((AT370-AS370),(AV370-AU370),(AX370-AW370))),"ERRO"))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>
        <f>IF(D373="","*",IFERROR(IF(ISODD(COUNT(AS373:AX967)),"ERRO",SUM((AT373-AS373),(AV373-AU373),(AX373-AW373))),"ERRO"))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>
        <f>IF(D374="","*",IFERROR(IF(ISODD(COUNT(AS374:AX968)),"ERRO",SUM((AT374-AS374),(AV374-AU374),(AX374-AW374))),"ERRO"))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>
        <f>IF(D375="","*",IFERROR(IF(ISODD(COUNT(AS375:AX969)),"ERRO",SUM((AT375-AS375),(AV375-AU375),(AX375-AW375))),"ERRO"))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>
        <f>IF(D376="","*",IFERROR(IF(ISODD(COUNT(AS376:AX970)),"ERRO",SUM((AT376-AS376),(AV376-AU376),(AX376-AW376))),"ERRO"))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>
        <f>IF(D379="","*",IFERROR(IF(ISODD(COUNT(AS379:AX973)),"ERRO",SUM((AT379-AS379),(AV379-AU379),(AX379-AW379))),"ERRO"))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>
        <f>IF(D380="","*",IFERROR(IF(ISODD(COUNT(AS380:AX974)),"ERRO",SUM((AT380-AS380),(AV380-AU380),(AX380-AW380))),"ERRO"))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>
        <f>IF(D381="","*",IFERROR(IF(ISODD(COUNT(AS381:AX975)),"ERRO",SUM((AT381-AS381),(AV381-AU381),(AX381-AW381))),"ERRO"))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>
        <f>IF(D384="","*",IFERROR(IF(ISODD(COUNT(AS384:AX978)),"ERRO",SUM((AT384-AS384),(AV384-AU384),(AX384-AW384))),"ERRO"))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>
        <f>IF(D385="","*",IFERROR(IF(ISODD(COUNT(AS385:AX979)),"ERRO",SUM((AT385-AS385),(AV385-AU385),(AX385-AW385))),"ERRO"))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>
        <f>IF(D386="","*",IFERROR(IF(ISODD(COUNT(AS386:AX980)),"ERRO",SUM((AT386-AS386),(AV386-AU386),(AX386-AW386))),"ERRO"))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>
        <f>IF(D387="","*",IFERROR(IF(ISODD(COUNT(AS387:AX981)),"ERRO",SUM((AT387-AS387),(AV387-AU387),(AX387-AW387))),"ERRO"))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>
        <f>IF(D388="","*",IFERROR(IF(ISODD(COUNT(AS388:AX982)),"ERRO",SUM((AT388-AS388),(AV388-AU388),(AX388-AW388))),"ERRO"))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>
        <f>IF(D389="","*",IFERROR(IF(ISODD(COUNT(AS389:AX983)),"ERRO",SUM((AT389-AS389),(AV389-AU389),(AX389-AW389))),"ERRO"))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>
        <f>IF(D390="","*",IFERROR(IF(ISODD(COUNT(AS390:AX984)),"ERRO",SUM((AT390-AS390),(AV390-AU390),(AX390-AW390))),"ERRO"))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>
        <f>IF(D392="","*",IFERROR(IF(ISODD(COUNT(AS392:AX986)),"ERRO",SUM((AT392-AS392),(AV392-AU392),(AX392-AW392))),"ERRO"))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>
        <f>IF(D393="","*",IFERROR(IF(ISODD(COUNT(AS393:AX987)),"ERRO",SUM((AT393-AS393),(AV393-AU393),(AX393-AW393))),"ERRO"))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>
        <f>IF(D394="","*",IFERROR(IF(ISODD(COUNT(AS394:AX988)),"ERRO",SUM((AT394-AS394),(AV394-AU394),(AX394-AW394))),"ERRO"))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>
        <f>IF(D395="","*",IFERROR(IF(ISODD(COUNT(AS395:AX989)),"ERRO",SUM((AT395-AS395),(AV395-AU395),(AX395-AW395))),"ERRO"))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>
        <f>IF(D396="","*",IFERROR(IF(ISODD(COUNT(AS396:AX990)),"ERRO",SUM((AT396-AS396),(AV396-AU396),(AX396-AW396))),"ERRO"))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>
        <f>IF(D397="","*",IFERROR(IF(ISODD(COUNT(AS397:AX991)),"ERRO",SUM((AT397-AS397),(AV397-AU397),(AX397-AW397))),"ERRO"))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>
        <f>IF(D398="","*",IFERROR(IF(ISODD(COUNT(AS398:AX992)),"ERRO",SUM((AT398-AS398),(AV398-AU398),(AX398-AW398))),"ERRO"))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>
        <f>IF(D399="","*",IFERROR(IF(ISODD(COUNT(AS399:AX993)),"ERRO",SUM((AT399-AS399),(AV399-AU399),(AX399-AW399))),"ERRO"))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>
        <f>IF(D400="","*",IFERROR(IF(ISODD(COUNT(AS400:AX994)),"ERRO",SUM((AT400-AS400),(AV400-AU400),(AX400-AW400))),"ERRO"))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>
        <f>IF(D401="","*",IFERROR(IF(ISODD(COUNT(AS401:AX995)),"ERRO",SUM((AT401-AS401),(AV401-AU401),(AX401-AW401))),"ERRO"))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>
        <f>IF(D402="","*",IFERROR(IF(ISODD(COUNT(AS402:AX996)),"ERRO",SUM((AT402-AS402),(AV402-AU402),(AX402-AW402))),"ERRO"))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>
        <f>IF(D403="","*",IFERROR(IF(ISODD(COUNT(AS403:AX997)),"ERRO",SUM((AT403-AS403),(AV403-AU403),(AX403-AW403))),"ERRO"))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>
        <f>IF(D404="","*",IFERROR(IF(ISODD(COUNT(AS404:AX998)),"ERRO",SUM((AT404-AS404),(AV404-AU404),(AX404-AW404))),"ERRO"))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>
        <f>IF(D405="","*",IFERROR(IF(ISODD(COUNT(AS405:AX999)),"ERRO",SUM((AT405-AS405),(AV405-AU405),(AX405-AW405))),"ERRO"))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>
        <f>IF(D406="","*",IFERROR(IF(ISODD(COUNT(AS406:AX1000)),"ERRO",SUM((AT406-AS406),(AV406-AU406),(AX406-AW406))),"ERRO"))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>
        <f>IF(D407="","*",IFERROR(IF(ISODD(COUNT(AS407:AX1001)),"ERRO",SUM((AT407-AS407),(AV407-AU407),(AX407-AW407))),"ERRO"))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>
        <f>IF(D408="","*",IFERROR(IF(ISODD(COUNT(AS408:AX1002)),"ERRO",SUM((AT408-AS408),(AV408-AU408),(AX408-AW408))),"ERRO"))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>
        <f>IF(D410="","*",IFERROR(IF(ISODD(COUNT(AS410:AX1004)),"ERRO",SUM((AT410-AS410),(AV410-AU410),(AX410-AW410))),"ERRO"))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>
        <f>IF(D411="","*",IFERROR(IF(ISODD(COUNT(AS411:AX1005)),"ERRO",SUM((AT411-AS411),(AV411-AU411),(AX411-AW411))),"ERRO"))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>
        <f>IF(D415="","*",IFERROR(IF(ISODD(COUNT(AS415:AX1009)),"ERRO",SUM((AT415-AS415),(AV415-AU415),(AX415-AW415))),"ERRO"))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>
        <f>IF(D416="","*",IFERROR(IF(ISODD(COUNT(AS416:AX1010)),"ERRO",SUM((AT416-AS416),(AV416-AU416),(AX416-AW416))),"ERRO"))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>
        <f>IF(D417="","*",IFERROR(IF(ISODD(COUNT(AS417:AX1011)),"ERRO",SUM((AT417-AS417),(AV417-AU417),(AX417-AW417))),"ERRO"))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>
        <f>IF(D418="","*",IFERROR(IF(ISODD(COUNT(AS418:AX1012)),"ERRO",SUM((AT418-AS418),(AV418-AU418),(AX418-AW418))),"ERRO"))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>
        <f>IF(D419="","*",IFERROR(IF(ISODD(COUNT(AS419:AX1013)),"ERRO",SUM((AT419-AS419),(AV419-AU419),(AX419-AW419))),"ERRO"))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>
        <f>IF(D420="","*",IFERROR(IF(ISODD(COUNT(AS420:AX1014)),"ERRO",SUM((AT420-AS420),(AV420-AU420),(AX420-AW420))),"ERRO"))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>
        <f>IF(D421="","*",IFERROR(IF(ISODD(COUNT(AS421:AX1015)),"ERRO",SUM((AT421-AS421),(AV421-AU421),(AX421-AW421))),"ERRO"))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>
        <f>IF(D422="","*",IFERROR(IF(ISODD(COUNT(AS422:AX1016)),"ERRO",SUM((AT422-AS422),(AV422-AU422),(AX422-AW422))),"ERRO"))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>
        <f>IF(D423="","*",IFERROR(IF(ISODD(COUNT(AS423:AX1017)),"ERRO",SUM((AT423-AS423),(AV423-AU423),(AX423-AW423))),"ERRO"))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>
        <f>IF(D425="","*",IFERROR(IF(ISODD(COUNT(AS425:AX1019)),"ERRO",SUM((AT425-AS425),(AV425-AU425),(AX425-AW425))),"ERRO"))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>
        <f>IF(D426="","*",IFERROR(IF(ISODD(COUNT(AS426:AX1020)),"ERRO",SUM((AT426-AS426),(AV426-AU426),(AX426-AW426))),"ERRO"))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>
        <f>IF(D427="","*",IFERROR(IF(ISODD(COUNT(AS427:AX1021)),"ERRO",SUM((AT427-AS427),(AV427-AU427),(AX427-AW427))),"ERRO"))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>
        <f>IF(D428="","*",IFERROR(IF(ISODD(COUNT(AS428:AX1022)),"ERRO",SUM((AT428-AS428),(AV428-AU428),(AX428-AW428))),"ERRO"))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>
        <f>IF(D429="","*",IFERROR(IF(ISODD(COUNT(AS429:AX1023)),"ERRO",SUM((AT429-AS429),(AV429-AU429),(AX429-AW429))),"ERRO"))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>
        <f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>
        <f>IF(D431="","*",IFERROR(IF(ISODD(COUNT(AS431:AX1025)),"ERRO",SUM((AT431-AS431),(AV431-AU431),(AX431-AW431))),"ERRO"))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>
        <f>IF(D432="","*",IFERROR(IF(ISODD(COUNT(AS432:AX1026)),"ERRO",SUM((AT432-AS432),(AV432-AU432),(AX432-AW432))),"ERRO"))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>
        <f>IF(D435="","*",IFERROR(IF(ISODD(COUNT(AS435:AX1029)),"ERRO",SUM((AT435-AS435),(AV435-AU435),(AX435-AW435))),"ERRO"))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>
        <f>IF(D437="","*",IFERROR(IF(ISODD(COUNT(AS437:AX1031)),"ERRO",SUM((AT437-AS437),(AV437-AU437),(AX437-AW437))),"ERRO"))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>
        <f>IF(D438="","*",IFERROR(IF(ISODD(COUNT(AS438:AX1032)),"ERRO",SUM((AT438-AS438),(AV438-AU438),(AX438-AW438))),"ERRO"))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>
        <f>IF(D439="","*",IFERROR(IF(ISODD(COUNT(AS439:AX1033)),"ERRO",SUM((AT439-AS439),(AV439-AU439),(AX439-AW439))),"ERRO"))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>
        <f>IF(D440="","*",IFERROR(IF(ISODD(COUNT(AS440:AX1034)),"ERRO",SUM((AT440-AS440),(AV440-AU440),(AX440-AW440))),"ERRO"))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>
        <f>IF(D441="","*",IFERROR(IF(ISODD(COUNT(AS441:AX1035)),"ERRO",SUM((AT441-AS441),(AV441-AU441),(AX441-AW441))),"ERRO"))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>
        <f>IF(D442="","*",IFERROR(IF(ISODD(COUNT(AS442:AX1036)),"ERRO",SUM((AT442-AS442),(AV442-AU442),(AX442-AW442))),"ERRO"))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>
        <f>IF(D443="","*",IFERROR(IF(ISODD(COUNT(AS443:AX1037)),"ERRO",SUM((AT443-AS443),(AV443-AU443),(AX443-AW443))),"ERRO"))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>
        <f>IF(D444="","*",IFERROR(IF(ISODD(COUNT(AS444:AX1038)),"ERRO",SUM((AT444-AS444),(AV444-AU444),(AX444-AW444))),"ERRO"))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8">
        <f>IF(BS_CONTROLE[[#This Row],[DATA]]="","",WEEKNUM(BS_CONTROLE[[#This Row],[DATA]]))</f>
        <v>53</v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 hidden="1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 hidden="1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698</v>
      </c>
      <c r="BN638" s="178" t="s">
        <v>698</v>
      </c>
      <c r="BO638" s="164" t="s">
        <v>698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SemOportunidadeSemOportunidade</v>
      </c>
    </row>
    <row r="639" spans="1:72" hidden="1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>
        <v>21</v>
      </c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5" t="s">
        <v>692</v>
      </c>
      <c r="BN639" s="178" t="s">
        <v>692</v>
      </c>
      <c r="BO639" s="164" t="s">
        <v>692</v>
      </c>
      <c r="BP639" s="243" t="s">
        <v>317</v>
      </c>
      <c r="BQ639" s="13" t="str">
        <f t="shared" si="59"/>
        <v>Aderente</v>
      </c>
      <c r="BR639" s="19">
        <f t="shared" si="60"/>
        <v>1</v>
      </c>
      <c r="BS639" s="19">
        <f t="shared" si="61"/>
        <v>1.4</v>
      </c>
      <c r="BT639" s="218" t="str">
        <f t="shared" si="62"/>
        <v>OKOK</v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 hidden="1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 hidden="1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 hidden="1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>
        <v>0.65555555555555556</v>
      </c>
      <c r="AU643" s="266"/>
      <c r="AV643" s="266"/>
      <c r="AW643" s="266"/>
      <c r="AX643" s="240"/>
      <c r="AY643" s="181">
        <f>IF(D643="","*",IFERROR(IF(ISODD(COUNT(AS643:AX643)),"ERRO",SUM((AT643-AS643),(AV643-AU643),(AX643-AW643))),"ERRO"))</f>
        <v>0.34305555555555556</v>
      </c>
      <c r="AZ643" s="161"/>
      <c r="BA643" s="241">
        <v>1530</v>
      </c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5" t="s">
        <v>692</v>
      </c>
      <c r="BN643" s="178" t="s">
        <v>692</v>
      </c>
      <c r="BO643" s="164" t="s">
        <v>692</v>
      </c>
      <c r="BP643" s="243" t="s">
        <v>317</v>
      </c>
      <c r="BQ643" s="13" t="str">
        <f t="shared" si="59"/>
        <v>Aderente</v>
      </c>
      <c r="BR643" s="19">
        <f t="shared" si="60"/>
        <v>2.0583333333333336</v>
      </c>
      <c r="BS643" s="19">
        <f t="shared" si="61"/>
        <v>1.59375</v>
      </c>
      <c r="BT643" s="218" t="str">
        <f t="shared" si="62"/>
        <v>OKOK</v>
      </c>
    </row>
    <row r="644" spans="1:72" ht="23.25" hidden="1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>
        <v>1</v>
      </c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269" t="s">
        <v>1899</v>
      </c>
      <c r="BL644" s="183"/>
      <c r="BM644" s="15" t="s">
        <v>692</v>
      </c>
      <c r="BN644" s="178" t="s">
        <v>692</v>
      </c>
      <c r="BO644" s="164" t="s">
        <v>692</v>
      </c>
      <c r="BP644" s="243" t="s">
        <v>317</v>
      </c>
      <c r="BQ644" s="13" t="str">
        <f t="shared" si="59"/>
        <v>Aderente</v>
      </c>
      <c r="BR644" s="19">
        <f t="shared" si="60"/>
        <v>0.99999999999999989</v>
      </c>
      <c r="BS644" s="19">
        <f t="shared" si="61"/>
        <v>1</v>
      </c>
      <c r="BT644" s="218" t="str">
        <f t="shared" si="62"/>
        <v>OKOK</v>
      </c>
    </row>
    <row r="645" spans="1:72" ht="23.25" hidden="1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>
        <v>870</v>
      </c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269" t="s">
        <v>1900</v>
      </c>
      <c r="BL645" s="183"/>
      <c r="BM645" s="15" t="s">
        <v>692</v>
      </c>
      <c r="BN645" s="178" t="s">
        <v>692</v>
      </c>
      <c r="BO645" s="164" t="s">
        <v>692</v>
      </c>
      <c r="BP645" s="243" t="s">
        <v>317</v>
      </c>
      <c r="BQ645" s="13" t="str">
        <f t="shared" si="59"/>
        <v>Aderente</v>
      </c>
      <c r="BR645" s="19">
        <f t="shared" si="60"/>
        <v>1</v>
      </c>
      <c r="BS645" s="19">
        <f t="shared" si="61"/>
        <v>1.74</v>
      </c>
      <c r="BT645" s="218" t="str">
        <f t="shared" si="62"/>
        <v>OKOK</v>
      </c>
    </row>
    <row r="646" spans="1:72" ht="23.25" hidden="1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>
        <v>3</v>
      </c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269" t="s">
        <v>1899</v>
      </c>
      <c r="BL646" s="183"/>
      <c r="BM646" s="178" t="s">
        <v>692</v>
      </c>
      <c r="BN646" s="178" t="s">
        <v>692</v>
      </c>
      <c r="BO646" s="209" t="s">
        <v>692</v>
      </c>
      <c r="BP646" s="243"/>
      <c r="BQ646" s="13" t="str">
        <f t="shared" si="59"/>
        <v>Intervalo</v>
      </c>
      <c r="BR646" s="19">
        <f t="shared" si="60"/>
        <v>0.99999999999999645</v>
      </c>
      <c r="BS646" s="19">
        <f t="shared" si="61"/>
        <v>1</v>
      </c>
      <c r="BT646" s="218" t="str">
        <f t="shared" si="62"/>
        <v>OKOK</v>
      </c>
    </row>
    <row r="647" spans="1:72" ht="23.25" hidden="1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>
        <v>3</v>
      </c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269" t="s">
        <v>1899</v>
      </c>
      <c r="BL647" s="183"/>
      <c r="BM647" s="178" t="s">
        <v>692</v>
      </c>
      <c r="BN647" s="178" t="s">
        <v>692</v>
      </c>
      <c r="BO647" s="209" t="s">
        <v>692</v>
      </c>
      <c r="BP647" s="243" t="s">
        <v>317</v>
      </c>
      <c r="BQ647" s="13" t="str">
        <f t="shared" si="59"/>
        <v>Intervalo</v>
      </c>
      <c r="BR647" s="19">
        <f t="shared" si="60"/>
        <v>0.99999999999999645</v>
      </c>
      <c r="BS647" s="19">
        <f t="shared" si="61"/>
        <v>1</v>
      </c>
      <c r="BT647" s="218" t="str">
        <f t="shared" si="62"/>
        <v>OKOK</v>
      </c>
    </row>
    <row r="648" spans="1:72" ht="23.25" hidden="1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>
        <v>0</v>
      </c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269" t="s">
        <v>1899</v>
      </c>
      <c r="BL648" s="183"/>
      <c r="BM648" s="15" t="s">
        <v>690</v>
      </c>
      <c r="BN648" s="178" t="s">
        <v>709</v>
      </c>
      <c r="BO648" s="164" t="s">
        <v>797</v>
      </c>
      <c r="BP648" s="243" t="s">
        <v>1905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>ModernizaçãoEquipamento</v>
      </c>
    </row>
    <row r="649" spans="1:72" ht="23.25" hidden="1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1906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>
        <v>0</v>
      </c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269" t="s">
        <v>1899</v>
      </c>
      <c r="BL649" s="183"/>
      <c r="BM649" s="15" t="s">
        <v>690</v>
      </c>
      <c r="BN649" s="178" t="s">
        <v>709</v>
      </c>
      <c r="BO649" s="164" t="s">
        <v>797</v>
      </c>
      <c r="BP649" s="243" t="s">
        <v>1905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>ModernizaçãoEquipamento</v>
      </c>
    </row>
    <row r="650" spans="1:72" hidden="1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400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>
        <v>400</v>
      </c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2</v>
      </c>
      <c r="BI650" s="242"/>
      <c r="BJ650" s="269" t="s">
        <v>1907</v>
      </c>
      <c r="BK650" s="269" t="s">
        <v>1908</v>
      </c>
      <c r="BL650" s="183"/>
      <c r="BM650" s="178" t="s">
        <v>692</v>
      </c>
      <c r="BN650" s="178" t="s">
        <v>692</v>
      </c>
      <c r="BO650" s="209" t="s">
        <v>692</v>
      </c>
      <c r="BP650" s="243" t="s">
        <v>317</v>
      </c>
      <c r="BQ650" s="13" t="str">
        <f t="shared" si="59"/>
        <v>Aderente</v>
      </c>
      <c r="BR650" s="19">
        <f t="shared" si="60"/>
        <v>1</v>
      </c>
      <c r="BS650" s="19">
        <f t="shared" si="61"/>
        <v>1</v>
      </c>
      <c r="BT650" s="218" t="str">
        <f t="shared" si="62"/>
        <v>OKOK</v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 hidden="1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1909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>
        <v>0.34513888888888888</v>
      </c>
      <c r="AS652" s="264">
        <v>0</v>
      </c>
      <c r="AT652" s="264">
        <v>4.1666666666666664E-2</v>
      </c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4.1666666666666664E-2</v>
      </c>
      <c r="AZ652" s="161"/>
      <c r="BA652" s="241">
        <v>1</v>
      </c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1910</v>
      </c>
      <c r="BK652" s="269" t="s">
        <v>1910</v>
      </c>
      <c r="BL652" s="183"/>
      <c r="BM652" s="15" t="s">
        <v>692</v>
      </c>
      <c r="BN652" s="178" t="s">
        <v>692</v>
      </c>
      <c r="BO652" s="164" t="s">
        <v>692</v>
      </c>
      <c r="BP652" s="243" t="s">
        <v>317</v>
      </c>
      <c r="BQ652" s="13" t="str">
        <f t="shared" si="59"/>
        <v>Aderente</v>
      </c>
      <c r="BR652" s="19">
        <f t="shared" si="60"/>
        <v>1</v>
      </c>
      <c r="BS652" s="19">
        <f t="shared" si="61"/>
        <v>1</v>
      </c>
      <c r="BT652" s="218" t="str">
        <f t="shared" si="62"/>
        <v>OKOK</v>
      </c>
    </row>
    <row r="653" spans="1:72" hidden="1">
      <c r="A653" s="166" t="str">
        <f>D653&amp;B653</f>
        <v>MOD ZEZ46021</v>
      </c>
      <c r="B653" s="167">
        <v>46021</v>
      </c>
      <c r="C653" s="8">
        <f>IF(BS_CONTROLE[[#This Row],[DATA]]="","",WEEKNUM(BS_CONTROLE[[#This Row],[DATA]]))</f>
        <v>53</v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1911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1912</v>
      </c>
      <c r="BK653" s="362" t="s">
        <v>1912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8" t="str">
        <f t="shared" si="62"/>
        <v>OKOK</v>
      </c>
    </row>
    <row r="654" spans="1:72" hidden="1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1913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1914</v>
      </c>
      <c r="BK654" s="269" t="s">
        <v>1914</v>
      </c>
      <c r="BL654" s="183"/>
      <c r="BM654" s="15" t="s">
        <v>692</v>
      </c>
      <c r="BN654" s="178" t="s">
        <v>692</v>
      </c>
      <c r="BO654" s="164" t="s">
        <v>692</v>
      </c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>OKOK</v>
      </c>
    </row>
    <row r="655" spans="1:72" ht="23.25" hidden="1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1915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>
        <v>0.37986111111111109</v>
      </c>
      <c r="AS655" s="264">
        <v>0</v>
      </c>
      <c r="AT655" s="264">
        <v>0</v>
      </c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>
        <v>0</v>
      </c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1916</v>
      </c>
      <c r="BK655" s="362" t="s">
        <v>1916</v>
      </c>
      <c r="BL655" s="183"/>
      <c r="BM655" s="15" t="s">
        <v>698</v>
      </c>
      <c r="BN655" s="178" t="s">
        <v>698</v>
      </c>
      <c r="BO655" s="164" t="s">
        <v>698</v>
      </c>
      <c r="BP655" s="243" t="s">
        <v>1917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SemOportunidadeSemOportunidade</v>
      </c>
    </row>
    <row r="656" spans="1:72" ht="23.25" hidden="1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1918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>
        <v>0</v>
      </c>
      <c r="AT656" s="264">
        <v>0</v>
      </c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>
        <v>0</v>
      </c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0</v>
      </c>
      <c r="BI656" s="242"/>
      <c r="BJ656" s="269" t="s">
        <v>1919</v>
      </c>
      <c r="BK656" s="269" t="s">
        <v>1919</v>
      </c>
      <c r="BL656" s="183"/>
      <c r="BM656" s="15" t="s">
        <v>679</v>
      </c>
      <c r="BN656" s="178" t="s">
        <v>702</v>
      </c>
      <c r="BO656" s="164" t="s">
        <v>767</v>
      </c>
      <c r="BP656" s="243" t="s">
        <v>1920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>TISistema</v>
      </c>
    </row>
    <row r="657" spans="1:72" hidden="1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1921</v>
      </c>
      <c r="N657" s="334" t="s">
        <v>1922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>
        <v>0.80625000000000002</v>
      </c>
      <c r="AS657" s="264">
        <v>0</v>
      </c>
      <c r="AT657" s="264">
        <v>4.1666666666666664E-2</v>
      </c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4.1666666666666664E-2</v>
      </c>
      <c r="AZ657" s="161"/>
      <c r="BA657" s="241">
        <v>1</v>
      </c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1</v>
      </c>
      <c r="BI657" s="242"/>
      <c r="BJ657" s="269" t="s">
        <v>1923</v>
      </c>
      <c r="BK657" s="361" t="s">
        <v>1924</v>
      </c>
      <c r="BL657" s="183"/>
      <c r="BM657" s="15" t="s">
        <v>692</v>
      </c>
      <c r="BN657" s="178" t="s">
        <v>692</v>
      </c>
      <c r="BO657" s="164" t="s">
        <v>692</v>
      </c>
      <c r="BP657" s="243" t="s">
        <v>317</v>
      </c>
      <c r="BQ657" s="13" t="str">
        <f t="shared" si="59"/>
        <v>Aderente</v>
      </c>
      <c r="BR657" s="19">
        <f t="shared" si="60"/>
        <v>1</v>
      </c>
      <c r="BS657" s="19">
        <f t="shared" si="61"/>
        <v>1</v>
      </c>
      <c r="BT657" s="218" t="str">
        <f t="shared" si="62"/>
        <v>OKOK</v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58" t="s">
        <v>662</v>
      </c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>
        <v>0.2902777777777778</v>
      </c>
      <c r="AS660" s="264"/>
      <c r="AT660" s="264"/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0</v>
      </c>
      <c r="AZ660" s="161"/>
      <c r="BA660" s="241"/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303">
        <v>1</v>
      </c>
      <c r="BI660" s="242"/>
      <c r="BJ660" s="269" t="s">
        <v>1925</v>
      </c>
      <c r="BK660" s="243"/>
      <c r="BL660" s="183"/>
      <c r="BM660" s="15"/>
      <c r="BN660" s="178"/>
      <c r="BO660" s="164"/>
      <c r="BP660" s="243" t="s">
        <v>317</v>
      </c>
      <c r="BQ660" s="13" t="str">
        <f t="shared" si="59"/>
        <v>Produção e Intervalo</v>
      </c>
      <c r="BR660" s="19">
        <f t="shared" si="60"/>
        <v>0</v>
      </c>
      <c r="BS660" s="19">
        <f t="shared" si="61"/>
        <v>0</v>
      </c>
      <c r="BT660" s="218" t="str">
        <f t="shared" si="62"/>
        <v/>
      </c>
    </row>
    <row r="661" spans="1:72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100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58" t="s">
        <v>662</v>
      </c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/>
      <c r="AS661" s="264"/>
      <c r="AT661" s="264"/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0</v>
      </c>
      <c r="AZ661" s="161"/>
      <c r="BA661" s="241"/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303">
        <v>1</v>
      </c>
      <c r="BI661" s="242"/>
      <c r="BJ661" s="269" t="s">
        <v>1926</v>
      </c>
      <c r="BK661" s="243"/>
      <c r="BL661" s="183"/>
      <c r="BM661" s="15"/>
      <c r="BN661" s="178"/>
      <c r="BO661" s="164"/>
      <c r="BP661" s="243" t="s">
        <v>317</v>
      </c>
      <c r="BQ661" s="13" t="str">
        <f t="shared" si="59"/>
        <v>Produção e Intervalo</v>
      </c>
      <c r="BR661" s="19">
        <f t="shared" si="60"/>
        <v>0</v>
      </c>
      <c r="BS661" s="19">
        <f t="shared" si="61"/>
        <v>0</v>
      </c>
      <c r="BT661" s="218" t="str">
        <f t="shared" si="62"/>
        <v/>
      </c>
    </row>
    <row r="662" spans="1:72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15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58" t="s">
        <v>662</v>
      </c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>
        <v>0.3125</v>
      </c>
      <c r="AS662" s="264"/>
      <c r="AT662" s="264"/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0</v>
      </c>
      <c r="AZ662" s="161"/>
      <c r="BA662" s="241"/>
      <c r="BB662" s="177" t="str">
        <f>IFERROR(_xlfn.XLOOKUP(AI662, BS_ATIVIDADE[ATIVIDADE],BS_ATIVIDADE[UNIDADE] ), "*")</f>
        <v>Nº DE DORMENTES</v>
      </c>
      <c r="BC662" s="71" t="s">
        <v>1927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303">
        <v>1</v>
      </c>
      <c r="BI662" s="242"/>
      <c r="BJ662" s="269" t="s">
        <v>1928</v>
      </c>
      <c r="BK662" s="243"/>
      <c r="BL662" s="183"/>
      <c r="BM662" s="15"/>
      <c r="BN662" s="178"/>
      <c r="BO662" s="164"/>
      <c r="BP662" s="243" t="s">
        <v>317</v>
      </c>
      <c r="BQ662" s="13" t="str">
        <f t="shared" si="59"/>
        <v>Produção e Intervalo</v>
      </c>
      <c r="BR662" s="19">
        <f t="shared" si="60"/>
        <v>0</v>
      </c>
      <c r="BS662" s="19">
        <f t="shared" si="61"/>
        <v>0</v>
      </c>
      <c r="BT662" s="218" t="str">
        <f t="shared" si="62"/>
        <v/>
      </c>
    </row>
    <row r="663" spans="1:72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1929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1930</v>
      </c>
      <c r="X663" s="211" t="s">
        <v>663</v>
      </c>
      <c r="Y663" s="158" t="s">
        <v>662</v>
      </c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 t="s">
        <v>317</v>
      </c>
      <c r="AS663" s="264">
        <v>0.33680555555555558</v>
      </c>
      <c r="AT663" s="264">
        <v>0.54513888888888884</v>
      </c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0.20833333333333326</v>
      </c>
      <c r="AZ663" s="161"/>
      <c r="BA663" s="241"/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303">
        <v>2</v>
      </c>
      <c r="BI663" s="242"/>
      <c r="BJ663" s="269" t="s">
        <v>1931</v>
      </c>
      <c r="BK663" s="243"/>
      <c r="BL663" s="183"/>
      <c r="BM663" s="15"/>
      <c r="BN663" s="178"/>
      <c r="BO663" s="164"/>
      <c r="BP663" s="243" t="s">
        <v>317</v>
      </c>
      <c r="BQ663" s="13" t="str">
        <f t="shared" si="59"/>
        <v>Produção</v>
      </c>
      <c r="BR663" s="19">
        <f t="shared" si="60"/>
        <v>0.99999999999999956</v>
      </c>
      <c r="BS663" s="19">
        <f t="shared" si="61"/>
        <v>0</v>
      </c>
      <c r="BT663" s="218" t="str">
        <f t="shared" si="62"/>
        <v/>
      </c>
    </row>
    <row r="664" spans="1:72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1932</v>
      </c>
      <c r="X664" s="211" t="s">
        <v>663</v>
      </c>
      <c r="Y664" s="158" t="s">
        <v>662</v>
      </c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>
        <v>0.33333333333333331</v>
      </c>
      <c r="AS664" s="264">
        <v>0.33680555555555558</v>
      </c>
      <c r="AT664" s="264">
        <v>0.33750000000000002</v>
      </c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6.9444444444444198E-4</v>
      </c>
      <c r="AZ664" s="161"/>
      <c r="BA664" s="241"/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303">
        <v>2</v>
      </c>
      <c r="BI664" s="269" t="s">
        <v>1931</v>
      </c>
      <c r="BJ664" s="269" t="s">
        <v>1931</v>
      </c>
      <c r="BK664" s="243"/>
      <c r="BL664" s="183"/>
      <c r="BM664" s="15"/>
      <c r="BN664" s="178"/>
      <c r="BO664" s="164"/>
      <c r="BP664" s="243" t="s">
        <v>317</v>
      </c>
      <c r="BQ664" s="13" t="str">
        <f t="shared" si="59"/>
        <v>Produção e Intervalo</v>
      </c>
      <c r="BR664" s="19">
        <f t="shared" si="60"/>
        <v>0.99999999999999645</v>
      </c>
      <c r="BS664" s="19">
        <f t="shared" si="61"/>
        <v>0</v>
      </c>
      <c r="BT664" s="218" t="str">
        <f t="shared" si="62"/>
        <v/>
      </c>
    </row>
    <row r="665" spans="1:72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1932</v>
      </c>
      <c r="X665" s="211" t="s">
        <v>663</v>
      </c>
      <c r="Y665" s="158" t="s">
        <v>662</v>
      </c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>
        <v>0.33333333333333331</v>
      </c>
      <c r="AS665" s="264">
        <v>0.33680555555555558</v>
      </c>
      <c r="AT665" s="264">
        <v>0.33750000000000002</v>
      </c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6.9444444444444198E-4</v>
      </c>
      <c r="AZ665" s="161"/>
      <c r="BA665" s="241"/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303">
        <v>2</v>
      </c>
      <c r="BI665" s="269" t="s">
        <v>1931</v>
      </c>
      <c r="BJ665" s="269" t="s">
        <v>1931</v>
      </c>
      <c r="BK665" s="243"/>
      <c r="BL665" s="183"/>
      <c r="BM665" s="15"/>
      <c r="BN665" s="178"/>
      <c r="BO665" s="164"/>
      <c r="BP665" s="243" t="s">
        <v>317</v>
      </c>
      <c r="BQ665" s="13" t="str">
        <f t="shared" si="59"/>
        <v>Produção e Intervalo</v>
      </c>
      <c r="BR665" s="19">
        <f t="shared" si="60"/>
        <v>0.99999999999999645</v>
      </c>
      <c r="BS665" s="19">
        <f t="shared" si="61"/>
        <v>0</v>
      </c>
      <c r="BT665" s="218" t="str">
        <f t="shared" si="62"/>
        <v/>
      </c>
    </row>
    <row r="666" spans="1:72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1933</v>
      </c>
      <c r="W666" s="262" t="s">
        <v>1932</v>
      </c>
      <c r="X666" s="211" t="s">
        <v>663</v>
      </c>
      <c r="Y666" s="158" t="s">
        <v>662</v>
      </c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>
        <v>0.33333333333333331</v>
      </c>
      <c r="AS666" s="264">
        <v>0.33680555555555558</v>
      </c>
      <c r="AT666" s="264">
        <v>0.33750000000000002</v>
      </c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6.9444444444444198E-4</v>
      </c>
      <c r="AZ666" s="161"/>
      <c r="BA666" s="241"/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303">
        <v>2</v>
      </c>
      <c r="BI666" s="269" t="s">
        <v>1931</v>
      </c>
      <c r="BJ666" s="269" t="s">
        <v>1931</v>
      </c>
      <c r="BK666" s="243"/>
      <c r="BL666" s="183"/>
      <c r="BM666" s="15"/>
      <c r="BN666" s="178"/>
      <c r="BO666" s="164"/>
      <c r="BP666" s="243" t="s">
        <v>317</v>
      </c>
      <c r="BQ666" s="13" t="str">
        <f t="shared" si="59"/>
        <v>Produção e Intervalo</v>
      </c>
      <c r="BR666" s="19">
        <f t="shared" si="60"/>
        <v>0.99999999999999645</v>
      </c>
      <c r="BS666" s="19">
        <f t="shared" si="61"/>
        <v>0</v>
      </c>
      <c r="BT666" s="218" t="str">
        <f t="shared" si="62"/>
        <v/>
      </c>
    </row>
    <row r="667" spans="1:72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1906</v>
      </c>
      <c r="W667" s="262" t="s">
        <v>1932</v>
      </c>
      <c r="X667" s="211" t="s">
        <v>663</v>
      </c>
      <c r="Y667" s="158" t="s">
        <v>662</v>
      </c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>
        <v>0.33333333333333331</v>
      </c>
      <c r="AS667" s="264">
        <v>0.33680555555555558</v>
      </c>
      <c r="AT667" s="264">
        <v>0.4201388888888889</v>
      </c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8.3333333333333315E-2</v>
      </c>
      <c r="AZ667" s="161"/>
      <c r="BA667" s="241"/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303">
        <v>2</v>
      </c>
      <c r="BI667" s="269" t="s">
        <v>1931</v>
      </c>
      <c r="BJ667" s="269" t="s">
        <v>1931</v>
      </c>
      <c r="BK667" s="243"/>
      <c r="BL667" s="183"/>
      <c r="BM667" s="15"/>
      <c r="BN667" s="178"/>
      <c r="BO667" s="164"/>
      <c r="BP667" s="243" t="s">
        <v>317</v>
      </c>
      <c r="BQ667" s="13" t="str">
        <f t="shared" si="59"/>
        <v>Produção</v>
      </c>
      <c r="BR667" s="19">
        <f t="shared" si="60"/>
        <v>0.99999999999999978</v>
      </c>
      <c r="BS667" s="19">
        <f t="shared" si="61"/>
        <v>0</v>
      </c>
      <c r="BT667" s="218" t="str">
        <f t="shared" si="62"/>
        <v/>
      </c>
    </row>
    <row r="668" spans="1:72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58" t="s">
        <v>671</v>
      </c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>
        <v>0.30625000000000002</v>
      </c>
      <c r="AS668" s="264"/>
      <c r="AT668" s="264"/>
      <c r="AU668" s="266"/>
      <c r="AV668" s="266"/>
      <c r="AW668" s="266"/>
      <c r="AX668" s="240"/>
      <c r="AY668" s="181">
        <f>IF(D668="","*",IFERROR(IF(ISODD(COUNT(AS668:AX668)),"ERRO",SUM((AT668-AS668),(AV668-AU668),(AX668-AW668))),"ERRO"))</f>
        <v>0</v>
      </c>
      <c r="AZ668" s="161"/>
      <c r="BA668" s="241"/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303">
        <v>1</v>
      </c>
      <c r="BI668" s="242"/>
      <c r="BJ668" s="269" t="s">
        <v>1934</v>
      </c>
      <c r="BK668" s="243"/>
      <c r="BL668" s="183"/>
      <c r="BM668" s="15"/>
      <c r="BN668" s="178"/>
      <c r="BO668" s="164"/>
      <c r="BP668" s="243" t="s">
        <v>317</v>
      </c>
      <c r="BQ668" s="13" t="str">
        <f t="shared" ref="BQ668" si="63">IF(AND(BR668&lt;1,BS668&lt;1),"Produção e Intervalo",IF(BR668&lt;1,"Intervalo",IF(BS668&lt;1,"Produção","Aderente")))</f>
        <v>Produção e Intervalo</v>
      </c>
      <c r="BR668" s="19">
        <f t="shared" ref="BR668" si="64">IF(OR(B668="",F668=""),"*",AY668/P668)</f>
        <v>0</v>
      </c>
      <c r="BS668" s="19">
        <f t="shared" ref="BS668" si="65">IF(OR(B668="",F668=""),"*",BA668/Q668)</f>
        <v>0</v>
      </c>
      <c r="BT668" s="218" t="str">
        <f t="shared" ref="BT668" si="66">IF(BN668="","",SUBSTITUTE(BM668," ","")&amp;SUBSTITUTE(BN668," ",""))</f>
        <v/>
      </c>
    </row>
    <row r="669" spans="1:72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58" t="s">
        <v>671</v>
      </c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/>
      <c r="AS669" s="264"/>
      <c r="AT669" s="264"/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0</v>
      </c>
      <c r="AZ669" s="161"/>
      <c r="BA669" s="241"/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303">
        <v>1</v>
      </c>
      <c r="BI669" s="242"/>
      <c r="BJ669" s="269" t="s">
        <v>1935</v>
      </c>
      <c r="BK669" s="243"/>
      <c r="BL669" s="183"/>
      <c r="BM669" s="15"/>
      <c r="BN669" s="178"/>
      <c r="BO669" s="164"/>
      <c r="BP669" s="243" t="s">
        <v>317</v>
      </c>
      <c r="BQ669" s="13" t="str">
        <f t="shared" si="59"/>
        <v>Produção e Intervalo</v>
      </c>
      <c r="BR669" s="19">
        <f t="shared" si="60"/>
        <v>0</v>
      </c>
      <c r="BS669" s="19">
        <f t="shared" si="61"/>
        <v>0</v>
      </c>
      <c r="BT669" s="218" t="str">
        <f t="shared" si="62"/>
        <v/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1936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1937</v>
      </c>
      <c r="W672" s="262" t="s">
        <v>1881</v>
      </c>
      <c r="X672" s="211" t="s">
        <v>668</v>
      </c>
      <c r="Y672" s="158" t="s">
        <v>671</v>
      </c>
      <c r="Z672" s="178"/>
      <c r="AA672" s="84" t="s">
        <v>1938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>
        <v>0.29166666666666669</v>
      </c>
      <c r="AS672" s="264">
        <v>0</v>
      </c>
      <c r="AT672" s="264">
        <v>4.1666666666666664E-2</v>
      </c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4.1666666666666664E-2</v>
      </c>
      <c r="AZ672" s="161"/>
      <c r="BA672" s="241"/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303">
        <v>1</v>
      </c>
      <c r="BI672" s="242"/>
      <c r="BJ672" s="269" t="s">
        <v>1939</v>
      </c>
      <c r="BK672" s="243"/>
      <c r="BL672" s="183"/>
      <c r="BM672" s="15"/>
      <c r="BN672" s="178"/>
      <c r="BO672" s="164"/>
      <c r="BP672" s="243" t="s">
        <v>317</v>
      </c>
      <c r="BQ672" s="13" t="str">
        <f t="shared" si="59"/>
        <v>Produção</v>
      </c>
      <c r="BR672" s="19">
        <f t="shared" si="60"/>
        <v>1</v>
      </c>
      <c r="BS672" s="19">
        <f t="shared" si="61"/>
        <v>0</v>
      </c>
      <c r="BT672" s="218" t="str">
        <f t="shared" si="62"/>
        <v/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>
      <c r="A674" s="166" t="str">
        <f>D674&amp;B674</f>
        <v>MOD ZEZ46022</v>
      </c>
      <c r="B674" s="167">
        <v>46022</v>
      </c>
      <c r="C674" s="8">
        <f>IF(BS_CONTROLE[[#This Row],[DATA]]="","",WEEKNUM(BS_CONTROLE[[#This Row],[DATA]]))</f>
        <v>53</v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1911</v>
      </c>
      <c r="X674" s="211" t="s">
        <v>663</v>
      </c>
      <c r="Y674" s="158" t="s">
        <v>662</v>
      </c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 t="s">
        <v>317</v>
      </c>
      <c r="AS674" s="264">
        <v>0</v>
      </c>
      <c r="AT674" s="264">
        <v>0.99930555555555556</v>
      </c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0.99930555555555556</v>
      </c>
      <c r="AZ674" s="161"/>
      <c r="BA674" s="241">
        <v>1</v>
      </c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303">
        <v>2</v>
      </c>
      <c r="BI674" s="242"/>
      <c r="BJ674" s="269" t="s">
        <v>1912</v>
      </c>
      <c r="BK674" s="269" t="s">
        <v>1912</v>
      </c>
      <c r="BL674" s="183"/>
      <c r="BM674" s="15" t="s">
        <v>692</v>
      </c>
      <c r="BN674" s="178" t="s">
        <v>692</v>
      </c>
      <c r="BO674" s="164" t="s">
        <v>692</v>
      </c>
      <c r="BP674" s="243" t="s">
        <v>317</v>
      </c>
      <c r="BQ674" s="13" t="str">
        <f t="shared" si="59"/>
        <v>Aderente</v>
      </c>
      <c r="BR674" s="19">
        <f t="shared" si="60"/>
        <v>1</v>
      </c>
      <c r="BS674" s="19">
        <f t="shared" si="61"/>
        <v>1</v>
      </c>
      <c r="BT674" s="218" t="str">
        <f t="shared" si="62"/>
        <v>OKOK</v>
      </c>
    </row>
    <row r="675" spans="1:72" ht="23.25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1940</v>
      </c>
      <c r="X675" s="211" t="s">
        <v>663</v>
      </c>
      <c r="Y675" s="158" t="s">
        <v>662</v>
      </c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>
        <v>0.30069444444444443</v>
      </c>
      <c r="AS675" s="264"/>
      <c r="AT675" s="264"/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0</v>
      </c>
      <c r="AZ675" s="161"/>
      <c r="BA675" s="241"/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303">
        <v>1</v>
      </c>
      <c r="BI675" s="242"/>
      <c r="BJ675" s="269" t="s">
        <v>1941</v>
      </c>
      <c r="BK675" s="243"/>
      <c r="BL675" s="183"/>
      <c r="BM675" s="15"/>
      <c r="BN675" s="178"/>
      <c r="BO675" s="164"/>
      <c r="BP675" s="243" t="s">
        <v>317</v>
      </c>
      <c r="BQ675" s="13" t="str">
        <f t="shared" si="59"/>
        <v>Produção e Intervalo</v>
      </c>
      <c r="BR675" s="19">
        <f t="shared" si="60"/>
        <v>0</v>
      </c>
      <c r="BS675" s="19">
        <f t="shared" si="61"/>
        <v>0</v>
      </c>
      <c r="BT675" s="218" t="str">
        <f t="shared" si="62"/>
        <v/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1942</v>
      </c>
      <c r="W677" s="262" t="s">
        <v>1943</v>
      </c>
      <c r="X677" s="211" t="s">
        <v>663</v>
      </c>
      <c r="Y677" s="158" t="s">
        <v>662</v>
      </c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/>
      <c r="AS677" s="264"/>
      <c r="AT677" s="264"/>
      <c r="AU677" s="266"/>
      <c r="AV677" s="266"/>
      <c r="AW677" s="266"/>
      <c r="AX677" s="240"/>
      <c r="AY677" s="181">
        <f>IF(D677="","*",IFERROR(IF(ISODD(COUNT(AS677:AX677)),"ERRO",SUM((AT677-AS677),(AV677-AU677),(AX677-AW677))),"ERRO"))</f>
        <v>0</v>
      </c>
      <c r="AZ677" s="161"/>
      <c r="BA677" s="241"/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303">
        <v>1</v>
      </c>
      <c r="BI677" s="242"/>
      <c r="BJ677" s="269" t="s">
        <v>1935</v>
      </c>
      <c r="BK677" s="243"/>
      <c r="BL677" s="183"/>
      <c r="BM677" s="15"/>
      <c r="BN677" s="178"/>
      <c r="BO677" s="164"/>
      <c r="BP677" s="243" t="s">
        <v>317</v>
      </c>
      <c r="BQ677" s="13" t="str">
        <f t="shared" si="59"/>
        <v>Produção e Intervalo</v>
      </c>
      <c r="BR677" s="19">
        <f t="shared" si="60"/>
        <v>0</v>
      </c>
      <c r="BS677" s="19">
        <f t="shared" si="61"/>
        <v>0</v>
      </c>
      <c r="BT677" s="218" t="str">
        <f t="shared" si="62"/>
        <v/>
      </c>
    </row>
    <row r="678" spans="1:72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1943</v>
      </c>
      <c r="X678" s="211" t="s">
        <v>663</v>
      </c>
      <c r="Y678" s="158" t="s">
        <v>662</v>
      </c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/>
      <c r="AS678" s="264"/>
      <c r="AT678" s="264"/>
      <c r="AU678" s="266"/>
      <c r="AV678" s="266"/>
      <c r="AW678" s="266"/>
      <c r="AX678" s="240"/>
      <c r="AY678" s="181">
        <f>IF(D678="","*",IFERROR(IF(ISODD(COUNT(AS678:AX678)),"ERRO",SUM((AT678-AS678),(AV678-AU678),(AX678-AW678))),"ERRO"))</f>
        <v>0</v>
      </c>
      <c r="AZ678" s="161"/>
      <c r="BA678" s="241"/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303">
        <v>1</v>
      </c>
      <c r="BI678" s="242"/>
      <c r="BJ678" s="269" t="s">
        <v>1935</v>
      </c>
      <c r="BK678" s="243"/>
      <c r="BL678" s="183"/>
      <c r="BM678" s="15"/>
      <c r="BN678" s="178"/>
      <c r="BO678" s="164"/>
      <c r="BP678" s="243" t="s">
        <v>317</v>
      </c>
      <c r="BQ678" s="13" t="str">
        <f t="shared" ref="BQ678:BQ720" si="67">IF(AND(BR678&lt;1,BS678&lt;1),"Produção e Intervalo",IF(BR678&lt;1,"Intervalo",IF(BS678&lt;1,"Produção","Aderente")))</f>
        <v>Produção e Intervalo</v>
      </c>
      <c r="BR678" s="19">
        <f t="shared" ref="BR678:BR720" si="68">IF(OR(B678="",F678=""),"*",AY678/P678)</f>
        <v>0</v>
      </c>
      <c r="BS678" s="19">
        <f t="shared" ref="BS678:BS720" si="69">IF(OR(B678="",F678=""),"*",BA678/Q678)</f>
        <v>0</v>
      </c>
      <c r="BT678" s="218" t="str">
        <f t="shared" ref="BT678:BT720" si="70">IF(BN678="","",SUBSTITUTE(BM678," ","")&amp;SUBSTITUTE(BN678," ",""))</f>
        <v/>
      </c>
    </row>
    <row r="679" spans="1:72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1944</v>
      </c>
      <c r="W679" s="262" t="s">
        <v>1943</v>
      </c>
      <c r="X679" s="211" t="s">
        <v>663</v>
      </c>
      <c r="Y679" s="158" t="s">
        <v>662</v>
      </c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/>
      <c r="AS679" s="264"/>
      <c r="AT679" s="264"/>
      <c r="AU679" s="266"/>
      <c r="AV679" s="266"/>
      <c r="AW679" s="266"/>
      <c r="AX679" s="240"/>
      <c r="AY679" s="181">
        <f>IF(D679="","*",IFERROR(IF(ISODD(COUNT(AS679:AX679)),"ERRO",SUM((AT679-AS679),(AV679-AU679),(AX679-AW679))),"ERRO"))</f>
        <v>0</v>
      </c>
      <c r="AZ679" s="161"/>
      <c r="BA679" s="241"/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303">
        <v>1</v>
      </c>
      <c r="BI679" s="242"/>
      <c r="BJ679" s="269" t="s">
        <v>1935</v>
      </c>
      <c r="BK679" s="243"/>
      <c r="BL679" s="183"/>
      <c r="BM679" s="15"/>
      <c r="BN679" s="178"/>
      <c r="BO679" s="164"/>
      <c r="BP679" s="243" t="s">
        <v>317</v>
      </c>
      <c r="BQ679" s="13" t="str">
        <f t="shared" si="67"/>
        <v>Produção e Intervalo</v>
      </c>
      <c r="BR679" s="19">
        <f t="shared" si="68"/>
        <v>0</v>
      </c>
      <c r="BS679" s="19">
        <f t="shared" si="69"/>
        <v>0</v>
      </c>
      <c r="BT679" s="218" t="str">
        <f t="shared" si="70"/>
        <v/>
      </c>
    </row>
    <row r="680" spans="1:72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1918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58" t="s">
        <v>671</v>
      </c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>
        <v>0.29097222222222224</v>
      </c>
      <c r="AS680" s="264"/>
      <c r="AT680" s="264"/>
      <c r="AU680" s="266"/>
      <c r="AV680" s="266"/>
      <c r="AW680" s="266"/>
      <c r="AX680" s="240"/>
      <c r="AY680" s="181">
        <f>IF(D680="","*",IFERROR(IF(ISODD(COUNT(AS680:AX680)),"ERRO",SUM((AT680-AS680),(AV680-AU680),(AX680-AW680))),"ERRO"))</f>
        <v>0</v>
      </c>
      <c r="AZ680" s="161"/>
      <c r="BA680" s="241"/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303">
        <v>2</v>
      </c>
      <c r="BI680" s="242"/>
      <c r="BJ680" s="269" t="s">
        <v>1945</v>
      </c>
      <c r="BK680" s="243"/>
      <c r="BL680" s="183"/>
      <c r="BM680" s="15"/>
      <c r="BN680" s="178"/>
      <c r="BO680" s="164"/>
      <c r="BP680" s="243" t="s">
        <v>317</v>
      </c>
      <c r="BQ680" s="13" t="str">
        <f t="shared" si="67"/>
        <v>Produção e Intervalo</v>
      </c>
      <c r="BR680" s="19">
        <f t="shared" si="68"/>
        <v>0</v>
      </c>
      <c r="BS680" s="19">
        <f t="shared" si="69"/>
        <v>0</v>
      </c>
      <c r="BT680" s="218" t="str">
        <f t="shared" si="70"/>
        <v/>
      </c>
    </row>
    <row r="681" spans="1:72">
      <c r="A681" s="166" t="str">
        <f>D681&amp;B681</f>
        <v>W9546022</v>
      </c>
      <c r="B681" s="167">
        <v>46022</v>
      </c>
      <c r="C681" s="8">
        <f>IF(BS_CONTROLE[[#This Row],[DATA]]="","",WEEKNUM(BS_CONTROLE[[#This Row],[DATA]]))</f>
        <v>53</v>
      </c>
      <c r="D681" s="211" t="s">
        <v>556</v>
      </c>
      <c r="E681" s="272">
        <v>594</v>
      </c>
      <c r="F681" s="161" t="s">
        <v>331</v>
      </c>
      <c r="G681" s="159" t="str">
        <f>IF(D681="","*",VLOOKUP(F681,BS_ATIVIDADE[#All],3,FALSE))</f>
        <v>OUTROS</v>
      </c>
      <c r="H681" s="163" t="s">
        <v>178</v>
      </c>
      <c r="I681" s="163" t="s">
        <v>145</v>
      </c>
      <c r="J681" s="221">
        <v>54</v>
      </c>
      <c r="K681" s="221">
        <v>107</v>
      </c>
      <c r="L681" s="176" t="s">
        <v>317</v>
      </c>
      <c r="M681" s="199" t="s">
        <v>1044</v>
      </c>
      <c r="N681" s="334" t="s">
        <v>1045</v>
      </c>
      <c r="O681" s="163">
        <v>0.3125</v>
      </c>
      <c r="P681" s="163">
        <v>4.1666666666666664E-2</v>
      </c>
      <c r="Q681" s="176">
        <v>1</v>
      </c>
      <c r="R681" s="10" t="str">
        <f>IFERROR(_xlfn.XLOOKUP(F681, BS_ATIVIDADE[ATIVIDADE],BS_ATIVIDADE[UNIDADE] ), "*")</f>
        <v>BINÁRIO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1" s="160" t="str">
        <f>IFERROR(_xlfn.XLOOKUP(J681, BASE_MAPA!$D$2:$D$260, BASE_MAPA!$I$2:$I$260), "ERRO")</f>
        <v>ZEV</v>
      </c>
      <c r="V681" s="260" t="s">
        <v>1032</v>
      </c>
      <c r="W681" s="262" t="s">
        <v>1946</v>
      </c>
      <c r="X681" s="211" t="s">
        <v>668</v>
      </c>
      <c r="Y681" s="158" t="s">
        <v>671</v>
      </c>
      <c r="Z681" s="178"/>
      <c r="AA681" s="84">
        <v>1</v>
      </c>
      <c r="AB681" s="71" t="s">
        <v>660</v>
      </c>
      <c r="AC681" s="71" t="s">
        <v>317</v>
      </c>
      <c r="AD681" s="172">
        <v>0.29166666666666669</v>
      </c>
      <c r="AE681" s="84">
        <v>9402</v>
      </c>
      <c r="AF681" s="84" t="s">
        <v>317</v>
      </c>
      <c r="AG681" s="84">
        <v>10</v>
      </c>
      <c r="AH681" s="179"/>
      <c r="AI681" s="171" t="str">
        <f>IF(BS_CONTROLE[[#This Row],[Atividade]]=0, "-", BS_CONTROLE[[#This Row],[Atividade]])</f>
        <v>DESLOCAMENTO</v>
      </c>
      <c r="AJ681" s="9" t="str">
        <f>IF(D681="","*",VLOOKUP(AI681,BS_ATIVIDADE[#Data],3,FALSE))</f>
        <v>OUTROS</v>
      </c>
      <c r="AK681" s="263" t="str">
        <f>IF(BS_CONTROLE[[#This Row],[Local - Partida]]=0, "-", BS_CONTROLE[[#This Row],[Local - Partida]])</f>
        <v>ZPT1051</v>
      </c>
      <c r="AL681" s="263" t="str">
        <f>IF(BS_CONTROLE[[#This Row],[Local - Encerramento]]=0, "-", BS_CONTROLE[[#This Row],[Local - Encerramento]])</f>
        <v>Z3VZEV</v>
      </c>
      <c r="AM681" s="263" t="str">
        <f>IF(BS_CONTROLE[[#This Row],[Entre - Estações]]=0, "-", BS_CONTROLE[[#This Row],[Entre - Estações]])</f>
        <v>ZPT-ZEV</v>
      </c>
      <c r="AN681" s="263" t="str">
        <f>IF(BS_CONTROLE[[#This Row],[SB]]=0, "-", BS_CONTROLE[[#This Row],[SB]])</f>
        <v>ZPTZEV</v>
      </c>
      <c r="AO681" s="245">
        <f>IF(BS_CONTROLE[[#This Row],[SUB]]=0, "-", BS_CONTROLE[[#This Row],[SUB]])</f>
        <v>54</v>
      </c>
      <c r="AP681" s="246">
        <f>IF(BS_CONTROLE[[#This Row],[KM - Inicio]]=0, "-", BS_CONTROLE[[#This Row],[KM - Inicio]])</f>
        <v>107</v>
      </c>
      <c r="AQ681" s="246" t="str">
        <f>IF(BS_CONTROLE[[#This Row],[KM - Fim]]=0, "-", BS_CONTROLE[[#This Row],[KM - Fim]])</f>
        <v>-</v>
      </c>
      <c r="AR681" s="264"/>
      <c r="AS681" s="264"/>
      <c r="AT681" s="264"/>
      <c r="AU681" s="266"/>
      <c r="AV681" s="266"/>
      <c r="AW681" s="266"/>
      <c r="AX681" s="240"/>
      <c r="AY681" s="181">
        <f>IF(D681="","*",IFERROR(IF(ISODD(COUNT(AS681:AX681)),"ERRO",SUM((AT681-AS681),(AV681-AU681),(AX681-AW681))),"ERRO"))</f>
        <v>0</v>
      </c>
      <c r="AZ681" s="161"/>
      <c r="BA681" s="241"/>
      <c r="BB681" s="177" t="str">
        <f>IFERROR(_xlfn.XLOOKUP(AI681, BS_ATIVIDADE[ATIVIDADE],BS_ATIVIDADE[UNIDADE] ), "*")</f>
        <v>BINÁRIO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1" s="162" t="str">
        <f>IFERROR(_xlfn.XLOOKUP(AO681, BASE_MAPA!$D$2:$D$260, BASE_MAPA!$I$2:$I$260), "ERRO")</f>
        <v>ZEV</v>
      </c>
      <c r="BF681" s="247" t="str">
        <f>IF(BS_CONTROLE[[#This Row],[Responsavel pelo boletim]]=0, "-", BS_CONTROLE[[#This Row],[Responsavel pelo boletim]])</f>
        <v>Augusto</v>
      </c>
      <c r="BG681" s="183"/>
      <c r="BH681" s="303">
        <v>1</v>
      </c>
      <c r="BI681" s="242"/>
      <c r="BJ681" s="269" t="s">
        <v>1791</v>
      </c>
      <c r="BK681" s="243"/>
      <c r="BL681" s="183"/>
      <c r="BM681" s="15"/>
      <c r="BN681" s="178"/>
      <c r="BO681" s="164"/>
      <c r="BP681" s="243" t="s">
        <v>317</v>
      </c>
      <c r="BQ681" s="13" t="str">
        <f t="shared" si="67"/>
        <v>Produção e Intervalo</v>
      </c>
      <c r="BR681" s="19">
        <f t="shared" si="68"/>
        <v>0</v>
      </c>
      <c r="BS681" s="19">
        <f t="shared" si="69"/>
        <v>0</v>
      </c>
      <c r="BT681" s="218" t="str">
        <f t="shared" si="70"/>
        <v/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  <protectedRange sqref="Y660:Y667 Y674:Y675 Y677:Y679" name="Range1_11_1_2"/>
    <protectedRange sqref="Y668:Y669 Y672 Y680:Y681" name="Range1_11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302" priority="18766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301" priority="18755" operator="equal">
      <formula>"OPORTUNIDADE"</formula>
    </cfRule>
  </conditionalFormatting>
  <conditionalFormatting sqref="AZ6:AZ523">
    <cfRule type="expression" dxfId="300" priority="18750">
      <formula>$BU6=1</formula>
    </cfRule>
  </conditionalFormatting>
  <conditionalFormatting sqref="BQ6:BQ800">
    <cfRule type="cellIs" dxfId="299" priority="18761" operator="equal">
      <formula>"Produção e Intervalo"</formula>
    </cfRule>
    <cfRule type="cellIs" dxfId="298" priority="18762" operator="equal">
      <formula>"Aderente"</formula>
    </cfRule>
    <cfRule type="cellIs" dxfId="297" priority="18763" operator="equal">
      <formula>"Intervalo"</formula>
    </cfRule>
    <cfRule type="cellIs" dxfId="296" priority="18764" operator="equal">
      <formula>"Produção"</formula>
    </cfRule>
    <cfRule type="cellIs" dxfId="295" priority="18765" operator="equal">
      <formula>"ERRO"</formula>
    </cfRule>
  </conditionalFormatting>
  <conditionalFormatting sqref="BR6:BS801">
    <cfRule type="cellIs" dxfId="294" priority="18743" operator="equal">
      <formula>"*"</formula>
    </cfRule>
    <cfRule type="cellIs" dxfId="293" priority="18744" operator="greaterThanOrEqual">
      <formula>1</formula>
    </cfRule>
    <cfRule type="cellIs" dxfId="292" priority="18745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91" priority="18691" operator="equal">
      <formula>"NÃO"</formula>
    </cfRule>
    <cfRule type="cellIs" dxfId="290" priority="18692" operator="equal">
      <formula>"SIM"</formula>
    </cfRule>
  </conditionalFormatting>
  <conditionalFormatting sqref="X478 X480 X483 X488:X489 X499 X506 X511:X512 X517 X520:X521">
    <cfRule type="cellIs" dxfId="289" priority="18690" operator="equal">
      <formula>"OPORTUNIDADE"</formula>
    </cfRule>
  </conditionalFormatting>
  <conditionalFormatting sqref="Z476:Z480 Z487:Z489 Z483:Z484 Z492 Z496:Z499 Z517 Z519:Z523 Z501:Z515">
    <cfRule type="cellIs" dxfId="288" priority="18688" operator="equal">
      <formula>"NÃO"</formula>
    </cfRule>
    <cfRule type="cellIs" dxfId="287" priority="18689" operator="equal">
      <formula>"SIM"</formula>
    </cfRule>
  </conditionalFormatting>
  <conditionalFormatting sqref="Z476:Z480 Z487:Z489 Z483:Z484 Z492 Z496:Z499 Z517 Z519:Z523 Z501:Z515">
    <cfRule type="cellIs" dxfId="286" priority="18687" operator="equal">
      <formula>"OPORTUNIDADE"</formula>
    </cfRule>
  </conditionalFormatting>
  <conditionalFormatting sqref="Y1048576">
    <cfRule type="cellIs" dxfId="285" priority="18572" operator="equal">
      <formula>"OPORTUNIDADE"</formula>
    </cfRule>
  </conditionalFormatting>
  <conditionalFormatting sqref="Y1048576">
    <cfRule type="cellIs" dxfId="284" priority="18570" operator="equal">
      <formula>"NÃO"</formula>
    </cfRule>
    <cfRule type="cellIs" dxfId="283" priority="18571" operator="equal">
      <formula>"SIM"</formula>
    </cfRule>
  </conditionalFormatting>
  <conditionalFormatting sqref="Z524:Z549">
    <cfRule type="cellIs" dxfId="282" priority="18307" operator="equal">
      <formula>"OPORTUNIDADE"</formula>
    </cfRule>
  </conditionalFormatting>
  <conditionalFormatting sqref="Z524:Z549">
    <cfRule type="cellIs" dxfId="281" priority="18305" operator="equal">
      <formula>"NÃO"</formula>
    </cfRule>
    <cfRule type="cellIs" dxfId="280" priority="18306" operator="equal">
      <formula>"SIM"</formula>
    </cfRule>
  </conditionalFormatting>
  <conditionalFormatting sqref="Z550">
    <cfRule type="cellIs" dxfId="279" priority="18290" operator="equal">
      <formula>"NÃO"</formula>
    </cfRule>
    <cfRule type="cellIs" dxfId="278" priority="18291" operator="equal">
      <formula>"SIM"</formula>
    </cfRule>
  </conditionalFormatting>
  <conditionalFormatting sqref="Z550">
    <cfRule type="cellIs" dxfId="277" priority="18289" operator="equal">
      <formula>"OPORTUNIDADE"</formula>
    </cfRule>
  </conditionalFormatting>
  <conditionalFormatting sqref="BI550">
    <cfRule type="iconSet" priority="1829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30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" priority="18909">
      <formula>$BU493=1</formula>
    </cfRule>
  </conditionalFormatting>
  <conditionalFormatting sqref="AZ526:AZ550">
    <cfRule type="expression" dxfId="275" priority="19069">
      <formula>$BU498=1</formula>
    </cfRule>
  </conditionalFormatting>
  <conditionalFormatting sqref="BI524:BI549">
    <cfRule type="iconSet" priority="19070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72">
      <iconSet showValue="0">
        <cfvo type="percent" val="0"/>
        <cfvo type="num" val="1"/>
        <cfvo type="num" val="1" gte="0"/>
      </iconSet>
    </cfRule>
    <cfRule type="iconSet" priority="1907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7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7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74" priority="342" operator="equal">
      <formula>"OPORTUNIDADE"</formula>
    </cfRule>
  </conditionalFormatting>
  <conditionalFormatting sqref="Y158">
    <cfRule type="cellIs" dxfId="273" priority="340" operator="equal">
      <formula>"NÃO"</formula>
    </cfRule>
    <cfRule type="cellIs" dxfId="272" priority="341" operator="equal">
      <formula>"SIM"</formula>
    </cfRule>
  </conditionalFormatting>
  <conditionalFormatting sqref="BI6:BI523">
    <cfRule type="iconSet" priority="19140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42">
      <iconSet showValue="0">
        <cfvo type="percent" val="0"/>
        <cfvo type="num" val="1"/>
        <cfvo type="num" val="1" gte="0"/>
      </iconSet>
    </cfRule>
    <cfRule type="iconSet" priority="1914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71" priority="216" operator="equal">
      <formula>"OPORTUNIDADE"</formula>
    </cfRule>
  </conditionalFormatting>
  <conditionalFormatting sqref="Y560">
    <cfRule type="cellIs" dxfId="270" priority="214" operator="equal">
      <formula>"NÃO"</formula>
    </cfRule>
    <cfRule type="cellIs" dxfId="269" priority="215" operator="equal">
      <formula>"SIM"</formula>
    </cfRule>
  </conditionalFormatting>
  <conditionalFormatting sqref="Y561:Y564">
    <cfRule type="cellIs" dxfId="268" priority="210" operator="equal">
      <formula>"OPORTUNIDADE"</formula>
    </cfRule>
  </conditionalFormatting>
  <conditionalFormatting sqref="Y561:Y564">
    <cfRule type="cellIs" dxfId="267" priority="208" operator="equal">
      <formula>"NÃO"</formula>
    </cfRule>
    <cfRule type="cellIs" dxfId="266" priority="209" operator="equal">
      <formula>"SIM"</formula>
    </cfRule>
  </conditionalFormatting>
  <conditionalFormatting sqref="Y567:Y569">
    <cfRule type="cellIs" dxfId="265" priority="207" operator="equal">
      <formula>"OPORTUNIDADE"</formula>
    </cfRule>
  </conditionalFormatting>
  <conditionalFormatting sqref="Y567:Y569">
    <cfRule type="cellIs" dxfId="264" priority="205" operator="equal">
      <formula>"NÃO"</formula>
    </cfRule>
    <cfRule type="cellIs" dxfId="263" priority="206" operator="equal">
      <formula>"SIM"</formula>
    </cfRule>
  </conditionalFormatting>
  <conditionalFormatting sqref="Y567:Y569">
    <cfRule type="cellIs" dxfId="262" priority="204" operator="equal">
      <formula>"OPORTUNIDADE"</formula>
    </cfRule>
  </conditionalFormatting>
  <conditionalFormatting sqref="Y567:Y569">
    <cfRule type="cellIs" dxfId="261" priority="202" operator="equal">
      <formula>"NÃO"</formula>
    </cfRule>
    <cfRule type="cellIs" dxfId="260" priority="203" operator="equal">
      <formula>"SIM"</formula>
    </cfRule>
  </conditionalFormatting>
  <conditionalFormatting sqref="BK56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59" priority="196" operator="equal">
      <formula>"OPORTUNIDADE"</formula>
    </cfRule>
  </conditionalFormatting>
  <conditionalFormatting sqref="Y572">
    <cfRule type="cellIs" dxfId="258" priority="194" operator="equal">
      <formula>"NÃO"</formula>
    </cfRule>
    <cfRule type="cellIs" dxfId="257" priority="195" operator="equal">
      <formula>"SIM"</formula>
    </cfRule>
  </conditionalFormatting>
  <conditionalFormatting sqref="Y572">
    <cfRule type="cellIs" dxfId="256" priority="193" operator="equal">
      <formula>"OPORTUNIDADE"</formula>
    </cfRule>
  </conditionalFormatting>
  <conditionalFormatting sqref="Y572">
    <cfRule type="cellIs" dxfId="255" priority="191" operator="equal">
      <formula>"NÃO"</formula>
    </cfRule>
    <cfRule type="cellIs" dxfId="254" priority="192" operator="equal">
      <formula>"SIM"</formula>
    </cfRule>
  </conditionalFormatting>
  <conditionalFormatting sqref="Y573">
    <cfRule type="cellIs" dxfId="253" priority="190" operator="equal">
      <formula>"OPORTUNIDADE"</formula>
    </cfRule>
  </conditionalFormatting>
  <conditionalFormatting sqref="Y573">
    <cfRule type="cellIs" dxfId="252" priority="188" operator="equal">
      <formula>"NÃO"</formula>
    </cfRule>
    <cfRule type="cellIs" dxfId="251" priority="189" operator="equal">
      <formula>"SIM"</formula>
    </cfRule>
  </conditionalFormatting>
  <conditionalFormatting sqref="Y573">
    <cfRule type="cellIs" dxfId="250" priority="187" operator="equal">
      <formula>"OPORTUNIDADE"</formula>
    </cfRule>
  </conditionalFormatting>
  <conditionalFormatting sqref="Y573">
    <cfRule type="cellIs" dxfId="249" priority="185" operator="equal">
      <formula>"NÃO"</formula>
    </cfRule>
    <cfRule type="cellIs" dxfId="248" priority="186" operator="equal">
      <formula>"SIM"</formula>
    </cfRule>
  </conditionalFormatting>
  <conditionalFormatting sqref="Y574">
    <cfRule type="cellIs" dxfId="247" priority="184" operator="equal">
      <formula>"OPORTUNIDADE"</formula>
    </cfRule>
  </conditionalFormatting>
  <conditionalFormatting sqref="Y574">
    <cfRule type="cellIs" dxfId="246" priority="182" operator="equal">
      <formula>"NÃO"</formula>
    </cfRule>
    <cfRule type="cellIs" dxfId="245" priority="183" operator="equal">
      <formula>"SIM"</formula>
    </cfRule>
  </conditionalFormatting>
  <conditionalFormatting sqref="Y574">
    <cfRule type="cellIs" dxfId="244" priority="181" operator="equal">
      <formula>"OPORTUNIDADE"</formula>
    </cfRule>
  </conditionalFormatting>
  <conditionalFormatting sqref="Y574">
    <cfRule type="cellIs" dxfId="243" priority="179" operator="equal">
      <formula>"NÃO"</formula>
    </cfRule>
    <cfRule type="cellIs" dxfId="242" priority="180" operator="equal">
      <formula>"SIM"</formula>
    </cfRule>
  </conditionalFormatting>
  <conditionalFormatting sqref="Y575">
    <cfRule type="cellIs" dxfId="241" priority="178" operator="equal">
      <formula>"OPORTUNIDADE"</formula>
    </cfRule>
  </conditionalFormatting>
  <conditionalFormatting sqref="Y575">
    <cfRule type="cellIs" dxfId="240" priority="176" operator="equal">
      <formula>"NÃO"</formula>
    </cfRule>
    <cfRule type="cellIs" dxfId="239" priority="177" operator="equal">
      <formula>"SIM"</formula>
    </cfRule>
  </conditionalFormatting>
  <conditionalFormatting sqref="Y575">
    <cfRule type="cellIs" dxfId="238" priority="175" operator="equal">
      <formula>"OPORTUNIDADE"</formula>
    </cfRule>
  </conditionalFormatting>
  <conditionalFormatting sqref="Y575">
    <cfRule type="cellIs" dxfId="237" priority="173" operator="equal">
      <formula>"NÃO"</formula>
    </cfRule>
    <cfRule type="cellIs" dxfId="236" priority="174" operator="equal">
      <formula>"SIM"</formula>
    </cfRule>
  </conditionalFormatting>
  <conditionalFormatting sqref="Y577">
    <cfRule type="cellIs" dxfId="235" priority="172" operator="equal">
      <formula>"OPORTUNIDADE"</formula>
    </cfRule>
  </conditionalFormatting>
  <conditionalFormatting sqref="Y577">
    <cfRule type="cellIs" dxfId="234" priority="170" operator="equal">
      <formula>"NÃO"</formula>
    </cfRule>
    <cfRule type="cellIs" dxfId="233" priority="171" operator="equal">
      <formula>"SIM"</formula>
    </cfRule>
  </conditionalFormatting>
  <conditionalFormatting sqref="Y577">
    <cfRule type="cellIs" dxfId="232" priority="169" operator="equal">
      <formula>"OPORTUNIDADE"</formula>
    </cfRule>
  </conditionalFormatting>
  <conditionalFormatting sqref="Y577">
    <cfRule type="cellIs" dxfId="231" priority="167" operator="equal">
      <formula>"NÃO"</formula>
    </cfRule>
    <cfRule type="cellIs" dxfId="230" priority="168" operator="equal">
      <formula>"SIM"</formula>
    </cfRule>
  </conditionalFormatting>
  <conditionalFormatting sqref="Y579">
    <cfRule type="cellIs" dxfId="229" priority="166" operator="equal">
      <formula>"OPORTUNIDADE"</formula>
    </cfRule>
  </conditionalFormatting>
  <conditionalFormatting sqref="Y579">
    <cfRule type="cellIs" dxfId="228" priority="164" operator="equal">
      <formula>"NÃO"</formula>
    </cfRule>
    <cfRule type="cellIs" dxfId="227" priority="165" operator="equal">
      <formula>"SIM"</formula>
    </cfRule>
  </conditionalFormatting>
  <conditionalFormatting sqref="Y579">
    <cfRule type="cellIs" dxfId="226" priority="163" operator="equal">
      <formula>"OPORTUNIDADE"</formula>
    </cfRule>
  </conditionalFormatting>
  <conditionalFormatting sqref="Y579">
    <cfRule type="cellIs" dxfId="225" priority="161" operator="equal">
      <formula>"NÃO"</formula>
    </cfRule>
    <cfRule type="cellIs" dxfId="224" priority="162" operator="equal">
      <formula>"SIM"</formula>
    </cfRule>
  </conditionalFormatting>
  <conditionalFormatting sqref="Y580">
    <cfRule type="cellIs" dxfId="223" priority="160" operator="equal">
      <formula>"OPORTUNIDADE"</formula>
    </cfRule>
  </conditionalFormatting>
  <conditionalFormatting sqref="Y580">
    <cfRule type="cellIs" dxfId="222" priority="158" operator="equal">
      <formula>"NÃO"</formula>
    </cfRule>
    <cfRule type="cellIs" dxfId="221" priority="159" operator="equal">
      <formula>"SIM"</formula>
    </cfRule>
  </conditionalFormatting>
  <conditionalFormatting sqref="Y580">
    <cfRule type="cellIs" dxfId="220" priority="157" operator="equal">
      <formula>"OPORTUNIDADE"</formula>
    </cfRule>
  </conditionalFormatting>
  <conditionalFormatting sqref="Y580">
    <cfRule type="cellIs" dxfId="219" priority="155" operator="equal">
      <formula>"NÃO"</formula>
    </cfRule>
    <cfRule type="cellIs" dxfId="218" priority="156" operator="equal">
      <formula>"SIM"</formula>
    </cfRule>
  </conditionalFormatting>
  <conditionalFormatting sqref="Y581">
    <cfRule type="cellIs" dxfId="217" priority="154" operator="equal">
      <formula>"OPORTUNIDADE"</formula>
    </cfRule>
  </conditionalFormatting>
  <conditionalFormatting sqref="Y581">
    <cfRule type="cellIs" dxfId="216" priority="152" operator="equal">
      <formula>"NÃO"</formula>
    </cfRule>
    <cfRule type="cellIs" dxfId="215" priority="153" operator="equal">
      <formula>"SIM"</formula>
    </cfRule>
  </conditionalFormatting>
  <conditionalFormatting sqref="Y581">
    <cfRule type="cellIs" dxfId="214" priority="151" operator="equal">
      <formula>"OPORTUNIDADE"</formula>
    </cfRule>
  </conditionalFormatting>
  <conditionalFormatting sqref="Y581">
    <cfRule type="cellIs" dxfId="213" priority="149" operator="equal">
      <formula>"NÃO"</formula>
    </cfRule>
    <cfRule type="cellIs" dxfId="212" priority="150" operator="equal">
      <formula>"SIM"</formula>
    </cfRule>
  </conditionalFormatting>
  <conditionalFormatting sqref="Y582">
    <cfRule type="cellIs" dxfId="211" priority="148" operator="equal">
      <formula>"OPORTUNIDADE"</formula>
    </cfRule>
  </conditionalFormatting>
  <conditionalFormatting sqref="Y582">
    <cfRule type="cellIs" dxfId="210" priority="146" operator="equal">
      <formula>"NÃO"</formula>
    </cfRule>
    <cfRule type="cellIs" dxfId="209" priority="147" operator="equal">
      <formula>"SIM"</formula>
    </cfRule>
  </conditionalFormatting>
  <conditionalFormatting sqref="Y582">
    <cfRule type="cellIs" dxfId="208" priority="145" operator="equal">
      <formula>"OPORTUNIDADE"</formula>
    </cfRule>
  </conditionalFormatting>
  <conditionalFormatting sqref="Y582">
    <cfRule type="cellIs" dxfId="207" priority="143" operator="equal">
      <formula>"NÃO"</formula>
    </cfRule>
    <cfRule type="cellIs" dxfId="206" priority="144" operator="equal">
      <formula>"SIM"</formula>
    </cfRule>
  </conditionalFormatting>
  <conditionalFormatting sqref="Y584">
    <cfRule type="cellIs" dxfId="205" priority="142" operator="equal">
      <formula>"OPORTUNIDADE"</formula>
    </cfRule>
  </conditionalFormatting>
  <conditionalFormatting sqref="Y584">
    <cfRule type="cellIs" dxfId="204" priority="140" operator="equal">
      <formula>"NÃO"</formula>
    </cfRule>
    <cfRule type="cellIs" dxfId="203" priority="141" operator="equal">
      <formula>"SIM"</formula>
    </cfRule>
  </conditionalFormatting>
  <conditionalFormatting sqref="Y584">
    <cfRule type="cellIs" dxfId="202" priority="139" operator="equal">
      <formula>"OPORTUNIDADE"</formula>
    </cfRule>
  </conditionalFormatting>
  <conditionalFormatting sqref="Y584">
    <cfRule type="cellIs" dxfId="201" priority="137" operator="equal">
      <formula>"NÃO"</formula>
    </cfRule>
    <cfRule type="cellIs" dxfId="200" priority="138" operator="equal">
      <formula>"SIM"</formula>
    </cfRule>
  </conditionalFormatting>
  <conditionalFormatting sqref="Y585">
    <cfRule type="cellIs" dxfId="199" priority="136" operator="equal">
      <formula>"OPORTUNIDADE"</formula>
    </cfRule>
  </conditionalFormatting>
  <conditionalFormatting sqref="Y585">
    <cfRule type="cellIs" dxfId="198" priority="134" operator="equal">
      <formula>"NÃO"</formula>
    </cfRule>
    <cfRule type="cellIs" dxfId="197" priority="135" operator="equal">
      <formula>"SIM"</formula>
    </cfRule>
  </conditionalFormatting>
  <conditionalFormatting sqref="Y585">
    <cfRule type="cellIs" dxfId="196" priority="133" operator="equal">
      <formula>"OPORTUNIDADE"</formula>
    </cfRule>
  </conditionalFormatting>
  <conditionalFormatting sqref="Y585">
    <cfRule type="cellIs" dxfId="195" priority="131" operator="equal">
      <formula>"NÃO"</formula>
    </cfRule>
    <cfRule type="cellIs" dxfId="194" priority="132" operator="equal">
      <formula>"SIM"</formula>
    </cfRule>
  </conditionalFormatting>
  <conditionalFormatting sqref="Y586">
    <cfRule type="cellIs" dxfId="193" priority="130" operator="equal">
      <formula>"OPORTUNIDADE"</formula>
    </cfRule>
  </conditionalFormatting>
  <conditionalFormatting sqref="Y586">
    <cfRule type="cellIs" dxfId="192" priority="128" operator="equal">
      <formula>"NÃO"</formula>
    </cfRule>
    <cfRule type="cellIs" dxfId="191" priority="129" operator="equal">
      <formula>"SIM"</formula>
    </cfRule>
  </conditionalFormatting>
  <conditionalFormatting sqref="Y586">
    <cfRule type="cellIs" dxfId="190" priority="127" operator="equal">
      <formula>"OPORTUNIDADE"</formula>
    </cfRule>
  </conditionalFormatting>
  <conditionalFormatting sqref="Y586">
    <cfRule type="cellIs" dxfId="189" priority="125" operator="equal">
      <formula>"NÃO"</formula>
    </cfRule>
    <cfRule type="cellIs" dxfId="188" priority="126" operator="equal">
      <formula>"SIM"</formula>
    </cfRule>
  </conditionalFormatting>
  <conditionalFormatting sqref="Y587">
    <cfRule type="cellIs" dxfId="187" priority="124" operator="equal">
      <formula>"OPORTUNIDADE"</formula>
    </cfRule>
  </conditionalFormatting>
  <conditionalFormatting sqref="Y587">
    <cfRule type="cellIs" dxfId="186" priority="122" operator="equal">
      <formula>"NÃO"</formula>
    </cfRule>
    <cfRule type="cellIs" dxfId="185" priority="123" operator="equal">
      <formula>"SIM"</formula>
    </cfRule>
  </conditionalFormatting>
  <conditionalFormatting sqref="Y587">
    <cfRule type="cellIs" dxfId="184" priority="121" operator="equal">
      <formula>"OPORTUNIDADE"</formula>
    </cfRule>
  </conditionalFormatting>
  <conditionalFormatting sqref="Y587">
    <cfRule type="cellIs" dxfId="183" priority="119" operator="equal">
      <formula>"NÃO"</formula>
    </cfRule>
    <cfRule type="cellIs" dxfId="182" priority="120" operator="equal">
      <formula>"SIM"</formula>
    </cfRule>
  </conditionalFormatting>
  <conditionalFormatting sqref="Y588">
    <cfRule type="cellIs" dxfId="181" priority="118" operator="equal">
      <formula>"OPORTUNIDADE"</formula>
    </cfRule>
  </conditionalFormatting>
  <conditionalFormatting sqref="Y588">
    <cfRule type="cellIs" dxfId="180" priority="116" operator="equal">
      <formula>"NÃO"</formula>
    </cfRule>
    <cfRule type="cellIs" dxfId="179" priority="117" operator="equal">
      <formula>"SIM"</formula>
    </cfRule>
  </conditionalFormatting>
  <conditionalFormatting sqref="Y588">
    <cfRule type="cellIs" dxfId="178" priority="115" operator="equal">
      <formula>"OPORTUNIDADE"</formula>
    </cfRule>
  </conditionalFormatting>
  <conditionalFormatting sqref="Y588">
    <cfRule type="cellIs" dxfId="177" priority="113" operator="equal">
      <formula>"NÃO"</formula>
    </cfRule>
    <cfRule type="cellIs" dxfId="176" priority="114" operator="equal">
      <formula>"SIM"</formula>
    </cfRule>
  </conditionalFormatting>
  <conditionalFormatting sqref="Y589">
    <cfRule type="cellIs" dxfId="175" priority="112" operator="equal">
      <formula>"OPORTUNIDADE"</formula>
    </cfRule>
  </conditionalFormatting>
  <conditionalFormatting sqref="Y589">
    <cfRule type="cellIs" dxfId="174" priority="110" operator="equal">
      <formula>"NÃO"</formula>
    </cfRule>
    <cfRule type="cellIs" dxfId="173" priority="111" operator="equal">
      <formula>"SIM"</formula>
    </cfRule>
  </conditionalFormatting>
  <conditionalFormatting sqref="Y589">
    <cfRule type="cellIs" dxfId="172" priority="109" operator="equal">
      <formula>"OPORTUNIDADE"</formula>
    </cfRule>
  </conditionalFormatting>
  <conditionalFormatting sqref="Y589">
    <cfRule type="cellIs" dxfId="171" priority="107" operator="equal">
      <formula>"NÃO"</formula>
    </cfRule>
    <cfRule type="cellIs" dxfId="170" priority="108" operator="equal">
      <formula>"SIM"</formula>
    </cfRule>
  </conditionalFormatting>
  <conditionalFormatting sqref="BR602:BS800">
    <cfRule type="cellIs" dxfId="169" priority="101" operator="equal">
      <formula>"*"</formula>
    </cfRule>
    <cfRule type="cellIs" dxfId="168" priority="102" operator="greaterThanOrEqual">
      <formula>1</formula>
    </cfRule>
    <cfRule type="cellIs" dxfId="167" priority="103" operator="lessThan">
      <formula>1</formula>
    </cfRule>
  </conditionalFormatting>
  <conditionalFormatting sqref="BO6:BO208 BO528:BO537 BO210:BO526 BO539:BO587 BO589:BO800">
    <cfRule type="iconSet" priority="19184">
      <iconSet showValue="0">
        <cfvo type="percent" val="0"/>
        <cfvo type="num" val="1"/>
        <cfvo type="num" val="1" gte="0"/>
      </iconSet>
    </cfRule>
  </conditionalFormatting>
  <conditionalFormatting sqref="BJ6:BJ13 BJ30:BJ800">
    <cfRule type="iconSet" priority="19190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7:BK673 BK639:BK640 BK651 BK675:BK800">
    <cfRule type="iconSet" priority="19193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232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66" priority="98" operator="equal">
      <formula>"*"</formula>
    </cfRule>
    <cfRule type="cellIs" dxfId="165" priority="99" operator="greaterThanOrEqual">
      <formula>1</formula>
    </cfRule>
    <cfRule type="cellIs" dxfId="164" priority="100" operator="lessThan">
      <formula>1</formula>
    </cfRule>
  </conditionalFormatting>
  <conditionalFormatting sqref="Y592:Y612">
    <cfRule type="cellIs" dxfId="163" priority="97" operator="equal">
      <formula>"OPORTUNIDADE"</formula>
    </cfRule>
  </conditionalFormatting>
  <conditionalFormatting sqref="Y592:Y612">
    <cfRule type="cellIs" dxfId="162" priority="95" operator="equal">
      <formula>"NÃO"</formula>
    </cfRule>
    <cfRule type="cellIs" dxfId="161" priority="96" operator="equal">
      <formula>"SIM"</formula>
    </cfRule>
  </conditionalFormatting>
  <conditionalFormatting sqref="Y592:Y612">
    <cfRule type="cellIs" dxfId="160" priority="94" operator="equal">
      <formula>"OPORTUNIDADE"</formula>
    </cfRule>
  </conditionalFormatting>
  <conditionalFormatting sqref="Y592:Y612">
    <cfRule type="cellIs" dxfId="159" priority="92" operator="equal">
      <formula>"NÃO"</formula>
    </cfRule>
    <cfRule type="cellIs" dxfId="158" priority="93" operator="equal">
      <formula>"SIM"</formula>
    </cfRule>
  </conditionalFormatting>
  <conditionalFormatting sqref="BK59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57" priority="65" operator="equal">
      <formula>"OPORTUNIDADE"</formula>
    </cfRule>
  </conditionalFormatting>
  <conditionalFormatting sqref="Y637:Y640 Y642:Y654 Y656">
    <cfRule type="cellIs" dxfId="156" priority="63" operator="equal">
      <formula>"NÃO"</formula>
    </cfRule>
    <cfRule type="cellIs" dxfId="155" priority="64" operator="equal">
      <formula>"SIM"</formula>
    </cfRule>
  </conditionalFormatting>
  <conditionalFormatting sqref="Y641">
    <cfRule type="cellIs" dxfId="154" priority="62" operator="equal">
      <formula>"OPORTUNIDADE"</formula>
    </cfRule>
  </conditionalFormatting>
  <conditionalFormatting sqref="Y641">
    <cfRule type="cellIs" dxfId="153" priority="60" operator="equal">
      <formula>"NÃO"</formula>
    </cfRule>
    <cfRule type="cellIs" dxfId="152" priority="61" operator="equal">
      <formula>"SIM"</formula>
    </cfRule>
  </conditionalFormatting>
  <conditionalFormatting sqref="Y641">
    <cfRule type="cellIs" dxfId="151" priority="59" operator="equal">
      <formula>"OPORTUNIDADE"</formula>
    </cfRule>
  </conditionalFormatting>
  <conditionalFormatting sqref="Y641">
    <cfRule type="cellIs" dxfId="150" priority="57" operator="equal">
      <formula>"NÃO"</formula>
    </cfRule>
    <cfRule type="cellIs" dxfId="149" priority="58" operator="equal">
      <formula>"SIM"</formula>
    </cfRule>
  </conditionalFormatting>
  <conditionalFormatting sqref="Y655">
    <cfRule type="cellIs" dxfId="148" priority="56" operator="equal">
      <formula>"OPORTUNIDADE"</formula>
    </cfRule>
  </conditionalFormatting>
  <conditionalFormatting sqref="Y655">
    <cfRule type="cellIs" dxfId="147" priority="54" operator="equal">
      <formula>"NÃO"</formula>
    </cfRule>
    <cfRule type="cellIs" dxfId="146" priority="55" operator="equal">
      <formula>"SIM"</formula>
    </cfRule>
  </conditionalFormatting>
  <conditionalFormatting sqref="Y655">
    <cfRule type="cellIs" dxfId="145" priority="53" operator="equal">
      <formula>"OPORTUNIDADE"</formula>
    </cfRule>
  </conditionalFormatting>
  <conditionalFormatting sqref="Y655">
    <cfRule type="cellIs" dxfId="144" priority="51" operator="equal">
      <formula>"NÃO"</formula>
    </cfRule>
    <cfRule type="cellIs" dxfId="143" priority="52" operator="equal">
      <formula>"SIM"</formula>
    </cfRule>
  </conditionalFormatting>
  <conditionalFormatting sqref="Y657">
    <cfRule type="cellIs" dxfId="142" priority="50" operator="equal">
      <formula>"OPORTUNIDADE"</formula>
    </cfRule>
  </conditionalFormatting>
  <conditionalFormatting sqref="Y657">
    <cfRule type="cellIs" dxfId="141" priority="48" operator="equal">
      <formula>"NÃO"</formula>
    </cfRule>
    <cfRule type="cellIs" dxfId="140" priority="49" operator="equal">
      <formula>"SIM"</formula>
    </cfRule>
  </conditionalFormatting>
  <conditionalFormatting sqref="Y657">
    <cfRule type="cellIs" dxfId="139" priority="47" operator="equal">
      <formula>"OPORTUNIDADE"</formula>
    </cfRule>
  </conditionalFormatting>
  <conditionalFormatting sqref="Y657">
    <cfRule type="cellIs" dxfId="138" priority="45" operator="equal">
      <formula>"NÃO"</formula>
    </cfRule>
    <cfRule type="cellIs" dxfId="137" priority="46" operator="equal">
      <formula>"SIM"</formula>
    </cfRule>
  </conditionalFormatting>
  <conditionalFormatting sqref="BK65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4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4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4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4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Y660:Y667">
    <cfRule type="cellIs" dxfId="136" priority="26" operator="equal">
      <formula>"OPORTUNIDADE"</formula>
    </cfRule>
  </conditionalFormatting>
  <conditionalFormatting sqref="Y660:Y667">
    <cfRule type="cellIs" dxfId="135" priority="24" operator="equal">
      <formula>"NÃO"</formula>
    </cfRule>
    <cfRule type="cellIs" dxfId="134" priority="25" operator="equal">
      <formula>"SIM"</formula>
    </cfRule>
  </conditionalFormatting>
  <conditionalFormatting sqref="Y672 Y668:Y669">
    <cfRule type="cellIs" dxfId="133" priority="20" operator="equal">
      <formula>"OPORTUNIDADE"</formula>
    </cfRule>
  </conditionalFormatting>
  <conditionalFormatting sqref="Y672 Y668:Y669">
    <cfRule type="cellIs" dxfId="132" priority="18" operator="equal">
      <formula>"NÃO"</formula>
    </cfRule>
    <cfRule type="cellIs" dxfId="131" priority="19" operator="equal">
      <formula>"SIM"</formula>
    </cfRule>
  </conditionalFormatting>
  <conditionalFormatting sqref="Y674:Y675">
    <cfRule type="cellIs" dxfId="130" priority="17" operator="equal">
      <formula>"OPORTUNIDADE"</formula>
    </cfRule>
  </conditionalFormatting>
  <conditionalFormatting sqref="Y674:Y675">
    <cfRule type="cellIs" dxfId="129" priority="15" operator="equal">
      <formula>"NÃO"</formula>
    </cfRule>
    <cfRule type="cellIs" dxfId="128" priority="16" operator="equal">
      <formula>"SIM"</formula>
    </cfRule>
  </conditionalFormatting>
  <conditionalFormatting sqref="Y677">
    <cfRule type="cellIs" dxfId="127" priority="14" operator="equal">
      <formula>"OPORTUNIDADE"</formula>
    </cfRule>
  </conditionalFormatting>
  <conditionalFormatting sqref="Y677">
    <cfRule type="cellIs" dxfId="126" priority="12" operator="equal">
      <formula>"NÃO"</formula>
    </cfRule>
    <cfRule type="cellIs" dxfId="125" priority="13" operator="equal">
      <formula>"SIM"</formula>
    </cfRule>
  </conditionalFormatting>
  <conditionalFormatting sqref="Y678">
    <cfRule type="cellIs" dxfId="124" priority="11" operator="equal">
      <formula>"OPORTUNIDADE"</formula>
    </cfRule>
  </conditionalFormatting>
  <conditionalFormatting sqref="Y678">
    <cfRule type="cellIs" dxfId="123" priority="9" operator="equal">
      <formula>"NÃO"</formula>
    </cfRule>
    <cfRule type="cellIs" dxfId="122" priority="10" operator="equal">
      <formula>"SIM"</formula>
    </cfRule>
  </conditionalFormatting>
  <conditionalFormatting sqref="Y679">
    <cfRule type="cellIs" dxfId="121" priority="8" operator="equal">
      <formula>"OPORTUNIDADE"</formula>
    </cfRule>
  </conditionalFormatting>
  <conditionalFormatting sqref="Y679">
    <cfRule type="cellIs" dxfId="120" priority="6" operator="equal">
      <formula>"NÃO"</formula>
    </cfRule>
    <cfRule type="cellIs" dxfId="119" priority="7" operator="equal">
      <formula>"SIM"</formula>
    </cfRule>
  </conditionalFormatting>
  <conditionalFormatting sqref="Y680:Y681">
    <cfRule type="cellIs" dxfId="118" priority="5" operator="equal">
      <formula>"OPORTUNIDADE"</formula>
    </cfRule>
  </conditionalFormatting>
  <conditionalFormatting sqref="Y680:Y681">
    <cfRule type="cellIs" dxfId="117" priority="3" operator="equal">
      <formula>"NÃO"</formula>
    </cfRule>
    <cfRule type="cellIs" dxfId="116" priority="4" operator="equal">
      <formula>"SIM"</formula>
    </cfRule>
  </conditionalFormatting>
  <conditionalFormatting sqref="BI664:BI6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7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48:BN649 BN637:BN639 BN641:BN645 BN652:BN657 BN660:BN669 BN672 BN674:BN675 BN677:BN681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48:BM649 BM637:BM639 BM641:BM645 BM652:BM657 BM660:BM669 BM672 BM674:BM675 BM677:BM681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48:BO649 BO637:BO639 BO641:BO645 BO652:BO657 BO660:BO669 BO672 BO674:BO675 BO677:BO681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2" t="s">
        <v>1947</v>
      </c>
      <c r="D1" s="392"/>
      <c r="E1" s="392"/>
      <c r="F1" s="392"/>
      <c r="G1" s="392"/>
      <c r="H1" s="392"/>
    </row>
    <row r="2" spans="3:8">
      <c r="C2" s="392"/>
      <c r="D2" s="392"/>
      <c r="E2" s="392"/>
      <c r="F2" s="392"/>
      <c r="G2" s="392"/>
      <c r="H2" s="392"/>
    </row>
    <row r="3" spans="3:8" ht="34.5" customHeight="1">
      <c r="C3" s="304" t="s">
        <v>409</v>
      </c>
      <c r="D3" s="304" t="s">
        <v>1948</v>
      </c>
      <c r="E3" s="304" t="s">
        <v>1949</v>
      </c>
      <c r="F3" s="304" t="s">
        <v>1950</v>
      </c>
      <c r="G3" s="309" t="s">
        <v>1951</v>
      </c>
      <c r="H3" s="304" t="s">
        <v>1952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1953</v>
      </c>
      <c r="E5" s="306">
        <v>46013</v>
      </c>
      <c r="F5" s="305">
        <v>7000</v>
      </c>
      <c r="G5" s="310" t="s">
        <v>1954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1955</v>
      </c>
      <c r="G6" s="310" t="s">
        <v>1954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1956</v>
      </c>
      <c r="G7" s="311" t="s">
        <v>1957</v>
      </c>
      <c r="H7" s="307" t="s">
        <v>1958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1959</v>
      </c>
      <c r="H8" s="305" t="s">
        <v>1960</v>
      </c>
    </row>
    <row r="9" spans="3:8">
      <c r="C9" s="305" t="s">
        <v>467</v>
      </c>
      <c r="D9" s="305" t="s">
        <v>1961</v>
      </c>
      <c r="E9" s="306">
        <v>45993</v>
      </c>
      <c r="F9" s="305">
        <v>12000</v>
      </c>
      <c r="G9" s="310" t="s">
        <v>1962</v>
      </c>
      <c r="H9" s="305"/>
    </row>
    <row r="10" spans="3:8" ht="29.25">
      <c r="C10" s="305" t="s">
        <v>467</v>
      </c>
      <c r="D10" s="305" t="s">
        <v>1963</v>
      </c>
      <c r="E10" s="306">
        <v>45993</v>
      </c>
      <c r="F10" s="305">
        <v>9000</v>
      </c>
      <c r="G10" s="310" t="s">
        <v>1964</v>
      </c>
      <c r="H10" s="305"/>
    </row>
    <row r="11" spans="3:8" ht="29.25">
      <c r="C11" s="305" t="s">
        <v>467</v>
      </c>
      <c r="D11" s="305" t="s">
        <v>1965</v>
      </c>
      <c r="E11" s="306">
        <v>45993</v>
      </c>
      <c r="F11" s="305">
        <v>10000</v>
      </c>
      <c r="G11" s="310" t="s">
        <v>1964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1966</v>
      </c>
      <c r="G12" s="310" t="s">
        <v>1967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3" t="s">
        <v>1968</v>
      </c>
      <c r="C2" s="393"/>
      <c r="D2" s="393"/>
      <c r="E2" s="393"/>
      <c r="F2" s="393"/>
      <c r="G2" s="393"/>
    </row>
    <row r="3" spans="2:8" ht="20.25" customHeight="1">
      <c r="B3" s="394"/>
      <c r="C3" s="394"/>
      <c r="D3" s="394"/>
      <c r="E3" s="394"/>
      <c r="F3" s="394"/>
      <c r="G3" s="394"/>
    </row>
    <row r="4" spans="2:8">
      <c r="B4" s="309" t="s">
        <v>1969</v>
      </c>
      <c r="C4" s="309" t="s">
        <v>1970</v>
      </c>
      <c r="D4" s="309" t="s">
        <v>1971</v>
      </c>
      <c r="E4" s="309" t="s">
        <v>1972</v>
      </c>
      <c r="F4" s="309" t="s">
        <v>8</v>
      </c>
      <c r="G4" s="309" t="s">
        <v>1973</v>
      </c>
    </row>
    <row r="5" spans="2:8">
      <c r="B5" s="312" t="s">
        <v>1154</v>
      </c>
      <c r="C5" s="312">
        <v>314978</v>
      </c>
      <c r="D5" s="312" t="s">
        <v>1974</v>
      </c>
      <c r="E5" s="312" t="s">
        <v>542</v>
      </c>
      <c r="F5" s="312" t="s">
        <v>101</v>
      </c>
      <c r="G5" s="313">
        <v>46143</v>
      </c>
    </row>
    <row r="6" spans="2:8">
      <c r="B6" s="312" t="s">
        <v>1975</v>
      </c>
      <c r="C6" s="312">
        <v>256790</v>
      </c>
      <c r="D6" s="312" t="s">
        <v>1976</v>
      </c>
      <c r="E6" s="312" t="s">
        <v>542</v>
      </c>
      <c r="F6" s="312" t="s">
        <v>1977</v>
      </c>
      <c r="G6" s="313">
        <v>45992</v>
      </c>
    </row>
    <row r="7" spans="2:8">
      <c r="B7" s="312" t="s">
        <v>1978</v>
      </c>
      <c r="C7" s="312">
        <v>265193</v>
      </c>
      <c r="D7" s="312" t="s">
        <v>1979</v>
      </c>
      <c r="E7" s="312" t="s">
        <v>543</v>
      </c>
      <c r="F7" s="312" t="s">
        <v>1501</v>
      </c>
      <c r="G7" s="312" t="s">
        <v>1980</v>
      </c>
    </row>
    <row r="8" spans="2:8">
      <c r="B8" s="312" t="s">
        <v>1981</v>
      </c>
      <c r="C8" s="312">
        <v>293716</v>
      </c>
      <c r="D8" s="312" t="s">
        <v>1982</v>
      </c>
      <c r="E8" s="312" t="s">
        <v>543</v>
      </c>
      <c r="F8" s="312" t="s">
        <v>1501</v>
      </c>
      <c r="G8" s="313">
        <v>46204</v>
      </c>
    </row>
    <row r="9" spans="2:8">
      <c r="B9" s="312" t="s">
        <v>1983</v>
      </c>
      <c r="C9" s="312">
        <v>257258</v>
      </c>
      <c r="D9" s="312" t="s">
        <v>1984</v>
      </c>
      <c r="E9" s="312" t="s">
        <v>544</v>
      </c>
      <c r="F9" s="312" t="s">
        <v>144</v>
      </c>
      <c r="G9" s="313">
        <v>46327</v>
      </c>
    </row>
    <row r="10" spans="2:8">
      <c r="B10" s="312" t="s">
        <v>1985</v>
      </c>
      <c r="C10" s="312">
        <v>371147</v>
      </c>
      <c r="D10" s="312" t="s">
        <v>1986</v>
      </c>
      <c r="E10" s="312" t="s">
        <v>544</v>
      </c>
      <c r="F10" s="312" t="s">
        <v>144</v>
      </c>
      <c r="G10" s="312" t="s">
        <v>1980</v>
      </c>
    </row>
    <row r="11" spans="2:8">
      <c r="B11" s="312" t="s">
        <v>1987</v>
      </c>
      <c r="C11" s="312">
        <v>259230</v>
      </c>
      <c r="D11" s="312" t="s">
        <v>1988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1989</v>
      </c>
      <c r="C12" s="312">
        <v>370705</v>
      </c>
      <c r="D12" s="312"/>
      <c r="E12" s="312" t="s">
        <v>544</v>
      </c>
      <c r="F12" s="312" t="s">
        <v>144</v>
      </c>
      <c r="G12" s="312" t="s">
        <v>1980</v>
      </c>
    </row>
    <row r="13" spans="2:8">
      <c r="B13" s="312" t="s">
        <v>1990</v>
      </c>
      <c r="C13" s="312">
        <v>258542</v>
      </c>
      <c r="D13" s="312" t="s">
        <v>1991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1992</v>
      </c>
      <c r="C14" s="312">
        <v>257050</v>
      </c>
      <c r="D14" s="312" t="s">
        <v>1993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5" t="s">
        <v>1994</v>
      </c>
      <c r="D5" s="396"/>
      <c r="E5" s="396"/>
      <c r="F5" s="396"/>
      <c r="G5" s="396"/>
      <c r="H5" s="396"/>
      <c r="I5" s="396"/>
      <c r="J5" s="397"/>
      <c r="K5" s="398" t="s">
        <v>1995</v>
      </c>
      <c r="L5" s="399"/>
      <c r="M5" s="399"/>
      <c r="N5" s="399"/>
      <c r="O5" s="400" t="s">
        <v>1996</v>
      </c>
      <c r="P5" s="401"/>
      <c r="Q5" s="402"/>
    </row>
    <row r="6" spans="1:17" s="94" customFormat="1" ht="15.75" customHeight="1">
      <c r="A6" s="88" t="s">
        <v>1997</v>
      </c>
      <c r="B6" s="95" t="s">
        <v>1998</v>
      </c>
      <c r="C6" s="96" t="s">
        <v>875</v>
      </c>
      <c r="D6" s="97" t="s">
        <v>876</v>
      </c>
      <c r="E6" s="96" t="s">
        <v>1999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2000</v>
      </c>
      <c r="M6" s="139" t="s">
        <v>335</v>
      </c>
      <c r="N6" s="140" t="s">
        <v>870</v>
      </c>
      <c r="O6" s="232" t="s">
        <v>913</v>
      </c>
      <c r="P6" s="157"/>
      <c r="Q6" s="188" t="s">
        <v>2001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2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1</v>
      </c>
      <c r="P643" s="91"/>
      <c r="Q643" s="145" t="str">
        <f>IF($A$2=1,IF(SP_SUL!BJ660="","*",SP_SUL!BJ660),IF(SP_SUL!BK660="","*",SP_SUL!BK660))</f>
        <v xml:space="preserve">MC1 06:58, autorizado as 07:13, em deslocamento para intervalo 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1</v>
      </c>
      <c r="P644" s="91"/>
      <c r="Q644" s="145" t="str">
        <f>IF($A$2=1,IF(SP_SUL!BJ661="","*",SP_SUL!BJ661),IF(SP_SUL!BK661="","*",SP_SUL!BK661))</f>
        <v>Acionado equipe da escala, previsão de MC1 9h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1</v>
      </c>
      <c r="P645" s="91"/>
      <c r="Q645" s="145" t="str">
        <f>IF($A$2=1,IF(SP_SUL!BJ662="","*",SP_SUL!BJ662),IF(SP_SUL!BK662="","*",SP_SUL!BK662))</f>
        <v xml:space="preserve">Equipe pronta as 07:30, aguarda chegada do W59 para intervalo 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2</v>
      </c>
      <c r="P646" s="91"/>
      <c r="Q646" s="145" t="str">
        <f>IF($A$2=1,IF(SP_SUL!BJ663="","*",SP_SUL!BJ663),IF(SP_SUL!BK663="","*",SP_SUL!BK663))</f>
        <v>Equipe pronta as 8h, em intervalo as 08:05 até as 13:05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2</v>
      </c>
      <c r="P647" s="91"/>
      <c r="Q647" s="145" t="str">
        <f>IF($A$2=1,IF(SP_SUL!BJ664="","*",SP_SUL!BJ664),IF(SP_SUL!BK664="","*",SP_SUL!BK664))</f>
        <v>Equipe pronta as 8h, em intervalo as 08:05 até as 13:05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2</v>
      </c>
      <c r="P648" s="91"/>
      <c r="Q648" s="145" t="str">
        <f>IF($A$2=1,IF(SP_SUL!BJ665="","*",SP_SUL!BJ665),IF(SP_SUL!BK665="","*",SP_SUL!BK665))</f>
        <v>Equipe pronta as 8h, em intervalo as 08:05 até as 13:05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2</v>
      </c>
      <c r="P649" s="91"/>
      <c r="Q649" s="145" t="str">
        <f>IF($A$2=1,IF(SP_SUL!BJ666="","*",SP_SUL!BJ666),IF(SP_SUL!BK666="","*",SP_SUL!BK666))</f>
        <v>Equipe pronta as 8h, em intervalo as 08:05 até as 13:05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2</v>
      </c>
      <c r="P650" s="91"/>
      <c r="Q650" s="145" t="str">
        <f>IF($A$2=1,IF(SP_SUL!BJ667="","*",SP_SUL!BJ667),IF(SP_SUL!BK667="","*",SP_SUL!BK667))</f>
        <v>Equipe pronta as 8h, em intervalo as 08:05 até as 13:05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1</v>
      </c>
      <c r="P651" s="91"/>
      <c r="Q651" s="145" t="str">
        <f>IF($A$2=1,IF(SP_SUL!BJ669="","*",SP_SUL!BJ669),IF(SP_SUL!BK669="","*",SP_SUL!BK669))</f>
        <v xml:space="preserve">Aguarda equipe informar pronto 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1</v>
      </c>
      <c r="P654" s="91"/>
      <c r="Q654" s="145" t="str">
        <f>IF($A$2=1,IF(SP_SUL!BJ672="","*",SP_SUL!BJ672),IF(SP_SUL!BK672="","*",SP_SUL!BK672))</f>
        <v>MC1 7h, aguarda passagem L48, previsão 08:30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>
        <f>IF(SP_SUL!B674="","*",SP_SUL!B674)</f>
        <v>46022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2</v>
      </c>
      <c r="P656" s="91"/>
      <c r="Q656" s="145" t="str">
        <f>IF($A$2=1,IF(SP_SUL!BJ674="","*",SP_SUL!BJ674),IF(SP_SUL!BK674="","*",SP_SUL!BK674))</f>
        <v>Blackout aberto dia 29/12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1</v>
      </c>
      <c r="P657" s="91"/>
      <c r="Q657" s="145" t="str">
        <f>IF($A$2=1,IF(SP_SUL!BJ675="","*",SP_SUL!BJ675),IF(SP_SUL!BK675="","*",SP_SUL!BK675))</f>
        <v>Equipe no local as 07:13, aguarda liberação da via para pedir MC1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1</v>
      </c>
      <c r="P659" s="91"/>
      <c r="Q659" s="145" t="str">
        <f>IF($A$2=1,IF(SP_SUL!BJ677="","*",SP_SUL!BJ677),IF(SP_SUL!BK677="","*",SP_SUL!BK677))</f>
        <v xml:space="preserve">Aguarda equipe informar pronto 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1</v>
      </c>
      <c r="P660" s="91"/>
      <c r="Q660" s="145" t="str">
        <f>IF($A$2=1,IF(SP_SUL!BJ678="","*",SP_SUL!BJ678),IF(SP_SUL!BK678="","*",SP_SUL!BK678))</f>
        <v xml:space="preserve">Aguarda equipe informar pronto 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1</v>
      </c>
      <c r="P661" s="91"/>
      <c r="Q661" s="145" t="str">
        <f>IF($A$2=1,IF(SP_SUL!BJ679="","*",SP_SUL!BJ679),IF(SP_SUL!BK679="","*",SP_SUL!BK679))</f>
        <v xml:space="preserve">Aguarda equipe informar pronto 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2</v>
      </c>
      <c r="P662" s="91"/>
      <c r="Q662" s="145" t="str">
        <f>IF($A$2=1,IF(SP_SUL!BJ680="","*",SP_SUL!BJ680),IF(SP_SUL!BK680="","*",SP_SUL!BK680))</f>
        <v xml:space="preserve">MC1 06:59, autorizado as 07:13, em deslocamento para intervalo </v>
      </c>
    </row>
    <row r="663" spans="1:17" hidden="1">
      <c r="A663" s="98">
        <f>IF(SP_SUL!B681="","*",SP_SUL!B681)</f>
        <v>46022</v>
      </c>
      <c r="B663" s="99" t="str">
        <f>IF(SP_SUL!X681="","*",SP_SUL!X681)</f>
        <v>Oportunidade</v>
      </c>
      <c r="C663" s="100" t="str">
        <f>IF(SP_SUL!S681="","*",SP_SUL!S681)</f>
        <v>SP SUL</v>
      </c>
      <c r="D663" s="100" t="str">
        <f>IF(SP_SUL!T681="","*",SP_SUL!T681)</f>
        <v>ZEV-ZPT</v>
      </c>
      <c r="E663" s="100" t="str">
        <f>IF(SP_SUL!D681="","*",SP_SUL!D681)</f>
        <v>W95</v>
      </c>
      <c r="F663" s="100" t="str">
        <f>IF(SP_SUL!H681="","*",SP_SUL!H681)</f>
        <v>ZPT1051</v>
      </c>
      <c r="G663" s="100" t="str">
        <f>IF(SP_SUL!M681="","*",SP_SUL!M681)</f>
        <v>ZPT-ZEV</v>
      </c>
      <c r="H663" s="154">
        <f>IF(SP_SUL!K681="","*",SP_SUL!K681)</f>
        <v>107</v>
      </c>
      <c r="I663" s="132">
        <f>IF(SP_SUL!O681="","*",SP_SUL!O681)</f>
        <v>0.3125</v>
      </c>
      <c r="J663" s="132">
        <f>IF(SP_SUL!P681="","*",SP_SUL!P681)</f>
        <v>4.1666666666666664E-2</v>
      </c>
      <c r="K663" s="141" t="str">
        <f>IF(SP_SUL!AK681="","*",SP_SUL!AK681)</f>
        <v>ZPT1051</v>
      </c>
      <c r="L663" s="141" t="str">
        <f>IF(SP_SUL!AM681="","*",SP_SUL!AM681)</f>
        <v>ZPT-ZEV</v>
      </c>
      <c r="M663" s="141">
        <f>IF(SP_SUL!AP681="","*",SP_SUL!AP681)</f>
        <v>107</v>
      </c>
      <c r="N663" s="141" t="str">
        <f>IF(SP_SUL!AM681="","*",SP_SUL!AM681)</f>
        <v>ZPT-ZEV</v>
      </c>
      <c r="O663" s="173">
        <f>IF(SP_SUL!BH681="","*",SP_SUL!BH681)</f>
        <v>1</v>
      </c>
      <c r="P663" s="91"/>
      <c r="Q663" s="145" t="str">
        <f>IF($A$2=1,IF(SP_SUL!BJ681="","*",SP_SUL!BJ681),IF(SP_SUL!BK681="","*",SP_SUL!BK681))</f>
        <v>Aguarda MC1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2001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3"/>
      <c r="B1" s="404"/>
      <c r="C1" s="405"/>
      <c r="L1" s="315"/>
      <c r="M1" s="124"/>
      <c r="N1" s="254"/>
      <c r="O1" s="254"/>
      <c r="P1" s="169"/>
      <c r="Q1" s="406" t="s">
        <v>923</v>
      </c>
      <c r="R1" s="407"/>
      <c r="U1" s="102"/>
      <c r="V1" s="408" t="s">
        <v>2002</v>
      </c>
      <c r="W1" s="408"/>
      <c r="X1" s="408"/>
      <c r="Y1" s="104"/>
    </row>
    <row r="2" spans="1:25" s="101" customFormat="1" ht="11.25" customHeight="1">
      <c r="A2" s="105" t="s">
        <v>2003</v>
      </c>
      <c r="B2" s="105" t="s">
        <v>1998</v>
      </c>
      <c r="C2" s="105" t="s">
        <v>313</v>
      </c>
      <c r="D2" s="106" t="s">
        <v>875</v>
      </c>
      <c r="E2" s="106" t="s">
        <v>876</v>
      </c>
      <c r="F2" s="106" t="s">
        <v>1997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2004</v>
      </c>
      <c r="U2" s="108" t="s">
        <v>878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1530</v>
      </c>
      <c r="W5" s="112">
        <f ca="1">_xlfn.XLOOKUP(G5&amp;$W$2,BS_CONTROLE[CHAVE],BS_CONTROLE[Quantidade_11],"-")</f>
        <v>1015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856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1530</v>
      </c>
      <c r="W30" s="112">
        <f ca="1">_xlfn.XLOOKUP(G30&amp;$W$2,BS_CONTROLE[CHAVE],BS_CONTROLE[Quantidade_11],"-")</f>
        <v>1015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856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870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400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 t="str">
        <f ca="1">_xlfn.XLOOKUP(G48&amp;$X$2,BS_CONTROLE[CHAVE],BS_CONTROLE[Quantidade_11],"-")</f>
        <v>-</v>
      </c>
    </row>
    <row r="49" spans="1:24" s="113" customFormat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1530</v>
      </c>
      <c r="W55" s="112">
        <f ca="1">_xlfn.XLOOKUP(G55&amp;$W$2,BS_CONTROLE[CHAVE],BS_CONTROLE[Quantidade_11],"-")</f>
        <v>1015</v>
      </c>
      <c r="X55" s="112" t="str">
        <f ca="1">_xlfn.XLOOKUP(G55&amp;$X$2,BS_CONTROLE[CHAVE],BS_CONTROLE[Quantidade_11],"-")</f>
        <v>-</v>
      </c>
    </row>
    <row r="56" spans="1:24" s="113" customFormat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856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2</v>
      </c>
      <c r="X67" s="112" t="str">
        <f ca="1">_xlfn.XLOOKUP(G67&amp;$X$2,BS_CONTROLE[CHAVE],BS_CONTROLE[Quantidade_11],"-")</f>
        <v>-</v>
      </c>
    </row>
    <row r="68" spans="1:24" s="113" customFormat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 t="str">
        <f ca="1">_xlfn.XLOOKUP(G70&amp;$X$2,BS_CONTROLE[CHAVE],BS_CONTROLE[Quantidade_11],"-")</f>
        <v>-</v>
      </c>
    </row>
    <row r="71" spans="1:24" s="113" customFormat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1530</v>
      </c>
      <c r="W79" s="112">
        <f ca="1">_xlfn.XLOOKUP(G79&amp;$W$2,BS_CONTROLE[CHAVE],BS_CONTROLE[Quantidade_11],"-")</f>
        <v>1015</v>
      </c>
      <c r="X79" s="112" t="str">
        <f ca="1">_xlfn.XLOOKUP(G79&amp;$X$2,BS_CONTROLE[CHAVE],BS_CONTROLE[Quantidade_11],"-")</f>
        <v>-</v>
      </c>
    </row>
    <row r="80" spans="1:24" s="113" customFormat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856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3</v>
      </c>
      <c r="W88" s="112">
        <f ca="1">_xlfn.XLOOKUP(G88&amp;$W$2,BS_CONTROLE[CHAVE],BS_CONTROLE[Quantidade_11],"-")</f>
        <v>2</v>
      </c>
      <c r="X88" s="112" t="str">
        <f ca="1">_xlfn.XLOOKUP(G88&amp;$X$2,BS_CONTROLE[CHAVE],BS_CONTROLE[Quantidade_11],"-")</f>
        <v>-</v>
      </c>
    </row>
    <row r="89" spans="1:24" s="113" customFormat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36</v>
      </c>
      <c r="W99" s="112">
        <f ca="1">_xlfn.XLOOKUP(G99&amp;$W$2,BS_CONTROLE[CHAVE],BS_CONTROLE[Quantidade_11],"-")</f>
        <v>48</v>
      </c>
      <c r="X99" s="112" t="str">
        <f ca="1">_xlfn.XLOOKUP(G99&amp;$X$2,BS_CONTROLE[CHAVE],BS_CONTROLE[Quantidade_11],"-")</f>
        <v>-</v>
      </c>
    </row>
    <row r="100" spans="1:24" s="113" customFormat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1530</v>
      </c>
      <c r="W106" s="112">
        <f ca="1">_xlfn.XLOOKUP(G106&amp;$W$2,BS_CONTROLE[CHAVE],BS_CONTROLE[Quantidade_11],"-")</f>
        <v>1015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856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36</v>
      </c>
      <c r="W116" s="112">
        <f ca="1">_xlfn.XLOOKUP(G116&amp;$W$2,BS_CONTROLE[CHAVE],BS_CONTROLE[Quantidade_11],"-")</f>
        <v>48</v>
      </c>
      <c r="X116" s="112" t="str">
        <f ca="1">_xlfn.XLOOKUP(G116&amp;$X$2,BS_CONTROLE[CHAVE],BS_CONTROLE[Quantidade_11],"-")</f>
        <v>-</v>
      </c>
    </row>
    <row r="117" spans="1:24" s="113" customFormat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870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400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856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3</v>
      </c>
      <c r="W138" s="112">
        <f ca="1">_xlfn.XLOOKUP(G138&amp;$W$2,BS_CONTROLE[CHAVE],BS_CONTROLE[Quantidade_11],"-")</f>
        <v>2</v>
      </c>
      <c r="X138" s="112" t="str">
        <f ca="1">_xlfn.XLOOKUP(G138&amp;$X$2,BS_CONTROLE[CHAVE],BS_CONTROLE[Quantidade_11],"-")</f>
        <v>-</v>
      </c>
    </row>
    <row r="139" spans="1:24" s="113" customFormat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1530</v>
      </c>
      <c r="W158" s="112">
        <f ca="1">_xlfn.XLOOKUP(G158&amp;$W$2,BS_CONTROLE[CHAVE],BS_CONTROLE[Quantidade_11],"-")</f>
        <v>1015</v>
      </c>
      <c r="X158" s="112" t="str">
        <f ca="1">_xlfn.XLOOKUP(G158&amp;$X$2,BS_CONTROLE[CHAVE],BS_CONTROLE[Quantidade_11],"-")</f>
        <v>-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856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36</v>
      </c>
      <c r="W165" s="112">
        <f ca="1">_xlfn.XLOOKUP(G165&amp;$W$2,BS_CONTROLE[CHAVE],BS_CONTROLE[Quantidade_11],"-")</f>
        <v>48</v>
      </c>
      <c r="X165" s="112" t="str">
        <f ca="1">_xlfn.XLOOKUP(G165&amp;$X$2,BS_CONTROLE[CHAVE],BS_CONTROLE[Quantidade_11],"-")</f>
        <v>-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3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1530</v>
      </c>
      <c r="W186" s="112">
        <f ca="1">_xlfn.XLOOKUP(G186&amp;$W$2,BS_CONTROLE[CHAVE],BS_CONTROLE[Quantidade_11],"-")</f>
        <v>1015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856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3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3</v>
      </c>
      <c r="W199" s="112">
        <f ca="1">_xlfn.XLOOKUP(G199&amp;$W$2,BS_CONTROLE[CHAVE],BS_CONTROLE[Quantidade_11],"-")</f>
        <v>2</v>
      </c>
      <c r="X199" s="112" t="str">
        <f ca="1">_xlfn.XLOOKUP(G199&amp;$X$2,BS_CONTROLE[CHAVE],BS_CONTROLE[Quantidade_11],"-")</f>
        <v>-</v>
      </c>
    </row>
    <row r="200" spans="1:24" s="113" customFormat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3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1530</v>
      </c>
      <c r="W218" s="112">
        <f ca="1">_xlfn.XLOOKUP(G218&amp;$W$2,BS_CONTROLE[CHAVE],BS_CONTROLE[Quantidade_11],"-")</f>
        <v>1015</v>
      </c>
      <c r="X218" s="112" t="str">
        <f ca="1">_xlfn.XLOOKUP(G218&amp;$X$2,BS_CONTROLE[CHAVE],BS_CONTROLE[Quantidade_11],"-")</f>
        <v>-</v>
      </c>
    </row>
    <row r="219" spans="1:24" s="113" customFormat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856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2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3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870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</v>
      </c>
    </row>
    <row r="235" spans="1:24" s="113" customFormat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36</v>
      </c>
      <c r="W237" s="112">
        <f ca="1">_xlfn.XLOOKUP(G237&amp;$W$2,BS_CONTROLE[CHAVE],BS_CONTROLE[Quantidade_11],"-")</f>
        <v>48</v>
      </c>
      <c r="X237" s="112" t="str">
        <f ca="1">_xlfn.XLOOKUP(G237&amp;$X$2,BS_CONTROLE[CHAVE],BS_CONTROLE[Quantidade_11],"-")</f>
        <v>-</v>
      </c>
    </row>
    <row r="238" spans="1:24" s="113" customFormat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870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 t="str">
        <f ca="1">_xlfn.XLOOKUP(G246&amp;$X$2,BS_CONTROLE[CHAVE],BS_CONTROLE[Quantidade_11],"-")</f>
        <v>-</v>
      </c>
    </row>
    <row r="247" spans="1:24" s="113" customFormat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1530</v>
      </c>
      <c r="W251" s="112">
        <f ca="1">_xlfn.XLOOKUP(G251&amp;$W$2,BS_CONTROLE[CHAVE],BS_CONTROLE[Quantidade_11],"-")</f>
        <v>1015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856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3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2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1530</v>
      </c>
      <c r="W281" s="112">
        <f ca="1">_xlfn.XLOOKUP(G281&amp;$W$2,BS_CONTROLE[CHAVE],BS_CONTROLE[Quantidade_11],"-")</f>
        <v>1015</v>
      </c>
      <c r="X281" s="112" t="str">
        <f ca="1">_xlfn.XLOOKUP(G281&amp;$X$2,BS_CONTROLE[CHAVE],BS_CONTROLE[Quantidade_11],"-")</f>
        <v>-</v>
      </c>
    </row>
    <row r="282" spans="1:24" s="113" customFormat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856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3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2</v>
      </c>
      <c r="X294" s="112" t="str">
        <f ca="1">_xlfn.XLOOKUP(G294&amp;$X$2,BS_CONTROLE[CHAVE],BS_CONTROLE[Quantidade_11],"-")</f>
        <v>-</v>
      </c>
    </row>
    <row r="295" spans="1:24" s="113" customFormat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3</v>
      </c>
      <c r="W296" s="112">
        <f ca="1">_xlfn.XLOOKUP(G296&amp;$W$2,BS_CONTROLE[CHAVE],BS_CONTROLE[Quantidade_11],"-")</f>
        <v>2</v>
      </c>
      <c r="X296" s="112" t="str">
        <f ca="1">_xlfn.XLOOKUP(G296&amp;$X$2,BS_CONTROLE[CHAVE],BS_CONTROLE[Quantidade_11],"-")</f>
        <v>-</v>
      </c>
    </row>
    <row r="297" spans="1:24" s="113" customFormat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0</v>
      </c>
      <c r="X299" s="112" t="str">
        <f ca="1">_xlfn.XLOOKUP(G299&amp;$X$2,BS_CONTROLE[CHAVE],BS_CONTROLE[Quantidade_11],"-")</f>
        <v>-</v>
      </c>
    </row>
    <row r="300" spans="1:24" s="113" customFormat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856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</v>
      </c>
      <c r="X315" s="112" t="str">
        <f ca="1">_xlfn.XLOOKUP(G315&amp;$X$2,BS_CONTROLE[CHAVE],BS_CONTROLE[Quantidade_11],"-")</f>
        <v>-</v>
      </c>
    </row>
    <row r="316" spans="1:24" s="113" customFormat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3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1530</v>
      </c>
      <c r="W335" s="112">
        <f ca="1">_xlfn.XLOOKUP(G335&amp;$W$2,BS_CONTROLE[CHAVE],BS_CONTROLE[Quantidade_11],"-")</f>
        <v>1015</v>
      </c>
      <c r="X335" s="112" t="str">
        <f ca="1">_xlfn.XLOOKUP(G335&amp;$X$2,BS_CONTROLE[CHAVE],BS_CONTROLE[Quantidade_11],"-")</f>
        <v>-</v>
      </c>
    </row>
    <row r="336" spans="1:24" s="113" customFormat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856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3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400</v>
      </c>
      <c r="W349" s="112">
        <f ca="1">_xlfn.XLOOKUP(G349&amp;$W$2,BS_CONTROLE[CHAVE],BS_CONTROLE[Quantidade_11],"-")</f>
        <v>0</v>
      </c>
      <c r="X349" s="112" t="str">
        <f ca="1">_xlfn.XLOOKUP(G349&amp;$X$2,BS_CONTROLE[CHAVE],BS_CONTROLE[Quantidade_11],"-")</f>
        <v>-</v>
      </c>
    </row>
    <row r="350" spans="1:24" s="113" customFormat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3</v>
      </c>
      <c r="W350" s="112">
        <f ca="1">_xlfn.XLOOKUP(G350&amp;$W$2,BS_CONTROLE[CHAVE],BS_CONTROLE[Quantidade_11],"-")</f>
        <v>2</v>
      </c>
      <c r="X350" s="112" t="str">
        <f ca="1">_xlfn.XLOOKUP(G350&amp;$X$2,BS_CONTROLE[CHAVE],BS_CONTROLE[Quantidade_11],"-")</f>
        <v>-</v>
      </c>
    </row>
    <row r="351" spans="1:24" s="113" customFormat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1530</v>
      </c>
      <c r="W362" s="112">
        <f ca="1">_xlfn.XLOOKUP(G362&amp;$W$2,BS_CONTROLE[CHAVE],BS_CONTROLE[Quantidade_11],"-")</f>
        <v>1015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856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21</v>
      </c>
      <c r="W367" s="112">
        <f ca="1">_xlfn.XLOOKUP(G367&amp;$W$2,BS_CONTROLE[CHAVE],BS_CONTROLE[Quantidade_11],"-")</f>
        <v>13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3</v>
      </c>
      <c r="W371" s="112">
        <f ca="1">_xlfn.XLOOKUP(G371&amp;$W$2,BS_CONTROLE[CHAVE],BS_CONTROLE[Quantidade_11],"-")</f>
        <v>2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2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3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36</v>
      </c>
      <c r="W388" s="112">
        <f ca="1">_xlfn.XLOOKUP(G388&amp;$W$2,BS_CONTROLE[CHAVE],BS_CONTROLE[Quantidade_11],"-")</f>
        <v>48</v>
      </c>
      <c r="X388" s="112" t="str">
        <f ca="1">_xlfn.XLOOKUP(G388&amp;$X$2,BS_CONTROLE[CHAVE],BS_CONTROLE[Quantidade_11],"-")</f>
        <v>-</v>
      </c>
    </row>
    <row r="389" spans="1:24" s="113" customFormat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1530</v>
      </c>
      <c r="W391" s="112">
        <f ca="1">_xlfn.XLOOKUP(G391&amp;$W$2,BS_CONTROLE[CHAVE],BS_CONTROLE[Quantidade_11],"-")</f>
        <v>1015</v>
      </c>
      <c r="X391" s="112" t="str">
        <f ca="1">_xlfn.XLOOKUP(G391&amp;$X$2,BS_CONTROLE[CHAVE],BS_CONTROLE[Quantidade_11],"-")</f>
        <v>-</v>
      </c>
    </row>
    <row r="392" spans="1:24" s="113" customFormat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856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21</v>
      </c>
      <c r="W396" s="112">
        <f ca="1">_xlfn.XLOOKUP(G396&amp;$W$2,BS_CONTROLE[CHAVE],BS_CONTROLE[Quantidade_11],"-")</f>
        <v>13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 t="str">
        <f ca="1">_xlfn.XLOOKUP(G398&amp;$X$2,BS_CONTROLE[CHAVE],BS_CONTROLE[Quantidade_11],"-")</f>
        <v>-</v>
      </c>
    </row>
    <row r="399" spans="1:24" s="113" customFormat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870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0</v>
      </c>
      <c r="X406" s="112" t="str">
        <f ca="1">_xlfn.XLOOKUP(G406&amp;$X$2,BS_CONTROLE[CHAVE],BS_CONTROLE[Quantidade_11],"-")</f>
        <v>-</v>
      </c>
    </row>
    <row r="407" spans="1:24" s="113" customFormat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1530</v>
      </c>
      <c r="W414" s="112">
        <f ca="1">_xlfn.XLOOKUP(G414&amp;$W$2,BS_CONTROLE[CHAVE],BS_CONTROLE[Quantidade_11],"-")</f>
        <v>1015</v>
      </c>
      <c r="X414" s="112" t="str">
        <f ca="1">_xlfn.XLOOKUP(G414&amp;$X$2,BS_CONTROLE[CHAVE],BS_CONTROLE[Quantidade_11],"-")</f>
        <v>-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856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21</v>
      </c>
      <c r="W419" s="112">
        <f ca="1">_xlfn.XLOOKUP(G419&amp;$W$2,BS_CONTROLE[CHAVE],BS_CONTROLE[Quantidade_11],"-")</f>
        <v>13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3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 t="str">
        <f ca="1">_xlfn.XLOOKUP(G430&amp;$X$2,BS_CONTROLE[CHAVE],BS_CONTROLE[Quantidade_11],"-")</f>
        <v>-</v>
      </c>
    </row>
    <row r="431" spans="1:24" s="113" customFormat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3</v>
      </c>
      <c r="W433" s="112">
        <f ca="1">_xlfn.XLOOKUP(G433&amp;$W$2,BS_CONTROLE[CHAVE],BS_CONTROLE[Quantidade_11],"-")</f>
        <v>2</v>
      </c>
      <c r="X433" s="112" t="str">
        <f ca="1">_xlfn.XLOOKUP(G433&amp;$X$2,BS_CONTROLE[CHAVE],BS_CONTROLE[Quantidade_11],"-")</f>
        <v>-</v>
      </c>
    </row>
    <row r="434" spans="1:24" s="113" customFormat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</v>
      </c>
    </row>
    <row r="438" spans="1:24" s="113" customFormat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1530</v>
      </c>
      <c r="W446" s="112">
        <f ca="1">_xlfn.XLOOKUP(G446&amp;$W$2,BS_CONTROLE[CHAVE],BS_CONTROLE[Quantidade_11],"-")</f>
        <v>1015</v>
      </c>
      <c r="X446" s="112" t="str">
        <f ca="1">_xlfn.XLOOKUP(G446&amp;$X$2,BS_CONTROLE[CHAVE],BS_CONTROLE[Quantidade_11],"-")</f>
        <v>-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856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21</v>
      </c>
      <c r="W450" s="112">
        <f ca="1">_xlfn.XLOOKUP(G450&amp;$W$2,BS_CONTROLE[CHAVE],BS_CONTROLE[Quantidade_11],"-")</f>
        <v>13</v>
      </c>
      <c r="X450" s="112" t="str">
        <f ca="1">_xlfn.XLOOKUP(G450&amp;$X$2,BS_CONTROLE[CHAVE],BS_CONTROLE[Quantidade_11],"-")</f>
        <v>-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 t="str">
        <f ca="1">_xlfn.XLOOKUP(G454&amp;$X$2,BS_CONTROLE[CHAVE],BS_CONTROLE[Quantidade_11],"-")</f>
        <v>-</v>
      </c>
    </row>
    <row r="455" spans="1:24" s="113" customFormat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870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0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36</v>
      </c>
      <c r="W466" s="112">
        <f ca="1">_xlfn.XLOOKUP(G466&amp;$W$2,BS_CONTROLE[CHAVE],BS_CONTROLE[Quantidade_11],"-")</f>
        <v>48</v>
      </c>
      <c r="X466" s="112" t="str">
        <f ca="1">_xlfn.XLOOKUP(G466&amp;$X$2,BS_CONTROLE[CHAVE],BS_CONTROLE[Quantidade_11],"-")</f>
        <v>-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856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21</v>
      </c>
      <c r="W474" s="112">
        <f ca="1">_xlfn.XLOOKUP(G474&amp;$W$2,BS_CONTROLE[CHAVE],BS_CONTROLE[Quantidade_11],"-")</f>
        <v>13</v>
      </c>
      <c r="X474" s="112" t="str">
        <f ca="1">_xlfn.XLOOKUP(G474&amp;$X$2,BS_CONTROLE[CHAVE],BS_CONTROLE[Quantidade_11],"-")</f>
        <v>-</v>
      </c>
    </row>
    <row r="475" spans="1:24" s="113" customFormat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0</v>
      </c>
      <c r="X481" s="112" t="str">
        <f ca="1">_xlfn.XLOOKUP(G481&amp;$X$2,BS_CONTROLE[CHAVE],BS_CONTROLE[Quantidade_11],"-")</f>
        <v>-</v>
      </c>
    </row>
    <row r="482" spans="1:24" s="113" customFormat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1530</v>
      </c>
      <c r="W491" s="112">
        <f ca="1">_xlfn.XLOOKUP(G491&amp;$W$2,BS_CONTROLE[CHAVE],BS_CONTROLE[Quantidade_11],"-")</f>
        <v>1015</v>
      </c>
      <c r="X491" s="112" t="str">
        <f ca="1">_xlfn.XLOOKUP(G491&amp;$X$2,BS_CONTROLE[CHAVE],BS_CONTROLE[Quantidade_11],"-")</f>
        <v>-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856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21</v>
      </c>
      <c r="W495" s="112">
        <f ca="1">_xlfn.XLOOKUP(G495&amp;$W$2,BS_CONTROLE[CHAVE],BS_CONTROLE[Quantidade_11],"-")</f>
        <v>13</v>
      </c>
      <c r="X495" s="112" t="str">
        <f ca="1">_xlfn.XLOOKUP(G495&amp;$X$2,BS_CONTROLE[CHAVE],BS_CONTROLE[Quantidade_11],"-")</f>
        <v>-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3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2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3</v>
      </c>
      <c r="W506" s="112">
        <f ca="1">_xlfn.XLOOKUP(G506&amp;$W$2,BS_CONTROLE[CHAVE],BS_CONTROLE[Quantidade_11],"-")</f>
        <v>2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 t="str">
        <f ca="1">_xlfn.XLOOKUP(G508&amp;$X$2,BS_CONTROLE[CHAVE],BS_CONTROLE[Quantidade_11],"-")</f>
        <v>-</v>
      </c>
    </row>
    <row r="509" spans="1:24" s="113" customFormat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0</v>
      </c>
      <c r="X515" s="112" t="str">
        <f ca="1">_xlfn.XLOOKUP(G515&amp;$X$2,BS_CONTROLE[CHAVE],BS_CONTROLE[Quantidade_11],"-")</f>
        <v>-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21</v>
      </c>
      <c r="W524" s="112">
        <f ca="1">_xlfn.XLOOKUP(G524&amp;$W$2,BS_CONTROLE[CHAVE],BS_CONTROLE[Quantidade_11],"-")</f>
        <v>13</v>
      </c>
      <c r="X524" s="112" t="str">
        <f ca="1">_xlfn.XLOOKUP(G524&amp;$X$2,BS_CONTROLE[CHAVE],BS_CONTROLE[Quantidade_11],"-")</f>
        <v>-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1530</v>
      </c>
      <c r="W526" s="112">
        <f ca="1">_xlfn.XLOOKUP(G526&amp;$W$2,BS_CONTROLE[CHAVE],BS_CONTROLE[Quantidade_11],"-")</f>
        <v>1015</v>
      </c>
      <c r="X526" s="112" t="str">
        <f ca="1">_xlfn.XLOOKUP(G526&amp;$X$2,BS_CONTROLE[CHAVE],BS_CONTROLE[Quantidade_11],"-")</f>
        <v>-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 t="str">
        <f ca="1">_xlfn.XLOOKUP(G528&amp;$X$2,BS_CONTROLE[CHAVE],BS_CONTROLE[Quantidade_11],"-")</f>
        <v>-</v>
      </c>
    </row>
    <row r="529" spans="1:24" s="113" customFormat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>
        <f ca="1">_xlfn.XLOOKUP(G531&amp;$W$2,BS_CONTROLE[CHAVE],BS_CONTROLE[Quantidade_11],"-")</f>
        <v>2</v>
      </c>
      <c r="X531" s="112" t="str">
        <f ca="1">_xlfn.XLOOKUP(G531&amp;$X$2,BS_CONTROLE[CHAVE],BS_CONTROLE[Quantidade_11],"-")</f>
        <v>-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2</v>
      </c>
      <c r="X532" s="112" t="str">
        <f ca="1">_xlfn.XLOOKUP(G532&amp;$X$2,BS_CONTROLE[CHAVE],BS_CONTROLE[Quantidade_11],"-")</f>
        <v>-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3</v>
      </c>
      <c r="W533" s="112">
        <f ca="1">_xlfn.XLOOKUP(G533&amp;$W$2,BS_CONTROLE[CHAVE],BS_CONTROLE[Quantidade_11],"-")</f>
        <v>2</v>
      </c>
      <c r="X533" s="112" t="str">
        <f ca="1">_xlfn.XLOOKUP(G533&amp;$X$2,BS_CONTROLE[CHAVE],BS_CONTROLE[Quantidade_11],"-")</f>
        <v>-</v>
      </c>
    </row>
    <row r="534" spans="1:24" s="113" customFormat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>
        <f ca="1">_xlfn.XLOOKUP(G538&amp;$W$2,BS_CONTROLE[CHAVE],BS_CONTROLE[Quantidade_11],"-")</f>
        <v>0</v>
      </c>
      <c r="X538" s="112" t="str">
        <f ca="1">_xlfn.XLOOKUP(G538&amp;$X$2,BS_CONTROLE[CHAVE],BS_CONTROLE[Quantidade_11],"-")</f>
        <v>-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 t="str">
        <f ca="1">_xlfn.XLOOKUP(G540&amp;$X$2,BS_CONTROLE[CHAVE],BS_CONTROLE[Quantidade_11],"-")</f>
        <v>-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21</v>
      </c>
      <c r="W546" s="112">
        <f ca="1">_xlfn.XLOOKUP(G546&amp;$W$2,BS_CONTROLE[CHAVE],BS_CONTROLE[Quantidade_11],"-")</f>
        <v>13</v>
      </c>
      <c r="X546" s="112" t="str">
        <f ca="1">_xlfn.XLOOKUP(G546&amp;$X$2,BS_CONTROLE[CHAVE],BS_CONTROLE[Quantidade_11],"-")</f>
        <v>-</v>
      </c>
    </row>
    <row r="547" spans="1:24" s="113" customFormat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1530</v>
      </c>
      <c r="W549" s="112">
        <f ca="1">_xlfn.XLOOKUP(G549&amp;$W$2,BS_CONTROLE[CHAVE],BS_CONTROLE[Quantidade_11],"-")</f>
        <v>1015</v>
      </c>
      <c r="X549" s="112" t="str">
        <f ca="1">_xlfn.XLOOKUP(G549&amp;$X$2,BS_CONTROLE[CHAVE],BS_CONTROLE[Quantidade_11],"-")</f>
        <v>-</v>
      </c>
    </row>
    <row r="550" spans="1:24" s="113" customFormat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 t="str">
        <f ca="1">_xlfn.XLOOKUP(G550&amp;$X$2,BS_CONTROLE[CHAVE],BS_CONTROLE[Quantidade_11],"-")</f>
        <v>-</v>
      </c>
    </row>
    <row r="551" spans="1:24" s="113" customFormat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 t="str">
        <f ca="1">_xlfn.XLOOKUP(G551&amp;$X$2,BS_CONTROLE[CHAVE],BS_CONTROLE[Quantidade_11],"-")</f>
        <v>-</v>
      </c>
    </row>
    <row r="552" spans="1:24" s="113" customFormat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>
        <f ca="1">_xlfn.XLOOKUP(G553&amp;$W$2,BS_CONTROLE[CHAVE],BS_CONTROLE[Quantidade_11],"-")</f>
        <v>2</v>
      </c>
      <c r="X553" s="112" t="str">
        <f ca="1">_xlfn.XLOOKUP(G553&amp;$X$2,BS_CONTROLE[CHAVE],BS_CONTROLE[Quantidade_11],"-")</f>
        <v>-</v>
      </c>
    </row>
    <row r="554" spans="1:24" s="113" customFormat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2</v>
      </c>
      <c r="X554" s="112" t="str">
        <f ca="1">_xlfn.XLOOKUP(G554&amp;$X$2,BS_CONTROLE[CHAVE],BS_CONTROLE[Quantidade_11],"-")</f>
        <v>-</v>
      </c>
    </row>
    <row r="555" spans="1:24" s="113" customFormat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3</v>
      </c>
      <c r="W555" s="112">
        <f ca="1">_xlfn.XLOOKUP(G555&amp;$W$2,BS_CONTROLE[CHAVE],BS_CONTROLE[Quantidade_11],"-")</f>
        <v>2</v>
      </c>
      <c r="X555" s="112" t="str">
        <f ca="1">_xlfn.XLOOKUP(G555&amp;$X$2,BS_CONTROLE[CHAVE],BS_CONTROLE[Quantidade_11],"-")</f>
        <v>-</v>
      </c>
    </row>
    <row r="556" spans="1:24" s="113" customFormat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>
        <f ca="1">_xlfn.XLOOKUP(G559&amp;$W$2,BS_CONTROLE[CHAVE],BS_CONTROLE[Quantidade_11],"-")</f>
        <v>0</v>
      </c>
      <c r="X559" s="112" t="str">
        <f ca="1">_xlfn.XLOOKUP(G559&amp;$X$2,BS_CONTROLE[CHAVE],BS_CONTROLE[Quantidade_11],"-")</f>
        <v>-</v>
      </c>
    </row>
    <row r="560" spans="1:24" s="113" customFormat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>
        <f ca="1">_xlfn.XLOOKUP(G561&amp;$W$2,BS_CONTROLE[CHAVE],BS_CONTROLE[Quantidade_11],"-")</f>
        <v>0</v>
      </c>
      <c r="X561" s="112" t="str">
        <f ca="1">_xlfn.XLOOKUP(G561&amp;$X$2,BS_CONTROLE[CHAVE],BS_CONTROLE[Quantidade_11],"-")</f>
        <v>-</v>
      </c>
    </row>
    <row r="562" spans="1:24" s="113" customFormat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1530</v>
      </c>
      <c r="W565" s="112">
        <f ca="1">_xlfn.XLOOKUP(G565&amp;$W$2,BS_CONTROLE[CHAVE],BS_CONTROLE[Quantidade_11],"-")</f>
        <v>1015</v>
      </c>
      <c r="X565" s="112" t="str">
        <f ca="1">_xlfn.XLOOKUP(G565&amp;$X$2,BS_CONTROLE[CHAVE],BS_CONTROLE[Quantidade_11],"-")</f>
        <v>-</v>
      </c>
    </row>
    <row r="566" spans="1:24" s="113" customFormat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21</v>
      </c>
      <c r="W573" s="112">
        <f ca="1">_xlfn.XLOOKUP(G573&amp;$W$2,BS_CONTROLE[CHAVE],BS_CONTROLE[Quantidade_11],"-")</f>
        <v>13</v>
      </c>
      <c r="X573" s="112" t="str">
        <f ca="1">_xlfn.XLOOKUP(G573&amp;$X$2,BS_CONTROLE[CHAVE],BS_CONTROLE[Quantidade_11],"-")</f>
        <v>-</v>
      </c>
    </row>
    <row r="574" spans="1:24" s="113" customFormat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 t="str">
        <f ca="1">_xlfn.XLOOKUP(G575&amp;$X$2,BS_CONTROLE[CHAVE],BS_CONTROLE[Quantidade_11],"-")</f>
        <v>-</v>
      </c>
    </row>
    <row r="576" spans="1:24" s="113" customFormat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>
        <f ca="1">_xlfn.XLOOKUP(G577&amp;$W$2,BS_CONTROLE[CHAVE],BS_CONTROLE[Quantidade_11],"-")</f>
        <v>2</v>
      </c>
      <c r="X577" s="112" t="str">
        <f ca="1">_xlfn.XLOOKUP(G577&amp;$X$2,BS_CONTROLE[CHAVE],BS_CONTROLE[Quantidade_11],"-")</f>
        <v>-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2</v>
      </c>
      <c r="X578" s="112" t="str">
        <f ca="1">_xlfn.XLOOKUP(G578&amp;$X$2,BS_CONTROLE[CHAVE],BS_CONTROLE[Quantidade_11],"-")</f>
        <v>-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3</v>
      </c>
      <c r="W579" s="112">
        <f ca="1">_xlfn.XLOOKUP(G579&amp;$W$2,BS_CONTROLE[CHAVE],BS_CONTROLE[Quantidade_11],"-")</f>
        <v>2</v>
      </c>
      <c r="X579" s="112" t="str">
        <f ca="1">_xlfn.XLOOKUP(G579&amp;$X$2,BS_CONTROLE[CHAVE],BS_CONTROLE[Quantidade_11],"-")</f>
        <v>-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1530</v>
      </c>
      <c r="W580" s="112">
        <f ca="1">_xlfn.XLOOKUP(G580&amp;$W$2,BS_CONTROLE[CHAVE],BS_CONTROLE[Quantidade_11],"-")</f>
        <v>1015</v>
      </c>
      <c r="X580" s="112" t="str">
        <f ca="1">_xlfn.XLOOKUP(G580&amp;$X$2,BS_CONTROLE[CHAVE],BS_CONTROLE[Quantidade_11],"-")</f>
        <v>-</v>
      </c>
    </row>
    <row r="581" spans="1:24" s="113" customFormat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400</v>
      </c>
      <c r="W582" s="112">
        <f ca="1">_xlfn.XLOOKUP(G582&amp;$W$2,BS_CONTROLE[CHAVE],BS_CONTROLE[Quantidade_11],"-")</f>
        <v>0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>
        <f ca="1">_xlfn.XLOOKUP(G586&amp;$W$2,BS_CONTROLE[CHAVE],BS_CONTROLE[Quantidade_11],"-")</f>
        <v>0</v>
      </c>
      <c r="X586" s="112" t="str">
        <f ca="1">_xlfn.XLOOKUP(G586&amp;$X$2,BS_CONTROLE[CHAVE],BS_CONTROLE[Quantidade_11],"-")</f>
        <v>-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>
        <f ca="1">_xlfn.XLOOKUP(G592&amp;$W$2,BS_CONTROLE[CHAVE],BS_CONTROLE[Quantidade_11],"-")</f>
        <v>0</v>
      </c>
      <c r="X592" s="112" t="str">
        <f ca="1">_xlfn.XLOOKUP(G592&amp;$X$2,BS_CONTROLE[CHAVE],BS_CONTROLE[Quantidade_11],"-")</f>
        <v>-</v>
      </c>
    </row>
    <row r="593" spans="1:24" s="113" customFormat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21</v>
      </c>
      <c r="W593" s="112">
        <f ca="1">_xlfn.XLOOKUP(G593&amp;$W$2,BS_CONTROLE[CHAVE],BS_CONTROLE[Quantidade_11],"-")</f>
        <v>13</v>
      </c>
      <c r="X593" s="112" t="str">
        <f ca="1">_xlfn.XLOOKUP(G593&amp;$X$2,BS_CONTROLE[CHAVE],BS_CONTROLE[Quantidade_11],"-")</f>
        <v>-</v>
      </c>
    </row>
    <row r="594" spans="1:24" s="113" customFormat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</v>
      </c>
    </row>
    <row r="596" spans="1:24" s="113" customFormat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3</v>
      </c>
      <c r="W597" s="112">
        <f ca="1">_xlfn.XLOOKUP(G597&amp;$W$2,BS_CONTROLE[CHAVE],BS_CONTROLE[Quantidade_11],"-")</f>
        <v>2</v>
      </c>
      <c r="X597" s="112" t="str">
        <f ca="1">_xlfn.XLOOKUP(G597&amp;$X$2,BS_CONTROLE[CHAVE],BS_CONTROLE[Quantidade_11],"-")</f>
        <v>-</v>
      </c>
    </row>
    <row r="598" spans="1:24" s="113" customFormat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2</v>
      </c>
      <c r="X598" s="112" t="str">
        <f ca="1">_xlfn.XLOOKUP(G598&amp;$X$2,BS_CONTROLE[CHAVE],BS_CONTROLE[Quantidade_11],"-")</f>
        <v>-</v>
      </c>
    </row>
    <row r="599" spans="1:24" s="113" customFormat="1">
      <c r="A599" s="109" t="str">
        <f>IF(SP_SUL!Y601="","*",SP_SUL!Y601)</f>
        <v>OPORTUNIDADE</v>
      </c>
      <c r="B599" s="109" t="str">
        <f>IF(SP_SUL!X601="","*",SP_SUL!X601)</f>
        <v>Oportunidade</v>
      </c>
      <c r="C599" s="109" t="str">
        <f>IF(SP_SUL!Z601="","*",SP_SUL!Z601)</f>
        <v>*</v>
      </c>
      <c r="D599" s="110" t="str">
        <f>IF(SP_SUL!S601="","*",SP_SUL!S601)</f>
        <v>SP SUL</v>
      </c>
      <c r="E599" s="110" t="str">
        <f>IF(SP_SUL!T601="","*",SP_SUL!T601)</f>
        <v>ZKE-ZEV</v>
      </c>
      <c r="F599" s="110">
        <f>IF(SP_SUL!B601="","*",SP_SUL!B601)</f>
        <v>46018</v>
      </c>
      <c r="G599" s="110" t="str">
        <f>IF(SP_SUL!D601="","*",SP_SUL!D601)</f>
        <v>DANILO (TP-837)</v>
      </c>
      <c r="H599" s="110" t="str">
        <f>IF(SP_SUL!F601="","*",SP_SUL!F601)</f>
        <v>MODERNIZAÇÃO - SOLDA</v>
      </c>
      <c r="I599" s="110" t="str">
        <f>IF(SP_SUL!H601="","*",SP_SUL!H601)</f>
        <v>-</v>
      </c>
      <c r="J599" s="110" t="str">
        <f>IF(SP_SUL!I601="","*",SP_SUL!I601)</f>
        <v>*</v>
      </c>
      <c r="K599" s="110" t="str">
        <f>IF(SP_SUL!M601="","*",SP_SUL!M601)</f>
        <v>ZWI-ZYQ</v>
      </c>
      <c r="L599" s="317">
        <f>IF(SP_SUL!N601="","*",SP_SUL!N601)</f>
        <v>1251242</v>
      </c>
      <c r="M599" s="111">
        <f>IF(SP_SUL!J601="","*",SP_SUL!J601)</f>
        <v>55</v>
      </c>
      <c r="N599" s="256">
        <f>IF(SP_SUL!K601="","*",SP_SUL!K601)</f>
        <v>124.068</v>
      </c>
      <c r="O599" s="256">
        <f>IF(SP_SUL!L601="","*",SP_SUL!L601)</f>
        <v>124.09699999999999</v>
      </c>
      <c r="P599" s="111"/>
      <c r="Q599" s="128">
        <f>IF(SP_SUL!O601="","*",SP_SUL!O601)</f>
        <v>0.33333333333333331</v>
      </c>
      <c r="R599" s="128">
        <f>IF(SP_SUL!P601="","*",SP_SUL!P601)</f>
        <v>0.16666666666666666</v>
      </c>
      <c r="S599" s="110" t="str">
        <f>IF(SP_SUL!Q601="","*",CONCATENATE(SP_SUL!Q601," ",SP_SUL!R601))</f>
        <v>2 Nº DE SOLDA</v>
      </c>
      <c r="T599" s="110" t="str">
        <f>IF(SP_SUL!V601="","*",SP_SUL!V601)</f>
        <v>Alisson</v>
      </c>
      <c r="U599" s="110" t="str">
        <f>IF(SP_SUL!W601="","*",SP_SUL!W601)</f>
        <v>Execução de soldas - Condicionado à temperatura (Obs: Pode ser fracionado com 2 intervalos de 2h cada)</v>
      </c>
      <c r="V599" s="112">
        <f ca="1">_xlfn.XLOOKUP(G599&amp;$V$2,BS_CONTROLE[CHAVE],BS_CONTROLE[Quantidade_11],"-")</f>
        <v>0</v>
      </c>
      <c r="W599" s="112">
        <f ca="1">_xlfn.XLOOKUP(G599&amp;$W$2,BS_CONTROLE[CHAVE],BS_CONTROLE[Quantidade_11],"-")</f>
        <v>2</v>
      </c>
      <c r="X599" s="112" t="str">
        <f ca="1">_xlfn.XLOOKUP(G599&amp;$X$2,BS_CONTROLE[CHAVE],BS_CONTROLE[Quantidade_11],"-")</f>
        <v>-</v>
      </c>
    </row>
    <row r="600" spans="1:24" s="113" customFormat="1">
      <c r="A600" s="109" t="str">
        <f>IF(SP_SUL!Y602="","*",SP_SUL!Y602)</f>
        <v>OPORTUNIDADE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-</v>
      </c>
      <c r="L600" s="317" t="str">
        <f>IF(SP_SUL!N602="","*",SP_SUL!N602)</f>
        <v>-</v>
      </c>
      <c r="M600" s="111" t="str">
        <f>IF(SP_SUL!J602="","*",SP_SUL!J602)</f>
        <v>*</v>
      </c>
      <c r="N600" s="256" t="str">
        <f>IF(SP_SUL!K602="","*",SP_SUL!K602)</f>
        <v>*</v>
      </c>
      <c r="O600" s="256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>
      <c r="A601" s="109" t="str">
        <f>IF(SP_SUL!Y603="","*",SP_SUL!Y603)</f>
        <v>OPORTUNIDADE</v>
      </c>
      <c r="B601" s="109" t="str">
        <f>IF(SP_SUL!X603="","*",SP_SUL!X603)</f>
        <v>Oportunidade</v>
      </c>
      <c r="C601" s="109" t="str">
        <f>IF(SP_SUL!Z603="","*",SP_SUL!Z603)</f>
        <v>*</v>
      </c>
      <c r="D601" s="110" t="str">
        <f>IF(SP_SUL!S603="","*",SP_SUL!S603)</f>
        <v>SP SUL</v>
      </c>
      <c r="E601" s="110" t="str">
        <f>IF(SP_SUL!T603="","*",SP_SUL!T603)</f>
        <v>ZEV-ZPT</v>
      </c>
      <c r="F601" s="110">
        <f>IF(SP_SUL!B603="","*",SP_SUL!B603)</f>
        <v>46018</v>
      </c>
      <c r="G601" s="110" t="str">
        <f>IF(SP_SUL!D603="","*",SP_SUL!D603)</f>
        <v>W61</v>
      </c>
      <c r="H601" s="110" t="str">
        <f>IF(SP_SUL!F603="","*",SP_SUL!F603)</f>
        <v>DESLOCAMENTO</v>
      </c>
      <c r="I601" s="110" t="str">
        <f>IF(SP_SUL!H603="","*",SP_SUL!H603)</f>
        <v>K67ZEV1</v>
      </c>
      <c r="J601" s="110" t="str">
        <f>IF(SP_SUL!I603="","*",SP_SUL!I603)</f>
        <v>K67ZEV1</v>
      </c>
      <c r="K601" s="110" t="str">
        <f>IF(SP_SUL!M603="","*",SP_SUL!M603)</f>
        <v>ZEV-ZXW</v>
      </c>
      <c r="L601" s="317" t="str">
        <f>IF(SP_SUL!N603="","*",SP_SUL!N603)</f>
        <v>K84ZXW2</v>
      </c>
      <c r="M601" s="111">
        <f>IF(SP_SUL!J603="","*",SP_SUL!J603)</f>
        <v>92</v>
      </c>
      <c r="N601" s="256">
        <f>IF(SP_SUL!K603="","*",SP_SUL!K603)</f>
        <v>83.7</v>
      </c>
      <c r="O601" s="256" t="str">
        <f>IF(SP_SUL!L603="","*",SP_SUL!L603)</f>
        <v>-</v>
      </c>
      <c r="P601" s="111"/>
      <c r="Q601" s="128">
        <f>IF(SP_SUL!O603="","*",SP_SUL!O603)</f>
        <v>0.3125</v>
      </c>
      <c r="R601" s="128">
        <f>IF(SP_SUL!P603="","*",SP_SUL!P603)</f>
        <v>4.1666666666666664E-2</v>
      </c>
      <c r="S601" s="110" t="str">
        <f>IF(SP_SUL!Q603="","*",CONCATENATE(SP_SUL!Q603," ",SP_SUL!R603))</f>
        <v>1 BINÁRIO</v>
      </c>
      <c r="T601" s="110" t="str">
        <f>IF(SP_SUL!V603="","*",SP_SUL!V603)</f>
        <v>Moisés</v>
      </c>
      <c r="U601" s="110" t="str">
        <f>IF(SP_SUL!W603="","*",SP_SUL!W603)</f>
        <v>Deslocamento e recolhimento das TP's na serra</v>
      </c>
      <c r="V601" s="112">
        <f ca="1">_xlfn.XLOOKUP(G601&amp;$V$2,BS_CONTROLE[CHAVE],BS_CONTROLE[Quantidade_11],"-")</f>
        <v>1</v>
      </c>
      <c r="W601" s="112">
        <f ca="1">_xlfn.XLOOKUP(G601&amp;$W$2,BS_CONTROLE[CHAVE],BS_CONTROLE[Quantidade_11],"-")</f>
        <v>1</v>
      </c>
      <c r="X601" s="112">
        <f ca="1">_xlfn.XLOOKUP(G601&amp;$X$2,BS_CONTROLE[CHAVE],BS_CONTROLE[Quantidade_11],"-")</f>
        <v>1</v>
      </c>
    </row>
    <row r="602" spans="1:24" s="113" customFormat="1">
      <c r="A602" s="109" t="str">
        <f>IF(SP_SUL!Y604="","*",SP_SUL!Y604)</f>
        <v>OPORTUNIDADE</v>
      </c>
      <c r="B602" s="109" t="str">
        <f>IF(SP_SUL!X604="","*",SP_SUL!X604)</f>
        <v>Oportunidade</v>
      </c>
      <c r="C602" s="109" t="str">
        <f>IF(SP_SUL!Z604="","*",SP_SUL!Z604)</f>
        <v>*</v>
      </c>
      <c r="D602" s="110" t="str">
        <f>IF(SP_SUL!S604="","*",SP_SUL!S604)</f>
        <v>SP SUL</v>
      </c>
      <c r="E602" s="110" t="str">
        <f>IF(SP_SUL!T604="","*",SP_SUL!T604)</f>
        <v>ZEV-ZPT</v>
      </c>
      <c r="F602" s="110">
        <f>IF(SP_SUL!B604="","*",SP_SUL!B604)</f>
        <v>46018</v>
      </c>
      <c r="G602" s="110" t="str">
        <f>IF(SP_SUL!D604="","*",SP_SUL!D604)</f>
        <v>V85</v>
      </c>
      <c r="H602" s="110" t="str">
        <f>IF(SP_SUL!F604="","*",SP_SUL!F604)</f>
        <v>MODERNIZAÇÃO - SOCADORA</v>
      </c>
      <c r="I602" s="110" t="str">
        <f>IF(SP_SUL!H604="","*",SP_SUL!H604)</f>
        <v>109ZPT2</v>
      </c>
      <c r="J602" s="110" t="str">
        <f>IF(SP_SUL!I604="","*",SP_SUL!I604)</f>
        <v>ZPTZDR</v>
      </c>
      <c r="K602" s="110" t="str">
        <f>IF(SP_SUL!M604="","*",SP_SUL!M604)</f>
        <v>ZGP-ZWU</v>
      </c>
      <c r="L602" s="317" t="str">
        <f>IF(SP_SUL!N604="","*",SP_SUL!N604)</f>
        <v>ZGP1001</v>
      </c>
      <c r="M602" s="111">
        <f>IF(SP_SUL!J604="","*",SP_SUL!J604)</f>
        <v>54</v>
      </c>
      <c r="N602" s="256">
        <f>IF(SP_SUL!K604="","*",SP_SUL!K604)</f>
        <v>101.6</v>
      </c>
      <c r="O602" s="256">
        <f>IF(SP_SUL!L604="","*",SP_SUL!L604)</f>
        <v>100.13</v>
      </c>
      <c r="P602" s="111"/>
      <c r="Q602" s="128">
        <f>IF(SP_SUL!O604="","*",SP_SUL!O604)</f>
        <v>0.375</v>
      </c>
      <c r="R602" s="128">
        <f>IF(SP_SUL!P604="","*",SP_SUL!P604)</f>
        <v>8.3333333333333329E-2</v>
      </c>
      <c r="S602" s="110" t="str">
        <f>IF(SP_SUL!Q604="","*",CONCATENATE(SP_SUL!Q604," ",SP_SUL!R604))</f>
        <v>480 M</v>
      </c>
      <c r="T602" s="110" t="str">
        <f>IF(SP_SUL!V604="","*",SP_SUL!V604)</f>
        <v>Saulo</v>
      </c>
      <c r="U602" s="110" t="str">
        <f>IF(SP_SUL!W604="","*",SP_SUL!W604)</f>
        <v>Serviços de socaria mecanizada</v>
      </c>
      <c r="V602" s="112">
        <f ca="1">_xlfn.XLOOKUP(G602&amp;$V$2,BS_CONTROLE[CHAVE],BS_CONTROLE[Quantidade_11],"-")</f>
        <v>0</v>
      </c>
      <c r="W602" s="112">
        <f ca="1">_xlfn.XLOOKUP(G602&amp;$W$2,BS_CONTROLE[CHAVE],BS_CONTROLE[Quantidade_11],"-")</f>
        <v>0</v>
      </c>
      <c r="X602" s="112">
        <f ca="1">_xlfn.XLOOKUP(G602&amp;$X$2,BS_CONTROLE[CHAVE],BS_CONTROLE[Quantidade_11],"-")</f>
        <v>0</v>
      </c>
    </row>
    <row r="603" spans="1:24" s="113" customFormat="1">
      <c r="A603" s="109" t="str">
        <f>IF(SP_SUL!Y605="","*",SP_SUL!Y605)</f>
        <v>OPORTUNIDADE</v>
      </c>
      <c r="B603" s="109" t="str">
        <f>IF(SP_SUL!X605="","*",SP_SUL!X605)</f>
        <v>Oportunidade</v>
      </c>
      <c r="C603" s="109" t="str">
        <f>IF(SP_SUL!Z605="","*",SP_SUL!Z605)</f>
        <v>*</v>
      </c>
      <c r="D603" s="110" t="str">
        <f>IF(SP_SUL!S605="","*",SP_SUL!S605)</f>
        <v>SP SUL</v>
      </c>
      <c r="E603" s="110" t="str">
        <f>IF(SP_SUL!T605="","*",SP_SUL!T605)</f>
        <v>ZEV-ZPT</v>
      </c>
      <c r="F603" s="110">
        <f>IF(SP_SUL!B605="","*",SP_SUL!B605)</f>
        <v>46018</v>
      </c>
      <c r="G603" s="110" t="str">
        <f>IF(SP_SUL!D605="","*",SP_SUL!D605)</f>
        <v>EDSON (TP-719)</v>
      </c>
      <c r="H603" s="110" t="str">
        <f>IF(SP_SUL!F605="","*",SP_SUL!F605)</f>
        <v>PDM - ALÍVIO DE TENSÃO</v>
      </c>
      <c r="I603" s="110" t="str">
        <f>IF(SP_SUL!H605="","*",SP_SUL!H605)</f>
        <v>-</v>
      </c>
      <c r="J603" s="110" t="str">
        <f>IF(SP_SUL!I605="","*",SP_SUL!I605)</f>
        <v>-</v>
      </c>
      <c r="K603" s="110" t="str">
        <f>IF(SP_SUL!M605="","*",SP_SUL!M605)</f>
        <v>105-ZGP</v>
      </c>
      <c r="L603" s="317" t="str">
        <f>IF(SP_SUL!N605="","*",SP_SUL!N605)</f>
        <v>ZGP1</v>
      </c>
      <c r="M603" s="111">
        <f>IF(SP_SUL!J605="","*",SP_SUL!J605)</f>
        <v>54</v>
      </c>
      <c r="N603" s="256">
        <f>IF(SP_SUL!K605="","*",SP_SUL!K605)</f>
        <v>102.6</v>
      </c>
      <c r="O603" s="256" t="str">
        <f>IF(SP_SUL!L605="","*",SP_SUL!L605)</f>
        <v>-</v>
      </c>
      <c r="P603" s="111"/>
      <c r="Q603" s="128">
        <f>IF(SP_SUL!O605="","*",SP_SUL!O605)</f>
        <v>0.41666666666666669</v>
      </c>
      <c r="R603" s="128">
        <f>IF(SP_SUL!P605="","*",SP_SUL!P605)</f>
        <v>6.25E-2</v>
      </c>
      <c r="S603" s="110" t="str">
        <f>IF(SP_SUL!Q605="","*",CONCATENATE(SP_SUL!Q605," ",SP_SUL!R605))</f>
        <v>600 M</v>
      </c>
      <c r="T603" s="110" t="str">
        <f>IF(SP_SUL!V605="","*",SP_SUL!V605)</f>
        <v>Moises</v>
      </c>
      <c r="U603" s="110" t="str">
        <f>IF(SP_SUL!W605="","*",SP_SUL!W605)</f>
        <v>Alívio de tensão - Condicionado à temperatura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>
      <c r="A604" s="109" t="str">
        <f>IF(SP_SUL!Y606="","*",SP_SUL!Y606)</f>
        <v>OPORTUNIDADE</v>
      </c>
      <c r="B604" s="109" t="str">
        <f>IF(SP_SUL!X606="","*",SP_SUL!X606)</f>
        <v>Oportunidade</v>
      </c>
      <c r="C604" s="109" t="str">
        <f>IF(SP_SUL!Z606="","*",SP_SUL!Z606)</f>
        <v>*</v>
      </c>
      <c r="D604" s="110" t="str">
        <f>IF(SP_SUL!S606="","*",SP_SUL!S606)</f>
        <v>SP SUL</v>
      </c>
      <c r="E604" s="110" t="str">
        <f>IF(SP_SUL!T606="","*",SP_SUL!T606)</f>
        <v>ZPT-ZPG</v>
      </c>
      <c r="F604" s="110">
        <f>IF(SP_SUL!B606="","*",SP_SUL!B606)</f>
        <v>46018</v>
      </c>
      <c r="G604" s="110" t="str">
        <f>IF(SP_SUL!D606="","*",SP_SUL!D606)</f>
        <v>JACIANO (TF-674)</v>
      </c>
      <c r="H604" s="110" t="str">
        <f>IF(SP_SUL!F606="","*",SP_SUL!F606)</f>
        <v>PDM - SUBSTITUIÇÃO - DORMENTE</v>
      </c>
      <c r="I604" s="110" t="str">
        <f>IF(SP_SUL!H606="","*",SP_SUL!H606)</f>
        <v>-</v>
      </c>
      <c r="J604" s="110" t="str">
        <f>IF(SP_SUL!I606="","*",SP_SUL!I606)</f>
        <v>-</v>
      </c>
      <c r="K604" s="110" t="str">
        <f>IF(SP_SUL!M606="","*",SP_SUL!M606)</f>
        <v>PAT-ZGM</v>
      </c>
      <c r="L604" s="317" t="str">
        <f>IF(SP_SUL!N606="","*",SP_SUL!N606)</f>
        <v>PAT1102</v>
      </c>
      <c r="M604" s="111">
        <f>IF(SP_SUL!J606="","*",SP_SUL!J606)</f>
        <v>53</v>
      </c>
      <c r="N604" s="256">
        <f>IF(SP_SUL!K606="","*",SP_SUL!K606)</f>
        <v>109.3</v>
      </c>
      <c r="O604" s="256" t="str">
        <f>IF(SP_SUL!L606="","*",SP_SUL!L606)</f>
        <v>-</v>
      </c>
      <c r="P604" s="111"/>
      <c r="Q604" s="128">
        <f>IF(SP_SUL!O606="","*",SP_SUL!O606)</f>
        <v>0.45833333333333331</v>
      </c>
      <c r="R604" s="128">
        <f>IF(SP_SUL!P606="","*",SP_SUL!P606)</f>
        <v>8.3333333333333329E-2</v>
      </c>
      <c r="S604" s="110" t="str">
        <f>IF(SP_SUL!Q606="","*",CONCATENATE(SP_SUL!Q606," ",SP_SUL!R606))</f>
        <v>20 Nº DE DORMENTES</v>
      </c>
      <c r="T604" s="110" t="str">
        <f>IF(SP_SUL!V606="","*",SP_SUL!V606)</f>
        <v>Moises</v>
      </c>
      <c r="U604" s="110" t="str">
        <f>IF(SP_SUL!W606="","*",SP_SUL!W606)</f>
        <v>Substituição de dormentes</v>
      </c>
      <c r="V604" s="112">
        <f ca="1">_xlfn.XLOOKUP(G604&amp;$V$2,BS_CONTROLE[CHAVE],BS_CONTROLE[Quantidade_11],"-")</f>
        <v>0</v>
      </c>
      <c r="W604" s="112">
        <f ca="1">_xlfn.XLOOKUP(G604&amp;$W$2,BS_CONTROLE[CHAVE],BS_CONTROLE[Quantidade_11],"-")</f>
        <v>0</v>
      </c>
      <c r="X604" s="112" t="str">
        <f ca="1">_xlfn.XLOOKUP(G604&amp;$X$2,BS_CONTROLE[CHAVE],BS_CONTROLE[Quantidade_11],"-")</f>
        <v>-</v>
      </c>
    </row>
    <row r="605" spans="1:24" s="113" customFormat="1">
      <c r="A605" s="109" t="str">
        <f>IF(SP_SUL!Y607="","*",SP_SUL!Y607)</f>
        <v>OPORTUNIDADE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17" t="str">
        <f>IF(SP_SUL!N607="","*",SP_SUL!N607)</f>
        <v>-</v>
      </c>
      <c r="M605" s="111" t="str">
        <f>IF(SP_SUL!J607="","*",SP_SUL!J607)</f>
        <v>*</v>
      </c>
      <c r="N605" s="256" t="str">
        <f>IF(SP_SUL!K607="","*",SP_SUL!K607)</f>
        <v>*</v>
      </c>
      <c r="O605" s="256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>
      <c r="A606" s="109" t="str">
        <f>IF(SP_SUL!Y608="","*",SP_SUL!Y608)</f>
        <v>OPORTUNIDADE</v>
      </c>
      <c r="B606" s="109" t="str">
        <f>IF(SP_SUL!X608="","*",SP_SUL!X608)</f>
        <v>Oportunidade</v>
      </c>
      <c r="C606" s="109" t="str">
        <f>IF(SP_SUL!Z608="","*",SP_SUL!Z608)</f>
        <v>*</v>
      </c>
      <c r="D606" s="110" t="str">
        <f>IF(SP_SUL!S608="","*",SP_SUL!S608)</f>
        <v>SP SUL</v>
      </c>
      <c r="E606" s="110" t="str">
        <f>IF(SP_SUL!T608="","*",SP_SUL!T608)</f>
        <v>ZKE-ZEV</v>
      </c>
      <c r="F606" s="110">
        <f>IF(SP_SUL!B608="","*",SP_SUL!B608)</f>
        <v>46019</v>
      </c>
      <c r="G606" s="110" t="str">
        <f>IF(SP_SUL!D608="","*",SP_SUL!D608)</f>
        <v>E42</v>
      </c>
      <c r="H606" s="110" t="str">
        <f>IF(SP_SUL!F608="","*",SP_SUL!F608)</f>
        <v>DESLOCAMENTO</v>
      </c>
      <c r="I606" s="110" t="str">
        <f>IF(SP_SUL!H608="","*",SP_SUL!H608)</f>
        <v>102ZKW2</v>
      </c>
      <c r="J606" s="110" t="str">
        <f>IF(SP_SUL!I608="","*",SP_SUL!I608)</f>
        <v>ZTP</v>
      </c>
      <c r="K606" s="110" t="str">
        <f>IF(SP_SUL!M608="","*",SP_SUL!M608)</f>
        <v>ZKW-ZTP</v>
      </c>
      <c r="L606" s="317" t="str">
        <f>IF(SP_SUL!N608="","*",SP_SUL!N608)</f>
        <v>ZKWZTP</v>
      </c>
      <c r="M606" s="111">
        <f>IF(SP_SUL!J608="","*",SP_SUL!J608)</f>
        <v>55</v>
      </c>
      <c r="N606" s="256">
        <f>IF(SP_SUL!K608="","*",SP_SUL!K608)</f>
        <v>100</v>
      </c>
      <c r="O606" s="256" t="str">
        <f>IF(SP_SUL!L608="","*",SP_SUL!L608)</f>
        <v>-</v>
      </c>
      <c r="P606" s="111"/>
      <c r="Q606" s="128">
        <f>IF(SP_SUL!O608="","*",SP_SUL!O608)</f>
        <v>0.25</v>
      </c>
      <c r="R606" s="128">
        <f>IF(SP_SUL!P608="","*",SP_SUL!P608)</f>
        <v>4.1666666666666664E-2</v>
      </c>
      <c r="S606" s="110" t="str">
        <f>IF(SP_SUL!Q608="","*",CONCATENATE(SP_SUL!Q608," ",SP_SUL!R608))</f>
        <v>1 BINÁRIO</v>
      </c>
      <c r="T606" s="110" t="str">
        <f>IF(SP_SUL!V608="","*",SP_SUL!V608)</f>
        <v>PCM</v>
      </c>
      <c r="U606" s="110" t="str">
        <f>IF(SP_SUL!W608="","*",SP_SUL!W608)</f>
        <v>Deslocamento para ZTP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>
        <f ca="1">_xlfn.XLOOKUP(G606&amp;$X$2,BS_CONTROLE[CHAVE],BS_CONTROLE[Quantidade_11],"-")</f>
        <v>1</v>
      </c>
    </row>
    <row r="607" spans="1:24" s="113" customFormat="1">
      <c r="A607" s="109" t="str">
        <f>IF(SP_SUL!Y609="","*",SP_SUL!Y609)</f>
        <v>OPORTUNIDADE</v>
      </c>
      <c r="B607" s="109" t="str">
        <f>IF(SP_SUL!X609="","*",SP_SUL!X609)</f>
        <v>Contrato</v>
      </c>
      <c r="C607" s="109" t="str">
        <f>IF(SP_SUL!Z609="","*",SP_SUL!Z609)</f>
        <v>*</v>
      </c>
      <c r="D607" s="110" t="str">
        <f>IF(SP_SUL!S609="","*",SP_SUL!S609)</f>
        <v>SP SUL</v>
      </c>
      <c r="E607" s="110" t="str">
        <f>IF(SP_SUL!T609="","*",SP_SUL!T609)</f>
        <v>ZBV-ZKE</v>
      </c>
      <c r="F607" s="110">
        <f>IF(SP_SUL!B609="","*",SP_SUL!B609)</f>
        <v>46019</v>
      </c>
      <c r="G607" s="110" t="str">
        <f>IF(SP_SUL!D609="","*",SP_SUL!D609)</f>
        <v>V93</v>
      </c>
      <c r="H607" s="110" t="str">
        <f>IF(SP_SUL!F609="","*",SP_SUL!F609)</f>
        <v>MECANIZAÇÃO - SOCADORA</v>
      </c>
      <c r="I607" s="110" t="str">
        <f>IF(SP_SUL!H609="","*",SP_SUL!H609)</f>
        <v>ZYU1</v>
      </c>
      <c r="J607" s="110" t="str">
        <f>IF(SP_SUL!I609="","*",SP_SUL!I609)</f>
        <v>ZYU1</v>
      </c>
      <c r="K607" s="110" t="str">
        <f>IF(SP_SUL!M609="","*",SP_SUL!M609)</f>
        <v>ZST-ZXI</v>
      </c>
      <c r="L607" s="317" t="str">
        <f>IF(SP_SUL!N609="","*",SP_SUL!N609)</f>
        <v>ZST2162</v>
      </c>
      <c r="M607" s="111">
        <f>IF(SP_SUL!J609="","*",SP_SUL!J609)</f>
        <v>56</v>
      </c>
      <c r="N607" s="256">
        <f>IF(SP_SUL!K609="","*",SP_SUL!K609)</f>
        <v>215</v>
      </c>
      <c r="O607" s="256">
        <f>IF(SP_SUL!L609="","*",SP_SUL!L609)</f>
        <v>218.75</v>
      </c>
      <c r="P607" s="111"/>
      <c r="Q607" s="128">
        <f>IF(SP_SUL!O609="","*",SP_SUL!O609)</f>
        <v>0.375</v>
      </c>
      <c r="R607" s="128">
        <f>IF(SP_SUL!P609="","*",SP_SUL!P609)</f>
        <v>0.16666666666666666</v>
      </c>
      <c r="S607" s="110" t="str">
        <f>IF(SP_SUL!Q609="","*",CONCATENATE(SP_SUL!Q609," ",SP_SUL!R609))</f>
        <v>2040 M</v>
      </c>
      <c r="T607" s="110" t="str">
        <f>IF(SP_SUL!V609="","*",SP_SUL!V609)</f>
        <v>Saulo</v>
      </c>
      <c r="U607" s="110" t="str">
        <f>IF(SP_SUL!W609="","*",SP_SUL!W609)</f>
        <v>Serviços de socaria mecanizada</v>
      </c>
      <c r="V607" s="112">
        <f ca="1">_xlfn.XLOOKUP(G607&amp;$V$2,BS_CONTROLE[CHAVE],BS_CONTROLE[Quantidade_11],"-")</f>
        <v>0</v>
      </c>
      <c r="W607" s="112">
        <f ca="1">_xlfn.XLOOKUP(G607&amp;$W$2,BS_CONTROLE[CHAVE],BS_CONTROLE[Quantidade_11],"-")</f>
        <v>0</v>
      </c>
      <c r="X607" s="112">
        <f ca="1">_xlfn.XLOOKUP(G607&amp;$X$2,BS_CONTROLE[CHAVE],BS_CONTROLE[Quantidade_11],"-")</f>
        <v>0</v>
      </c>
    </row>
    <row r="608" spans="1:24" s="113" customFormat="1">
      <c r="A608" s="109" t="str">
        <f>IF(SP_SUL!Y610="","*",SP_SUL!Y610)</f>
        <v>OPORTUNIDADE</v>
      </c>
      <c r="B608" s="109" t="str">
        <f>IF(SP_SUL!X610="","*",SP_SUL!X610)</f>
        <v>Oportunidade</v>
      </c>
      <c r="C608" s="109" t="str">
        <f>IF(SP_SUL!Z610="","*",SP_SUL!Z610)</f>
        <v>*</v>
      </c>
      <c r="D608" s="110" t="str">
        <f>IF(SP_SUL!S610="","*",SP_SUL!S610)</f>
        <v>SP SUL</v>
      </c>
      <c r="E608" s="110" t="str">
        <f>IF(SP_SUL!T610="","*",SP_SUL!T610)</f>
        <v>ZEV-ZPT</v>
      </c>
      <c r="F608" s="110">
        <f>IF(SP_SUL!B610="","*",SP_SUL!B610)</f>
        <v>46019</v>
      </c>
      <c r="G608" s="110" t="str">
        <f>IF(SP_SUL!D610="","*",SP_SUL!D610)</f>
        <v>W61</v>
      </c>
      <c r="H608" s="110" t="str">
        <f>IF(SP_SUL!F610="","*",SP_SUL!F610)</f>
        <v>DESLOCAMENTO</v>
      </c>
      <c r="I608" s="110" t="str">
        <f>IF(SP_SUL!H610="","*",SP_SUL!H610)</f>
        <v>K67ZEV1</v>
      </c>
      <c r="J608" s="110" t="str">
        <f>IF(SP_SUL!I610="","*",SP_SUL!I610)</f>
        <v>K67ZEV1</v>
      </c>
      <c r="K608" s="110" t="str">
        <f>IF(SP_SUL!M610="","*",SP_SUL!M610)</f>
        <v>ZEV-ZXW</v>
      </c>
      <c r="L608" s="317" t="str">
        <f>IF(SP_SUL!N610="","*",SP_SUL!N610)</f>
        <v>K84ZXW2</v>
      </c>
      <c r="M608" s="111">
        <f>IF(SP_SUL!J610="","*",SP_SUL!J610)</f>
        <v>92</v>
      </c>
      <c r="N608" s="256">
        <f>IF(SP_SUL!K610="","*",SP_SUL!K610)</f>
        <v>83.7</v>
      </c>
      <c r="O608" s="256" t="str">
        <f>IF(SP_SUL!L610="","*",SP_SUL!L610)</f>
        <v>-</v>
      </c>
      <c r="P608" s="111"/>
      <c r="Q608" s="128">
        <f>IF(SP_SUL!O610="","*",SP_SUL!O610)</f>
        <v>0.3125</v>
      </c>
      <c r="R608" s="128">
        <f>IF(SP_SUL!P610="","*",SP_SUL!P610)</f>
        <v>4.1666666666666664E-2</v>
      </c>
      <c r="S608" s="110" t="str">
        <f>IF(SP_SUL!Q610="","*",CONCATENATE(SP_SUL!Q610," ",SP_SUL!R610))</f>
        <v>1 BINÁRIO</v>
      </c>
      <c r="T608" s="110" t="str">
        <f>IF(SP_SUL!V610="","*",SP_SUL!V610)</f>
        <v>Moisés</v>
      </c>
      <c r="U608" s="110" t="str">
        <f>IF(SP_SUL!W610="","*",SP_SUL!W610)</f>
        <v>Deslocamento e recolhimento das TP's na serra</v>
      </c>
      <c r="V608" s="112">
        <f ca="1">_xlfn.XLOOKUP(G608&amp;$V$2,BS_CONTROLE[CHAVE],BS_CONTROLE[Quantidade_11],"-")</f>
        <v>1</v>
      </c>
      <c r="W608" s="112">
        <f ca="1">_xlfn.XLOOKUP(G608&amp;$W$2,BS_CONTROLE[CHAVE],BS_CONTROLE[Quantidade_11],"-")</f>
        <v>1</v>
      </c>
      <c r="X608" s="112">
        <f ca="1">_xlfn.XLOOKUP(G608&amp;$X$2,BS_CONTROLE[CHAVE],BS_CONTROLE[Quantidade_11],"-")</f>
        <v>1</v>
      </c>
    </row>
    <row r="609" spans="1:24" s="113" customFormat="1">
      <c r="A609" s="109" t="str">
        <f>IF(SP_SUL!Y611="","*",SP_SUL!Y611)</f>
        <v>OPORTUNIDADE</v>
      </c>
      <c r="B609" s="109" t="str">
        <f>IF(SP_SUL!X611="","*",SP_SUL!X611)</f>
        <v>Oportunidade</v>
      </c>
      <c r="C609" s="109" t="str">
        <f>IF(SP_SUL!Z611="","*",SP_SUL!Z611)</f>
        <v>*</v>
      </c>
      <c r="D609" s="110" t="str">
        <f>IF(SP_SUL!S611="","*",SP_SUL!S611)</f>
        <v>SP SUL</v>
      </c>
      <c r="E609" s="110" t="str">
        <f>IF(SP_SUL!T611="","*",SP_SUL!T611)</f>
        <v>ZEV-ZPT</v>
      </c>
      <c r="F609" s="110">
        <f>IF(SP_SUL!B611="","*",SP_SUL!B611)</f>
        <v>46019</v>
      </c>
      <c r="G609" s="110" t="str">
        <f>IF(SP_SUL!D611="","*",SP_SUL!D611)</f>
        <v>V85</v>
      </c>
      <c r="H609" s="110" t="str">
        <f>IF(SP_SUL!F611="","*",SP_SUL!F611)</f>
        <v>MODERNIZAÇÃO - SOCADORA</v>
      </c>
      <c r="I609" s="110" t="str">
        <f>IF(SP_SUL!H611="","*",SP_SUL!H611)</f>
        <v>109ZPT2</v>
      </c>
      <c r="J609" s="110" t="str">
        <f>IF(SP_SUL!I611="","*",SP_SUL!I611)</f>
        <v>ZPTZDR</v>
      </c>
      <c r="K609" s="110" t="str">
        <f>IF(SP_SUL!M611="","*",SP_SUL!M611)</f>
        <v>ZGM1</v>
      </c>
      <c r="L609" s="317" t="str">
        <f>IF(SP_SUL!N611="","*",SP_SUL!N611)</f>
        <v>ZGM1</v>
      </c>
      <c r="M609" s="111">
        <f>IF(SP_SUL!J611="","*",SP_SUL!J611)</f>
        <v>30</v>
      </c>
      <c r="N609" s="256">
        <f>IF(SP_SUL!K611="","*",SP_SUL!K611)</f>
        <v>114.3</v>
      </c>
      <c r="O609" s="256">
        <f>IF(SP_SUL!L611="","*",SP_SUL!L611)</f>
        <v>115</v>
      </c>
      <c r="P609" s="111"/>
      <c r="Q609" s="128">
        <f>IF(SP_SUL!O611="","*",SP_SUL!O611)</f>
        <v>0.375</v>
      </c>
      <c r="R609" s="128">
        <f>IF(SP_SUL!P611="","*",SP_SUL!P611)</f>
        <v>8.3333333333333329E-2</v>
      </c>
      <c r="S609" s="110" t="str">
        <f>IF(SP_SUL!Q611="","*",CONCATENATE(SP_SUL!Q611," ",SP_SUL!R611))</f>
        <v>480 M</v>
      </c>
      <c r="T609" s="110" t="str">
        <f>IF(SP_SUL!V611="","*",SP_SUL!V611)</f>
        <v>Saulo</v>
      </c>
      <c r="U609" s="110" t="str">
        <f>IF(SP_SUL!W611="","*",SP_SUL!W611)</f>
        <v>Serviços de socaria mecanizada</v>
      </c>
      <c r="V609" s="112">
        <f ca="1">_xlfn.XLOOKUP(G609&amp;$V$2,BS_CONTROLE[CHAVE],BS_CONTROLE[Quantidade_11],"-")</f>
        <v>0</v>
      </c>
      <c r="W609" s="112">
        <f ca="1">_xlfn.XLOOKUP(G609&amp;$W$2,BS_CONTROLE[CHAVE],BS_CONTROLE[Quantidade_11],"-")</f>
        <v>0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IF(SP_SUL!Y612="","*",SP_SUL!Y612)</f>
        <v>OPORTUNIDADE</v>
      </c>
      <c r="B610" s="109" t="str">
        <f>IF(SP_SUL!X612="","*",SP_SUL!X612)</f>
        <v>Oportunidade</v>
      </c>
      <c r="C610" s="109" t="str">
        <f>IF(SP_SUL!Z612="","*",SP_SUL!Z612)</f>
        <v>*</v>
      </c>
      <c r="D610" s="110" t="str">
        <f>IF(SP_SUL!S612="","*",SP_SUL!S612)</f>
        <v>SP SUL</v>
      </c>
      <c r="E610" s="110" t="str">
        <f>IF(SP_SUL!T612="","*",SP_SUL!T612)</f>
        <v>ZPT-ZPG</v>
      </c>
      <c r="F610" s="110">
        <f>IF(SP_SUL!B612="","*",SP_SUL!B612)</f>
        <v>46019</v>
      </c>
      <c r="G610" s="110" t="str">
        <f>IF(SP_SUL!D612="","*",SP_SUL!D612)</f>
        <v>E48</v>
      </c>
      <c r="H610" s="110" t="str">
        <f>IF(SP_SUL!F612="","*",SP_SUL!F612)</f>
        <v>DESLOCAMENTO</v>
      </c>
      <c r="I610" s="110" t="str">
        <f>IF(SP_SUL!H612="","*",SP_SUL!H612)</f>
        <v>ZPT2</v>
      </c>
      <c r="J610" s="110" t="str">
        <f>IF(SP_SUL!I612="","*",SP_SUL!I612)</f>
        <v>IBA</v>
      </c>
      <c r="K610" s="110" t="str">
        <f>IF(SP_SUL!M612="","*",SP_SUL!M612)</f>
        <v>ZPT-IBA</v>
      </c>
      <c r="L610" s="317" t="str">
        <f>IF(SP_SUL!N612="","*",SP_SUL!N612)</f>
        <v>ZPTIBA</v>
      </c>
      <c r="M610" s="111">
        <f>IF(SP_SUL!J612="","*",SP_SUL!J612)</f>
        <v>53</v>
      </c>
      <c r="N610" s="256">
        <f>IF(SP_SUL!K612="","*",SP_SUL!K612)</f>
        <v>125</v>
      </c>
      <c r="O610" s="256" t="str">
        <f>IF(SP_SUL!L612="","*",SP_SUL!L612)</f>
        <v>-</v>
      </c>
      <c r="P610" s="111"/>
      <c r="Q610" s="128">
        <f>IF(SP_SUL!O612="","*",SP_SUL!O612)</f>
        <v>0</v>
      </c>
      <c r="R610" s="128">
        <f>IF(SP_SUL!P612="","*",SP_SUL!P612)</f>
        <v>4.1666666666666664E-2</v>
      </c>
      <c r="S610" s="110" t="str">
        <f>IF(SP_SUL!Q612="","*",CONCATENATE(SP_SUL!Q612," ",SP_SUL!R612))</f>
        <v>1 BINÁRIO</v>
      </c>
      <c r="T610" s="110" t="str">
        <f>IF(SP_SUL!V612="","*",SP_SUL!V612)</f>
        <v>PCM</v>
      </c>
      <c r="U610" s="110" t="str">
        <f>IF(SP_SUL!W612="","*",SP_SUL!W612)</f>
        <v xml:space="preserve">Deslocamento trilheiro vazio 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>
        <f ca="1">_xlfn.XLOOKUP(G610&amp;$X$2,BS_CONTROLE[CHAVE],BS_CONTROLE[Quantidade_11],"-")</f>
        <v>1</v>
      </c>
    </row>
    <row r="611" spans="1:24" s="113" customFormat="1">
      <c r="A611" s="109" t="str">
        <f>IF(SP_SUL!Y613="","*",SP_SUL!Y613)</f>
        <v>*</v>
      </c>
      <c r="B611" s="109" t="str">
        <f>IF(SP_SUL!X613="","*",SP_SUL!X613)</f>
        <v>Contrato</v>
      </c>
      <c r="C611" s="109" t="str">
        <f>IF(SP_SUL!Z613="","*",SP_SUL!Z613)</f>
        <v>*</v>
      </c>
      <c r="D611" s="110" t="str">
        <f>IF(SP_SUL!S613="","*",SP_SUL!S613)</f>
        <v>SP SUL</v>
      </c>
      <c r="E611" s="110" t="str">
        <f>IF(SP_SUL!T613="","*",SP_SUL!T613)</f>
        <v>ZBV-ZKE</v>
      </c>
      <c r="F611" s="110">
        <f>IF(SP_SUL!B613="","*",SP_SUL!B613)</f>
        <v>46020</v>
      </c>
      <c r="G611" s="110" t="str">
        <f>IF(SP_SUL!D613="","*",SP_SUL!D613)</f>
        <v>V93</v>
      </c>
      <c r="H611" s="110" t="str">
        <f>IF(SP_SUL!F613="","*",SP_SUL!F613)</f>
        <v>MECANIZAÇÃO - SOCADORA</v>
      </c>
      <c r="I611" s="110" t="str">
        <f>IF(SP_SUL!H613="","*",SP_SUL!H613)</f>
        <v>ZYU1</v>
      </c>
      <c r="J611" s="110" t="str">
        <f>IF(SP_SUL!I613="","*",SP_SUL!I613)</f>
        <v>ZYU1</v>
      </c>
      <c r="K611" s="110" t="str">
        <f>IF(SP_SUL!M613="","*",SP_SUL!M613)</f>
        <v>ZST-ZXI</v>
      </c>
      <c r="L611" s="317" t="str">
        <f>IF(SP_SUL!N613="","*",SP_SUL!N613)</f>
        <v>ZST2162</v>
      </c>
      <c r="M611" s="111">
        <f>IF(SP_SUL!J613="","*",SP_SUL!J613)</f>
        <v>56</v>
      </c>
      <c r="N611" s="256">
        <f>IF(SP_SUL!K613="","*",SP_SUL!K613)</f>
        <v>215</v>
      </c>
      <c r="O611" s="256">
        <f>IF(SP_SUL!L613="","*",SP_SUL!L613)</f>
        <v>218.75</v>
      </c>
      <c r="P611" s="111"/>
      <c r="Q611" s="128">
        <f>IF(SP_SUL!O613="","*",SP_SUL!O613)</f>
        <v>0.375</v>
      </c>
      <c r="R611" s="128">
        <f>IF(SP_SUL!P613="","*",SP_SUL!P613)</f>
        <v>0.16666666666666666</v>
      </c>
      <c r="S611" s="110" t="str">
        <f>IF(SP_SUL!Q613="","*",CONCATENATE(SP_SUL!Q613," ",SP_SUL!R613))</f>
        <v>600 M</v>
      </c>
      <c r="T611" s="110" t="str">
        <f>IF(SP_SUL!V613="","*",SP_SUL!V613)</f>
        <v>Saulo</v>
      </c>
      <c r="U611" s="110" t="str">
        <f>IF(SP_SUL!W613="","*",SP_SUL!W613)</f>
        <v>Serviços de socaria mecanizada</v>
      </c>
      <c r="V611" s="112">
        <f ca="1">_xlfn.XLOOKUP(G611&amp;$V$2,BS_CONTROLE[CHAVE],BS_CONTROLE[Quantidade_11],"-")</f>
        <v>0</v>
      </c>
      <c r="W611" s="112">
        <f ca="1">_xlfn.XLOOKUP(G611&amp;$W$2,BS_CONTROLE[CHAVE],BS_CONTROLE[Quantidade_11],"-")</f>
        <v>0</v>
      </c>
      <c r="X611" s="112">
        <f ca="1">_xlfn.XLOOKUP(G611&amp;$X$2,BS_CONTROLE[CHAVE],BS_CONTROLE[Quantidade_11],"-")</f>
        <v>0</v>
      </c>
    </row>
    <row r="612" spans="1:24" s="113" customFormat="1">
      <c r="A612" s="109" t="str">
        <f>IF(SP_SUL!Y614="","*",SP_SUL!Y614)</f>
        <v>*</v>
      </c>
      <c r="B612" s="109" t="str">
        <f>IF(SP_SUL!X614="","*",SP_SUL!X614)</f>
        <v>Oportunidade</v>
      </c>
      <c r="C612" s="109" t="str">
        <f>IF(SP_SUL!Z614="","*",SP_SUL!Z614)</f>
        <v>*</v>
      </c>
      <c r="D612" s="110" t="str">
        <f>IF(SP_SUL!S614="","*",SP_SUL!S614)</f>
        <v>SP SUL</v>
      </c>
      <c r="E612" s="110" t="str">
        <f>IF(SP_SUL!T614="","*",SP_SUL!T614)</f>
        <v>ZBV-ZKE</v>
      </c>
      <c r="F612" s="110">
        <f>IF(SP_SUL!B614="","*",SP_SUL!B614)</f>
        <v>46020</v>
      </c>
      <c r="G612" s="110" t="str">
        <f>IF(SP_SUL!D614="","*",SP_SUL!D614)</f>
        <v>W59</v>
      </c>
      <c r="H612" s="110" t="str">
        <f>IF(SP_SUL!F614="","*",SP_SUL!F614)</f>
        <v>PDM - DESCARGA - DORMENTE</v>
      </c>
      <c r="I612" s="110" t="str">
        <f>IF(SP_SUL!H614="","*",SP_SUL!H614)</f>
        <v>ZYU1</v>
      </c>
      <c r="J612" s="110" t="str">
        <f>IF(SP_SUL!I614="","*",SP_SUL!I614)</f>
        <v>ZYU1</v>
      </c>
      <c r="K612" s="110" t="str">
        <f>IF(SP_SUL!M614="","*",SP_SUL!M614)</f>
        <v>ZST-ZXI</v>
      </c>
      <c r="L612" s="317" t="str">
        <f>IF(SP_SUL!N614="","*",SP_SUL!N614)</f>
        <v>ZST2161</v>
      </c>
      <c r="M612" s="111">
        <f>IF(SP_SUL!J614="","*",SP_SUL!J614)</f>
        <v>49</v>
      </c>
      <c r="N612" s="256">
        <f>IF(SP_SUL!K614="","*",SP_SUL!K614)</f>
        <v>213</v>
      </c>
      <c r="O612" s="256">
        <f>IF(SP_SUL!L614="","*",SP_SUL!L614)</f>
        <v>232.8</v>
      </c>
      <c r="P612" s="111"/>
      <c r="Q612" s="128">
        <f>IF(SP_SUL!O614="","*",SP_SUL!O614)</f>
        <v>0.35416666666666669</v>
      </c>
      <c r="R612" s="128">
        <f>IF(SP_SUL!P614="","*",SP_SUL!P614)</f>
        <v>6.25E-2</v>
      </c>
      <c r="S612" s="110" t="str">
        <f>IF(SP_SUL!Q614="","*",CONCATENATE(SP_SUL!Q614," ",SP_SUL!R614))</f>
        <v>360 Nº DE DORMENTES</v>
      </c>
      <c r="T612" s="110" t="str">
        <f>IF(SP_SUL!V614="","*",SP_SUL!V614)</f>
        <v>Jonas</v>
      </c>
      <c r="U612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 t="str">
        <f ca="1">_xlfn.XLOOKUP(G612&amp;$X$2,BS_CONTROLE[CHAVE],BS_CONTROLE[Quantidade_11],"-")</f>
        <v>-</v>
      </c>
    </row>
    <row r="613" spans="1:24" s="113" customFormat="1">
      <c r="A613" s="109" t="str">
        <f>IF(SP_SUL!Y615="","*",SP_SUL!Y615)</f>
        <v>*</v>
      </c>
      <c r="B613" s="109" t="str">
        <f>IF(SP_SUL!X615="","*",SP_SUL!X615)</f>
        <v>Oportunidade</v>
      </c>
      <c r="C613" s="109" t="str">
        <f>IF(SP_SUL!Z615="","*",SP_SUL!Z615)</f>
        <v>*</v>
      </c>
      <c r="D613" s="110" t="str">
        <f>IF(SP_SUL!S615="","*",SP_SUL!S615)</f>
        <v>SP SUL</v>
      </c>
      <c r="E613" s="110" t="str">
        <f>IF(SP_SUL!T615="","*",SP_SUL!T615)</f>
        <v>ZBV-ZKE</v>
      </c>
      <c r="F613" s="110">
        <f>IF(SP_SUL!B615="","*",SP_SUL!B615)</f>
        <v>46020</v>
      </c>
      <c r="G613" s="110" t="str">
        <f>IF(SP_SUL!D615="","*",SP_SUL!D615)</f>
        <v>JOSÉ  (TF-521)</v>
      </c>
      <c r="H613" s="110" t="str">
        <f>IF(SP_SUL!F615="","*",SP_SUL!F615)</f>
        <v>PDM - SUBSTITUIÇÃO - DORMENTE</v>
      </c>
      <c r="I613" s="110" t="str">
        <f>IF(SP_SUL!H615="","*",SP_SUL!H615)</f>
        <v>-</v>
      </c>
      <c r="J613" s="110" t="str">
        <f>IF(SP_SUL!I615="","*",SP_SUL!I615)</f>
        <v>-</v>
      </c>
      <c r="K613" s="110" t="str">
        <f>IF(SP_SUL!M615="","*",SP_SUL!M615)</f>
        <v>ZER-170</v>
      </c>
      <c r="L613" s="317" t="str">
        <f>IF(SP_SUL!N615="","*",SP_SUL!N615)</f>
        <v>ZER169</v>
      </c>
      <c r="M613" s="111">
        <f>IF(SP_SUL!J615="","*",SP_SUL!J615)</f>
        <v>56</v>
      </c>
      <c r="N613" s="256">
        <f>IF(SP_SUL!K615="","*",SP_SUL!K615)</f>
        <v>168</v>
      </c>
      <c r="O613" s="256" t="str">
        <f>IF(SP_SUL!L615="","*",SP_SUL!L615)</f>
        <v>-</v>
      </c>
      <c r="P613" s="111"/>
      <c r="Q613" s="128">
        <f>IF(SP_SUL!O615="","*",SP_SUL!O615)</f>
        <v>0.41666666666666669</v>
      </c>
      <c r="R613" s="128">
        <f>IF(SP_SUL!P615="","*",SP_SUL!P615)</f>
        <v>6.25E-2</v>
      </c>
      <c r="S613" s="110" t="str">
        <f>IF(SP_SUL!Q615="","*",CONCATENATE(SP_SUL!Q615," ",SP_SUL!R615))</f>
        <v>15 Nº DE DORMENTES</v>
      </c>
      <c r="T613" s="110" t="str">
        <f>IF(SP_SUL!V615="","*",SP_SUL!V615)</f>
        <v>Jonas</v>
      </c>
      <c r="U613" s="110" t="str">
        <f>IF(SP_SUL!W615="","*",SP_SUL!W615)</f>
        <v>Substituição de dormentes</v>
      </c>
      <c r="V613" s="112">
        <f ca="1">_xlfn.XLOOKUP(G613&amp;$V$2,BS_CONTROLE[CHAVE],BS_CONTROLE[Quantidade_11],"-")</f>
        <v>21</v>
      </c>
      <c r="W613" s="112">
        <f ca="1">_xlfn.XLOOKUP(G613&amp;$W$2,BS_CONTROLE[CHAVE],BS_CONTROLE[Quantidade_11],"-")</f>
        <v>13</v>
      </c>
      <c r="X613" s="112" t="str">
        <f ca="1">_xlfn.XLOOKUP(G613&amp;$X$2,BS_CONTROLE[CHAVE],BS_CONTROLE[Quantidade_11],"-")</f>
        <v>-</v>
      </c>
    </row>
    <row r="614" spans="1:24" s="113" customFormat="1">
      <c r="A614" s="109" t="str">
        <f>IF(SP_SUL!Y616="","*",SP_SUL!Y616)</f>
        <v>*</v>
      </c>
      <c r="B614" s="109" t="str">
        <f>IF(SP_SUL!X616="","*",SP_SUL!X616)</f>
        <v>Contrato</v>
      </c>
      <c r="C614" s="109" t="str">
        <f>IF(SP_SUL!Z616="","*",SP_SUL!Z616)</f>
        <v>*</v>
      </c>
      <c r="D614" s="110" t="str">
        <f>IF(SP_SUL!S616="","*",SP_SUL!S616)</f>
        <v>SP SUL</v>
      </c>
      <c r="E614" s="110" t="str">
        <f>IF(SP_SUL!T616="","*",SP_SUL!T616)</f>
        <v>ZKE-ZEV</v>
      </c>
      <c r="F614" s="110">
        <f>IF(SP_SUL!B616="","*",SP_SUL!B616)</f>
        <v>46020</v>
      </c>
      <c r="G614" s="110" t="str">
        <f>IF(SP_SUL!D616="","*",SP_SUL!D616)</f>
        <v>A84</v>
      </c>
      <c r="H614" s="110" t="str">
        <f>IF(SP_SUL!F616="","*",SP_SUL!F616)</f>
        <v>DETECÇÃO - RONDA 7 DIAS</v>
      </c>
      <c r="I614" s="110" t="str">
        <f>IF(SP_SUL!H616="","*",SP_SUL!H616)</f>
        <v>ZKW1021</v>
      </c>
      <c r="J614" s="110" t="str">
        <f>IF(SP_SUL!I616="","*",SP_SUL!I616)</f>
        <v>ZKW1022</v>
      </c>
      <c r="K614" s="110" t="str">
        <f>IF(SP_SUL!M616="","*",SP_SUL!M616)</f>
        <v>ZKW-ZKE</v>
      </c>
      <c r="L614" s="317" t="str">
        <f>IF(SP_SUL!N616="","*",SP_SUL!N616)</f>
        <v>ZKWZKE</v>
      </c>
      <c r="M614" s="111">
        <f>IF(SP_SUL!J616="","*",SP_SUL!J616)</f>
        <v>48</v>
      </c>
      <c r="N614" s="256">
        <f>IF(SP_SUL!K616="","*",SP_SUL!K616)</f>
        <v>100</v>
      </c>
      <c r="O614" s="256" t="str">
        <f>IF(SP_SUL!L616="","*",SP_SUL!L616)</f>
        <v>-</v>
      </c>
      <c r="P614" s="111"/>
      <c r="Q614" s="128">
        <f>IF(SP_SUL!O616="","*",SP_SUL!O616)</f>
        <v>0.29166666666666669</v>
      </c>
      <c r="R614" s="128">
        <f>IF(SP_SUL!P616="","*",SP_SUL!P616)</f>
        <v>4.1666666666666664E-2</v>
      </c>
      <c r="S614" s="110" t="str">
        <f>IF(SP_SUL!Q616="","*",CONCATENATE(SP_SUL!Q616," ",SP_SUL!R616))</f>
        <v>48 KM</v>
      </c>
      <c r="T614" s="110" t="str">
        <f>IF(SP_SUL!V616="","*",SP_SUL!V616)</f>
        <v>John</v>
      </c>
      <c r="U614" s="110" t="str">
        <f>IF(SP_SUL!W616="","*",SP_SUL!W616)</f>
        <v>Ronda 7 dias de ZKW-ZKE-ZKW</v>
      </c>
      <c r="V614" s="112">
        <f ca="1">_xlfn.XLOOKUP(G614&amp;$V$2,BS_CONTROLE[CHAVE],BS_CONTROLE[Quantidade_11],"-")</f>
        <v>36</v>
      </c>
      <c r="W614" s="112">
        <f ca="1">_xlfn.XLOOKUP(G614&amp;$W$2,BS_CONTROLE[CHAVE],BS_CONTROLE[Quantidade_11],"-")</f>
        <v>48</v>
      </c>
      <c r="X614" s="112" t="str">
        <f ca="1">_xlfn.XLOOKUP(G614&amp;$X$2,BS_CONTROLE[CHAVE],BS_CONTROLE[Quantidade_11],"-")</f>
        <v>-</v>
      </c>
    </row>
    <row r="615" spans="1:24" s="113" customFormat="1">
      <c r="A615" s="109" t="str">
        <f>IF(SP_SUL!Y617="","*",SP_SUL!Y617)</f>
        <v>*</v>
      </c>
      <c r="B615" s="109" t="str">
        <f>IF(SP_SUL!X617="","*",SP_SUL!X617)</f>
        <v>Contrato</v>
      </c>
      <c r="C615" s="109" t="str">
        <f>IF(SP_SUL!Z617="","*",SP_SUL!Z617)</f>
        <v>*</v>
      </c>
      <c r="D615" s="110" t="str">
        <f>IF(SP_SUL!S617="","*",SP_SUL!S617)</f>
        <v>SP SUL</v>
      </c>
      <c r="E615" s="110" t="str">
        <f>IF(SP_SUL!T617="","*",SP_SUL!T617)</f>
        <v>ZKE-ZEV</v>
      </c>
      <c r="F615" s="110">
        <f>IF(SP_SUL!B617="","*",SP_SUL!B617)</f>
        <v>46020</v>
      </c>
      <c r="G615" s="110" t="str">
        <f>IF(SP_SUL!D617="","*",SP_SUL!D617)</f>
        <v>ISMAEL(TP-726)</v>
      </c>
      <c r="H615" s="110" t="str">
        <f>IF(SP_SUL!F617="","*",SP_SUL!F617)</f>
        <v>PDM - SOLDA</v>
      </c>
      <c r="I615" s="110" t="str">
        <f>IF(SP_SUL!H617="","*",SP_SUL!H617)</f>
        <v>-</v>
      </c>
      <c r="J615" s="110" t="str">
        <f>IF(SP_SUL!I617="","*",SP_SUL!I617)</f>
        <v>-</v>
      </c>
      <c r="K615" s="110" t="str">
        <f>IF(SP_SUL!M617="","*",SP_SUL!M617)</f>
        <v>ZLU</v>
      </c>
      <c r="L615" s="317" t="str">
        <f>IF(SP_SUL!N617="","*",SP_SUL!N617)</f>
        <v>ZLU1052</v>
      </c>
      <c r="M615" s="111">
        <f>IF(SP_SUL!J617="","*",SP_SUL!J617)</f>
        <v>55</v>
      </c>
      <c r="N615" s="256">
        <f>IF(SP_SUL!K617="","*",SP_SUL!K617)</f>
        <v>108</v>
      </c>
      <c r="O615" s="256">
        <f>IF(SP_SUL!L617="","*",SP_SUL!L617)</f>
        <v>108.2</v>
      </c>
      <c r="P615" s="111"/>
      <c r="Q615" s="128">
        <f>IF(SP_SUL!O617="","*",SP_SUL!O617)</f>
        <v>0.33333333333333331</v>
      </c>
      <c r="R615" s="128">
        <f>IF(SP_SUL!P617="","*",SP_SUL!P617)</f>
        <v>0.16666666666666666</v>
      </c>
      <c r="S615" s="110" t="str">
        <f>IF(SP_SUL!Q617="","*",CONCATENATE(SP_SUL!Q617," ",SP_SUL!R617))</f>
        <v>2 Nº DE SOLDA</v>
      </c>
      <c r="T615" s="110" t="str">
        <f>IF(SP_SUL!V617="","*",SP_SUL!V617)</f>
        <v>Felipe</v>
      </c>
      <c r="U615" s="110" t="str">
        <f>IF(SP_SUL!W617="","*",SP_SUL!W617)</f>
        <v>Execução de soldas - Condicionado à temperatura</v>
      </c>
      <c r="V615" s="112">
        <f ca="1">_xlfn.XLOOKUP(G615&amp;$V$2,BS_CONTROLE[CHAVE],BS_CONTROLE[Quantidade_11],"-")</f>
        <v>0</v>
      </c>
      <c r="W615" s="112">
        <f ca="1">_xlfn.XLOOKUP(G615&amp;$W$2,BS_CONTROLE[CHAVE],BS_CONTROLE[Quantidade_11],"-")</f>
        <v>0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IF(SP_SUL!Y618="","*",SP_SUL!Y618)</f>
        <v>*</v>
      </c>
      <c r="B616" s="109" t="str">
        <f>IF(SP_SUL!X618="","*",SP_SUL!X618)</f>
        <v>Oportunidade</v>
      </c>
      <c r="C616" s="109" t="str">
        <f>IF(SP_SUL!Z618="","*",SP_SUL!Z618)</f>
        <v>*</v>
      </c>
      <c r="D616" s="110" t="str">
        <f>IF(SP_SUL!S618="","*",SP_SUL!S618)</f>
        <v>SP SUL</v>
      </c>
      <c r="E616" s="110" t="str">
        <f>IF(SP_SUL!T618="","*",SP_SUL!T618)</f>
        <v>ZKE-ZEV</v>
      </c>
      <c r="F616" s="110">
        <f>IF(SP_SUL!B618="","*",SP_SUL!B618)</f>
        <v>46020</v>
      </c>
      <c r="G616" s="110" t="str">
        <f>IF(SP_SUL!D618="","*",SP_SUL!D618)</f>
        <v>W60</v>
      </c>
      <c r="H616" s="110" t="str">
        <f>IF(SP_SUL!F618="","*",SP_SUL!F618)</f>
        <v>DESCARGA DE MATERIAL</v>
      </c>
      <c r="I616" s="110" t="str">
        <f>IF(SP_SUL!H618="","*",SP_SUL!H618)</f>
        <v>ZEM1301</v>
      </c>
      <c r="J616" s="110" t="str">
        <f>IF(SP_SUL!I618="","*",SP_SUL!I618)</f>
        <v>ZEM1301</v>
      </c>
      <c r="K616" s="110" t="str">
        <f>IF(SP_SUL!M618="","*",SP_SUL!M618)</f>
        <v>ZLU-ZWI</v>
      </c>
      <c r="L616" s="317" t="str">
        <f>IF(SP_SUL!N618="","*",SP_SUL!N618)</f>
        <v>ZWI1132</v>
      </c>
      <c r="M616" s="111">
        <f>IF(SP_SUL!J618="","*",SP_SUL!J618)</f>
        <v>55</v>
      </c>
      <c r="N616" s="256">
        <f>IF(SP_SUL!K618="","*",SP_SUL!K618)</f>
        <v>118.16</v>
      </c>
      <c r="O616" s="256" t="str">
        <f>IF(SP_SUL!L618="","*",SP_SUL!L618)</f>
        <v>-</v>
      </c>
      <c r="P616" s="111"/>
      <c r="Q616" s="128">
        <f>IF(SP_SUL!O618="","*",SP_SUL!O618)</f>
        <v>0.35416666666666669</v>
      </c>
      <c r="R616" s="128">
        <f>IF(SP_SUL!P618="","*",SP_SUL!P618)</f>
        <v>6.25E-2</v>
      </c>
      <c r="S616" s="110" t="str">
        <f>IF(SP_SUL!Q618="","*",CONCATENATE(SP_SUL!Q618," ",SP_SUL!R618))</f>
        <v>1 BINÁRIO</v>
      </c>
      <c r="T616" s="110" t="str">
        <f>IF(SP_SUL!V618="","*",SP_SUL!V618)</f>
        <v>Felipe</v>
      </c>
      <c r="U616" s="110" t="str">
        <f>IF(SP_SUL!W618="","*",SP_SUL!W618)</f>
        <v>Descarregar peça de amv e dormentes km 118.160 via 2</v>
      </c>
      <c r="V616" s="112" t="str">
        <f ca="1">_xlfn.XLOOKUP(G616&amp;$V$2,BS_CONTROLE[CHAVE],BS_CONTROLE[Quantidade_11],"-")</f>
        <v>-</v>
      </c>
      <c r="W616" s="112">
        <f ca="1">_xlfn.XLOOKUP(G616&amp;$W$2,BS_CONTROLE[CHAVE],BS_CONTROLE[Quantidade_11],"-")</f>
        <v>1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IF(SP_SUL!Y619="","*",SP_SUL!Y619)</f>
        <v>*</v>
      </c>
      <c r="B617" s="109" t="str">
        <f>IF(SP_SUL!X619="","*",SP_SUL!X619)</f>
        <v>Contrato</v>
      </c>
      <c r="C617" s="109" t="str">
        <f>IF(SP_SUL!Z619="","*",SP_SUL!Z619)</f>
        <v>*</v>
      </c>
      <c r="D617" s="110" t="str">
        <f>IF(SP_SUL!S619="","*",SP_SUL!S619)</f>
        <v>SP SUL</v>
      </c>
      <c r="E617" s="110" t="str">
        <f>IF(SP_SUL!T619="","*",SP_SUL!T619)</f>
        <v>ZKE-ZEV</v>
      </c>
      <c r="F617" s="110">
        <f>IF(SP_SUL!B619="","*",SP_SUL!B619)</f>
        <v>46020</v>
      </c>
      <c r="G617" s="110" t="str">
        <f>IF(SP_SUL!D619="","*",SP_SUL!D619)</f>
        <v>V89</v>
      </c>
      <c r="H617" s="110" t="str">
        <f>IF(SP_SUL!F619="","*",SP_SUL!F619)</f>
        <v>MECANIZAÇÃO - SOCADORA</v>
      </c>
      <c r="I617" s="110" t="str">
        <f>IF(SP_SUL!H619="","*",SP_SUL!H619)</f>
        <v>ZEM1302</v>
      </c>
      <c r="J617" s="110" t="str">
        <f>IF(SP_SUL!I619="","*",SP_SUL!I619)</f>
        <v>ZEM1302</v>
      </c>
      <c r="K617" s="110" t="str">
        <f>IF(SP_SUL!M619="","*",SP_SUL!M619)</f>
        <v>ZYQ-ZEM</v>
      </c>
      <c r="L617" s="317" t="str">
        <f>IF(SP_SUL!N619="","*",SP_SUL!N619)</f>
        <v>ZEM2</v>
      </c>
      <c r="M617" s="111">
        <f>IF(SP_SUL!J619="","*",SP_SUL!J619)</f>
        <v>55</v>
      </c>
      <c r="N617" s="256">
        <f>IF(SP_SUL!K619="","*",SP_SUL!K619)</f>
        <v>134.4</v>
      </c>
      <c r="O617" s="256">
        <f>IF(SP_SUL!L619="","*",SP_SUL!L619)</f>
        <v>135.19999999999999</v>
      </c>
      <c r="P617" s="111"/>
      <c r="Q617" s="128">
        <f>IF(SP_SUL!O619="","*",SP_SUL!O619)</f>
        <v>0.41666666666666669</v>
      </c>
      <c r="R617" s="128">
        <f>IF(SP_SUL!P619="","*",SP_SUL!P619)</f>
        <v>0.16666666666666666</v>
      </c>
      <c r="S617" s="110" t="str">
        <f>IF(SP_SUL!Q619="","*",CONCATENATE(SP_SUL!Q619," ",SP_SUL!R619))</f>
        <v>960 M</v>
      </c>
      <c r="T617" s="110" t="str">
        <f>IF(SP_SUL!V619="","*",SP_SUL!V619)</f>
        <v>Antonioni</v>
      </c>
      <c r="U617" s="110" t="str">
        <f>IF(SP_SUL!W619="","*",SP_SUL!W619)</f>
        <v>Serviços de socaria mecanizada</v>
      </c>
      <c r="V617" s="112">
        <f ca="1">_xlfn.XLOOKUP(G617&amp;$V$2,BS_CONTROLE[CHAVE],BS_CONTROLE[Quantidade_11],"-")</f>
        <v>1530</v>
      </c>
      <c r="W617" s="112">
        <f ca="1">_xlfn.XLOOKUP(G617&amp;$W$2,BS_CONTROLE[CHAVE],BS_CONTROLE[Quantidade_11],"-")</f>
        <v>1015</v>
      </c>
      <c r="X617" s="112" t="str">
        <f ca="1">_xlfn.XLOOKUP(G617&amp;$X$2,BS_CONTROLE[CHAVE],BS_CONTROLE[Quantidade_11],"-")</f>
        <v>-</v>
      </c>
    </row>
    <row r="618" spans="1:24" s="113" customFormat="1">
      <c r="A618" s="109" t="str">
        <f>IF(SP_SUL!Y620="","*",SP_SUL!Y620)</f>
        <v>*</v>
      </c>
      <c r="B618" s="109" t="str">
        <f>IF(SP_SUL!X620="","*",SP_SUL!X620)</f>
        <v>Oportunidade</v>
      </c>
      <c r="C618" s="109" t="str">
        <f>IF(SP_SUL!Z620="","*",SP_SUL!Z620)</f>
        <v>*</v>
      </c>
      <c r="D618" s="110" t="str">
        <f>IF(SP_SUL!S620="","*",SP_SUL!S620)</f>
        <v>SP SUL</v>
      </c>
      <c r="E618" s="110" t="str">
        <f>IF(SP_SUL!T620="","*",SP_SUL!T620)</f>
        <v>ZKE-ZEV</v>
      </c>
      <c r="F618" s="110">
        <f>IF(SP_SUL!B620="","*",SP_SUL!B620)</f>
        <v>46020</v>
      </c>
      <c r="G618" s="110" t="str">
        <f>IF(SP_SUL!D620="","*",SP_SUL!D620)</f>
        <v>EDSON (TP-780)</v>
      </c>
      <c r="H618" s="110" t="str">
        <f>IF(SP_SUL!F620="","*",SP_SUL!F620)</f>
        <v>PDM - ALÍVIO DE TENSÃO</v>
      </c>
      <c r="I618" s="110" t="str">
        <f>IF(SP_SUL!H620="","*",SP_SUL!H620)</f>
        <v>-</v>
      </c>
      <c r="J618" s="110" t="str">
        <f>IF(SP_SUL!I620="","*",SP_SUL!I620)</f>
        <v>-</v>
      </c>
      <c r="K618" s="110" t="str">
        <f>IF(SP_SUL!M620="","*",SP_SUL!M620)</f>
        <v>ZEM-ZEJ</v>
      </c>
      <c r="L618" s="317" t="str">
        <f>IF(SP_SUL!N620="","*",SP_SUL!N620)</f>
        <v>144ZMS1</v>
      </c>
      <c r="M618" s="111">
        <f>IF(SP_SUL!J620="","*",SP_SUL!J620)</f>
        <v>48</v>
      </c>
      <c r="N618" s="256">
        <f>IF(SP_SUL!K620="","*",SP_SUL!K620)</f>
        <v>142.08000000000001</v>
      </c>
      <c r="O618" s="256">
        <f>IF(SP_SUL!L620="","*",SP_SUL!L620)</f>
        <v>142.35</v>
      </c>
      <c r="P618" s="111"/>
      <c r="Q618" s="128">
        <f>IF(SP_SUL!O620="","*",SP_SUL!O620)</f>
        <v>0.41666666666666669</v>
      </c>
      <c r="R618" s="128">
        <f>IF(SP_SUL!P620="","*",SP_SUL!P620)</f>
        <v>8.3333333333333329E-2</v>
      </c>
      <c r="S618" s="110" t="str">
        <f>IF(SP_SUL!Q620="","*",CONCATENATE(SP_SUL!Q620," ",SP_SUL!R620))</f>
        <v>624 M</v>
      </c>
      <c r="T618" s="110" t="str">
        <f>IF(SP_SUL!V620="","*",SP_SUL!V620)</f>
        <v>Felipe</v>
      </c>
      <c r="U618" s="110" t="str">
        <f>IF(SP_SUL!W620="","*",SP_SUL!W620)</f>
        <v>Alívio de tensão - Condicionado à temperatura</v>
      </c>
      <c r="V618" s="112">
        <f ca="1">_xlfn.XLOOKUP(G618&amp;$V$2,BS_CONTROLE[CHAVE],BS_CONTROLE[Quantidade_11],"-")</f>
        <v>856</v>
      </c>
      <c r="W618" s="112">
        <f ca="1">_xlfn.XLOOKUP(G618&amp;$W$2,BS_CONTROLE[CHAVE],BS_CONTROLE[Quantidade_11],"-")</f>
        <v>0</v>
      </c>
      <c r="X618" s="112" t="str">
        <f ca="1">_xlfn.XLOOKUP(G618&amp;$X$2,BS_CONTROLE[CHAVE],BS_CONTROLE[Quantidade_11],"-")</f>
        <v>-</v>
      </c>
    </row>
    <row r="619" spans="1:24" s="113" customFormat="1">
      <c r="A619" s="109" t="str">
        <f>IF(SP_SUL!Y621="","*",SP_SUL!Y621)</f>
        <v>*</v>
      </c>
      <c r="B619" s="109" t="str">
        <f>IF(SP_SUL!X621="","*",SP_SUL!X621)</f>
        <v>Oportunidade</v>
      </c>
      <c r="C619" s="109" t="str">
        <f>IF(SP_SUL!Z621="","*",SP_SUL!Z621)</f>
        <v>*</v>
      </c>
      <c r="D619" s="110" t="str">
        <f>IF(SP_SUL!S621="","*",SP_SUL!S621)</f>
        <v>SP SUL</v>
      </c>
      <c r="E619" s="110" t="str">
        <f>IF(SP_SUL!T621="","*",SP_SUL!T621)</f>
        <v>ZKE-ZEV</v>
      </c>
      <c r="F619" s="110">
        <f>IF(SP_SUL!B621="","*",SP_SUL!B621)</f>
        <v>46020</v>
      </c>
      <c r="G619" s="110" t="str">
        <f>IF(SP_SUL!D621="","*",SP_SUL!D621)</f>
        <v>DIEGO (TP-681)</v>
      </c>
      <c r="H619" s="110" t="str">
        <f>IF(SP_SUL!F621="","*",SP_SUL!F621)</f>
        <v>PDM - SUBSTITUIÇÃO - TRILHO</v>
      </c>
      <c r="I619" s="110" t="str">
        <f>IF(SP_SUL!H621="","*",SP_SUL!H621)</f>
        <v>-</v>
      </c>
      <c r="J619" s="110" t="str">
        <f>IF(SP_SUL!I621="","*",SP_SUL!I621)</f>
        <v>-</v>
      </c>
      <c r="K619" s="110" t="str">
        <f>IF(SP_SUL!M621="","*",SP_SUL!M621)</f>
        <v>ZEJ-ZEV</v>
      </c>
      <c r="L619" s="317">
        <f>IF(SP_SUL!N621="","*",SP_SUL!N621)</f>
        <v>1491482</v>
      </c>
      <c r="M619" s="111">
        <f>IF(SP_SUL!J621="","*",SP_SUL!J621)</f>
        <v>55</v>
      </c>
      <c r="N619" s="256">
        <f>IF(SP_SUL!K621="","*",SP_SUL!K621)</f>
        <v>149</v>
      </c>
      <c r="O619" s="256" t="str">
        <f>IF(SP_SUL!L621="","*",SP_SUL!L621)</f>
        <v>-</v>
      </c>
      <c r="P619" s="111"/>
      <c r="Q619" s="128">
        <f>IF(SP_SUL!O621="","*",SP_SUL!O621)</f>
        <v>0.41666666666666669</v>
      </c>
      <c r="R619" s="128">
        <f>IF(SP_SUL!P621="","*",SP_SUL!P621)</f>
        <v>8.3333333333333329E-2</v>
      </c>
      <c r="S619" s="110" t="str">
        <f>IF(SP_SUL!Q621="","*",CONCATENATE(SP_SUL!Q621," ",SP_SUL!R621))</f>
        <v>50 M</v>
      </c>
      <c r="T619" s="110" t="str">
        <f>IF(SP_SUL!V621="","*",SP_SUL!V621)</f>
        <v>Felipe</v>
      </c>
      <c r="U619" s="110" t="str">
        <f>IF(SP_SUL!W621="","*",SP_SUL!W621)</f>
        <v>Substituição de trilho</v>
      </c>
      <c r="V619" s="112" t="str">
        <f ca="1">_xlfn.XLOOKUP(G619&amp;$V$2,BS_CONTROLE[CHAVE],BS_CONTROLE[Quantidade_11],"-")</f>
        <v>-</v>
      </c>
      <c r="W619" s="112">
        <f ca="1">_xlfn.XLOOKUP(G619&amp;$W$2,BS_CONTROLE[CHAVE],BS_CONTROLE[Quantidade_11],"-")</f>
        <v>0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IF(SP_SUL!Y622="","*",SP_SUL!Y622)</f>
        <v>*</v>
      </c>
      <c r="B620" s="109" t="str">
        <f>IF(SP_SUL!X622="","*",SP_SUL!X622)</f>
        <v>Contrato</v>
      </c>
      <c r="C620" s="109" t="str">
        <f>IF(SP_SUL!Z622="","*",SP_SUL!Z622)</f>
        <v>*</v>
      </c>
      <c r="D620" s="110" t="str">
        <f>IF(SP_SUL!S622="","*",SP_SUL!S622)</f>
        <v>SP SUL</v>
      </c>
      <c r="E620" s="110" t="str">
        <f>IF(SP_SUL!T622="","*",SP_SUL!T622)</f>
        <v>ZKE-ZEV</v>
      </c>
      <c r="F620" s="110">
        <f>IF(SP_SUL!B622="","*",SP_SUL!B622)</f>
        <v>46020</v>
      </c>
      <c r="G620" s="110" t="str">
        <f>IF(SP_SUL!D622="","*",SP_SUL!D622)</f>
        <v>MOD ZRB</v>
      </c>
      <c r="H620" s="110" t="str">
        <f>IF(SP_SUL!F622="","*",SP_SUL!F622)</f>
        <v>BLOCO</v>
      </c>
      <c r="I620" s="110" t="str">
        <f>IF(SP_SUL!H622="","*",SP_SUL!H622)</f>
        <v>-</v>
      </c>
      <c r="J620" s="110" t="str">
        <f>IF(SP_SUL!I622="","*",SP_SUL!I622)</f>
        <v>-</v>
      </c>
      <c r="K620" s="110" t="str">
        <f>IF(SP_SUL!M622="","*",SP_SUL!M622)</f>
        <v>ZRB-ZEV</v>
      </c>
      <c r="L620" s="317" t="str">
        <f>IF(SP_SUL!N622="","*",SP_SUL!N622)</f>
        <v>ZRBZEV</v>
      </c>
      <c r="M620" s="111">
        <f>IF(SP_SUL!J622="","*",SP_SUL!J622)</f>
        <v>48</v>
      </c>
      <c r="N620" s="256">
        <f>IF(SP_SUL!K622="","*",SP_SUL!K622)</f>
        <v>152.04599999999999</v>
      </c>
      <c r="O620" s="256">
        <f>IF(SP_SUL!L622="","*",SP_SUL!L622)</f>
        <v>158.9</v>
      </c>
      <c r="P620" s="111"/>
      <c r="Q620" s="128">
        <f>IF(SP_SUL!O622="","*",SP_SUL!O622)</f>
        <v>0.29166666666666669</v>
      </c>
      <c r="R620" s="128">
        <f>IF(SP_SUL!P622="","*",SP_SUL!P622)</f>
        <v>0.20833333333333334</v>
      </c>
      <c r="S620" s="110" t="str">
        <f>IF(SP_SUL!Q622="","*",CONCATENATE(SP_SUL!Q622," ",SP_SUL!R622))</f>
        <v>1 BINÁRIO</v>
      </c>
      <c r="T620" s="110" t="str">
        <f>IF(SP_SUL!V622="","*",SP_SUL!V622)</f>
        <v xml:space="preserve">Alisson </v>
      </c>
      <c r="U620" s="110" t="str">
        <f>IF(SP_SUL!W622="","*",SP_SUL!W622)</f>
        <v>Bloco Modernização</v>
      </c>
      <c r="V620" s="112">
        <f ca="1">_xlfn.XLOOKUP(G620&amp;$V$2,BS_CONTROLE[CHAVE],BS_CONTROLE[Quantidade_11],"-")</f>
        <v>1</v>
      </c>
      <c r="W620" s="112">
        <f ca="1">_xlfn.XLOOKUP(G620&amp;$W$2,BS_CONTROLE[CHAVE],BS_CONTROLE[Quantidade_11],"-")</f>
        <v>1</v>
      </c>
      <c r="X620" s="112" t="str">
        <f ca="1">_xlfn.XLOOKUP(G620&amp;$X$2,BS_CONTROLE[CHAVE],BS_CONTROLE[Quantidade_11],"-")</f>
        <v>-</v>
      </c>
    </row>
    <row r="621" spans="1:24" s="113" customFormat="1">
      <c r="A621" s="109" t="str">
        <f>IF(SP_SUL!Y623="","*",SP_SUL!Y623)</f>
        <v>*</v>
      </c>
      <c r="B621" s="109" t="str">
        <f>IF(SP_SUL!X623="","*",SP_SUL!X623)</f>
        <v>Contrato</v>
      </c>
      <c r="C621" s="109" t="str">
        <f>IF(SP_SUL!Z623="","*",SP_SUL!Z623)</f>
        <v>*</v>
      </c>
      <c r="D621" s="110" t="str">
        <f>IF(SP_SUL!S623="","*",SP_SUL!S623)</f>
        <v>SP SUL</v>
      </c>
      <c r="E621" s="110" t="str">
        <f>IF(SP_SUL!T623="","*",SP_SUL!T623)</f>
        <v>ZKE-ZEV</v>
      </c>
      <c r="F621" s="110">
        <f>IF(SP_SUL!B623="","*",SP_SUL!B623)</f>
        <v>46020</v>
      </c>
      <c r="G621" s="110" t="str">
        <f>IF(SP_SUL!D623="","*",SP_SUL!D623)</f>
        <v>W96</v>
      </c>
      <c r="H621" s="110" t="str">
        <f>IF(SP_SUL!F623="","*",SP_SUL!F623)</f>
        <v>MODERNIZAÇÃO - RECOLHIMENTO DE DORMENTE</v>
      </c>
      <c r="I621" s="110" t="str">
        <f>IF(SP_SUL!H623="","*",SP_SUL!H623)</f>
        <v>ZEVZEV</v>
      </c>
      <c r="J621" s="110" t="str">
        <f>IF(SP_SUL!I623="","*",SP_SUL!I623)</f>
        <v>ZEM1</v>
      </c>
      <c r="K621" s="110" t="str">
        <f>IF(SP_SUL!M623="","*",SP_SUL!M623)</f>
        <v>ZRB-ZEV</v>
      </c>
      <c r="L621" s="317" t="str">
        <f>IF(SP_SUL!N623="","*",SP_SUL!N623)</f>
        <v>ZRBZEV</v>
      </c>
      <c r="M621" s="111">
        <f>IF(SP_SUL!J623="","*",SP_SUL!J623)</f>
        <v>48</v>
      </c>
      <c r="N621" s="256">
        <f>IF(SP_SUL!K623="","*",SP_SUL!K623)</f>
        <v>152.04599999999999</v>
      </c>
      <c r="O621" s="256">
        <f>IF(SP_SUL!L623="","*",SP_SUL!L623)</f>
        <v>159</v>
      </c>
      <c r="P621" s="111"/>
      <c r="Q621" s="128">
        <f>IF(SP_SUL!O623="","*",SP_SUL!O623)</f>
        <v>0.29166666666666669</v>
      </c>
      <c r="R621" s="128">
        <f>IF(SP_SUL!P623="","*",SP_SUL!P623)</f>
        <v>0.20833333333333334</v>
      </c>
      <c r="S621" s="110" t="str">
        <f>IF(SP_SUL!Q623="","*",CONCATENATE(SP_SUL!Q623," ",SP_SUL!R623))</f>
        <v>1 Nº DE DORMENTES</v>
      </c>
      <c r="T621" s="110" t="str">
        <f>IF(SP_SUL!V623="","*",SP_SUL!V623)</f>
        <v>Alisson</v>
      </c>
      <c r="U621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1" s="112">
        <f ca="1">_xlfn.XLOOKUP(G621&amp;$V$2,BS_CONTROLE[CHAVE],BS_CONTROLE[Quantidade_11],"-")</f>
        <v>400</v>
      </c>
      <c r="W621" s="112">
        <f ca="1">_xlfn.XLOOKUP(G621&amp;$W$2,BS_CONTROLE[CHAVE],BS_CONTROLE[Quantidade_11],"-")</f>
        <v>0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IF(SP_SUL!Y624="","*",SP_SUL!Y624)</f>
        <v>*</v>
      </c>
      <c r="B622" s="109" t="str">
        <f>IF(SP_SUL!X624="","*",SP_SUL!X624)</f>
        <v>Contrato</v>
      </c>
      <c r="C622" s="109" t="str">
        <f>IF(SP_SUL!Z624="","*",SP_SUL!Z624)</f>
        <v>*</v>
      </c>
      <c r="D622" s="110" t="str">
        <f>IF(SP_SUL!S624="","*",SP_SUL!S624)</f>
        <v>SP SUL</v>
      </c>
      <c r="E622" s="110" t="str">
        <f>IF(SP_SUL!T624="","*",SP_SUL!T624)</f>
        <v>ZKE-ZEV</v>
      </c>
      <c r="F622" s="110">
        <f>IF(SP_SUL!B624="","*",SP_SUL!B624)</f>
        <v>46020</v>
      </c>
      <c r="G622" s="110" t="str">
        <f>IF(SP_SUL!D624="","*",SP_SUL!D624)</f>
        <v>DANILO (TP-837)</v>
      </c>
      <c r="H622" s="110" t="str">
        <f>IF(SP_SUL!F624="","*",SP_SUL!F624)</f>
        <v>MODERNIZAÇÃO - SOLDA</v>
      </c>
      <c r="I622" s="110" t="str">
        <f>IF(SP_SUL!H624="","*",SP_SUL!H624)</f>
        <v>-</v>
      </c>
      <c r="J622" s="110" t="str">
        <f>IF(SP_SUL!I624="","*",SP_SUL!I624)</f>
        <v>-</v>
      </c>
      <c r="K622" s="110" t="str">
        <f>IF(SP_SUL!M624="","*",SP_SUL!M624)</f>
        <v>ZEJ-ZEV</v>
      </c>
      <c r="L622" s="317">
        <f>IF(SP_SUL!N624="","*",SP_SUL!N624)</f>
        <v>1571561</v>
      </c>
      <c r="M622" s="111">
        <f>IF(SP_SUL!J624="","*",SP_SUL!J624)</f>
        <v>48</v>
      </c>
      <c r="N622" s="256">
        <f>IF(SP_SUL!K624="","*",SP_SUL!K624)</f>
        <v>156.20400000000001</v>
      </c>
      <c r="O622" s="256">
        <f>IF(SP_SUL!L624="","*",SP_SUL!L624)</f>
        <v>156.22999999999999</v>
      </c>
      <c r="P622" s="111"/>
      <c r="Q622" s="128">
        <f>IF(SP_SUL!O624="","*",SP_SUL!O624)</f>
        <v>0.33333333333333331</v>
      </c>
      <c r="R622" s="128">
        <f>IF(SP_SUL!P624="","*",SP_SUL!P624)</f>
        <v>0.20833333333333334</v>
      </c>
      <c r="S622" s="110" t="str">
        <f>IF(SP_SUL!Q624="","*",CONCATENATE(SP_SUL!Q624," ",SP_SUL!R624))</f>
        <v>2 Nº DE SOLDA</v>
      </c>
      <c r="T622" s="110" t="str">
        <f>IF(SP_SUL!V624="","*",SP_SUL!V624)</f>
        <v>Alisson</v>
      </c>
      <c r="U622" s="110" t="str">
        <f>IF(SP_SUL!W624="","*",SP_SUL!W624)</f>
        <v xml:space="preserve">Execução de soldas - Condicionado à temperatura </v>
      </c>
      <c r="V622" s="112">
        <f ca="1">_xlfn.XLOOKUP(G622&amp;$V$2,BS_CONTROLE[CHAVE],BS_CONTROLE[Quantidade_11],"-")</f>
        <v>0</v>
      </c>
      <c r="W622" s="112">
        <f ca="1">_xlfn.XLOOKUP(G622&amp;$W$2,BS_CONTROLE[CHAVE],BS_CONTROLE[Quantidade_11],"-")</f>
        <v>2</v>
      </c>
      <c r="X622" s="112" t="str">
        <f ca="1">_xlfn.XLOOKUP(G622&amp;$X$2,BS_CONTROLE[CHAVE],BS_CONTROLE[Quantidade_11],"-")</f>
        <v>-</v>
      </c>
    </row>
    <row r="623" spans="1:24" s="113" customFormat="1">
      <c r="A623" s="109" t="str">
        <f>IF(SP_SUL!Y625="","*",SP_SUL!Y625)</f>
        <v>*</v>
      </c>
      <c r="B623" s="109" t="str">
        <f>IF(SP_SUL!X625="","*",SP_SUL!X625)</f>
        <v>Contrato</v>
      </c>
      <c r="C623" s="109" t="str">
        <f>IF(SP_SUL!Z625="","*",SP_SUL!Z625)</f>
        <v>*</v>
      </c>
      <c r="D623" s="110" t="str">
        <f>IF(SP_SUL!S625="","*",SP_SUL!S625)</f>
        <v>SP SUL</v>
      </c>
      <c r="E623" s="110" t="str">
        <f>IF(SP_SUL!T625="","*",SP_SUL!T625)</f>
        <v>ZKE-ZEV</v>
      </c>
      <c r="F623" s="110">
        <f>IF(SP_SUL!B625="","*",SP_SUL!B625)</f>
        <v>46020</v>
      </c>
      <c r="G623" s="110" t="str">
        <f>IF(SP_SUL!D625="","*",SP_SUL!D625)</f>
        <v>WALTER (TP-810)</v>
      </c>
      <c r="H623" s="110" t="str">
        <f>IF(SP_SUL!F625="","*",SP_SUL!F625)</f>
        <v>MODERNIZAÇÃO - SOLDA</v>
      </c>
      <c r="I623" s="110" t="str">
        <f>IF(SP_SUL!H625="","*",SP_SUL!H625)</f>
        <v>-</v>
      </c>
      <c r="J623" s="110" t="str">
        <f>IF(SP_SUL!I625="","*",SP_SUL!I625)</f>
        <v>-</v>
      </c>
      <c r="K623" s="110" t="str">
        <f>IF(SP_SUL!M625="","*",SP_SUL!M625)</f>
        <v>ZEJ-ZEV</v>
      </c>
      <c r="L623" s="317">
        <f>IF(SP_SUL!N625="","*",SP_SUL!N625)</f>
        <v>1571561</v>
      </c>
      <c r="M623" s="111">
        <f>IF(SP_SUL!J625="","*",SP_SUL!J625)</f>
        <v>48</v>
      </c>
      <c r="N623" s="256">
        <f>IF(SP_SUL!K625="","*",SP_SUL!K625)</f>
        <v>156.90899999999999</v>
      </c>
      <c r="O623" s="256">
        <f>IF(SP_SUL!L625="","*",SP_SUL!L625)</f>
        <v>156.916</v>
      </c>
      <c r="P623" s="111"/>
      <c r="Q623" s="128">
        <f>IF(SP_SUL!O625="","*",SP_SUL!O625)</f>
        <v>0.33333333333333331</v>
      </c>
      <c r="R623" s="128">
        <f>IF(SP_SUL!P625="","*",SP_SUL!P625)</f>
        <v>0.20833333333333334</v>
      </c>
      <c r="S623" s="110" t="str">
        <f>IF(SP_SUL!Q625="","*",CONCATENATE(SP_SUL!Q625," ",SP_SUL!R625))</f>
        <v>2 Nº DE SOLDA</v>
      </c>
      <c r="T623" s="110" t="str">
        <f>IF(SP_SUL!V625="","*",SP_SUL!V625)</f>
        <v>Alisson</v>
      </c>
      <c r="U623" s="110" t="str">
        <f>IF(SP_SUL!W625="","*",SP_SUL!W625)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2</v>
      </c>
      <c r="X623" s="112" t="str">
        <f ca="1">_xlfn.XLOOKUP(G623&amp;$X$2,BS_CONTROLE[CHAVE],BS_CONTROLE[Quantidade_11],"-")</f>
        <v>-</v>
      </c>
    </row>
    <row r="624" spans="1:24" s="113" customFormat="1">
      <c r="A624" s="109" t="str">
        <f>IF(SP_SUL!Y626="","*",SP_SUL!Y626)</f>
        <v>*</v>
      </c>
      <c r="B624" s="109" t="str">
        <f>IF(SP_SUL!X626="","*",SP_SUL!X626)</f>
        <v>Contrato</v>
      </c>
      <c r="C624" s="109" t="str">
        <f>IF(SP_SUL!Z626="","*",SP_SUL!Z626)</f>
        <v>*</v>
      </c>
      <c r="D624" s="110" t="str">
        <f>IF(SP_SUL!S626="","*",SP_SUL!S626)</f>
        <v>SP SUL</v>
      </c>
      <c r="E624" s="110" t="str">
        <f>IF(SP_SUL!T626="","*",SP_SUL!T626)</f>
        <v>ZKE-ZEV</v>
      </c>
      <c r="F624" s="110">
        <f>IF(SP_SUL!B626="","*",SP_SUL!B626)</f>
        <v>46020</v>
      </c>
      <c r="G624" s="110" t="str">
        <f>IF(SP_SUL!D626="","*",SP_SUL!D626)</f>
        <v>CAIQUE (TP-869)</v>
      </c>
      <c r="H624" s="110" t="str">
        <f>IF(SP_SUL!F626="","*",SP_SUL!F626)</f>
        <v>MODERNIZAÇÃO - SOLDA</v>
      </c>
      <c r="I624" s="110" t="str">
        <f>IF(SP_SUL!H626="","*",SP_SUL!H626)</f>
        <v>-</v>
      </c>
      <c r="J624" s="110" t="str">
        <f>IF(SP_SUL!I626="","*",SP_SUL!I626)</f>
        <v>*</v>
      </c>
      <c r="K624" s="110" t="str">
        <f>IF(SP_SUL!M626="","*",SP_SUL!M626)</f>
        <v>ZEJ-ZEV</v>
      </c>
      <c r="L624" s="317">
        <f>IF(SP_SUL!N626="","*",SP_SUL!N626)</f>
        <v>1571561</v>
      </c>
      <c r="M624" s="111">
        <f>IF(SP_SUL!J626="","*",SP_SUL!J626)</f>
        <v>48</v>
      </c>
      <c r="N624" s="256">
        <f>IF(SP_SUL!K626="","*",SP_SUL!K626)</f>
        <v>156.93</v>
      </c>
      <c r="O624" s="256">
        <f>IF(SP_SUL!L626="","*",SP_SUL!L626)</f>
        <v>156.97999999999999</v>
      </c>
      <c r="P624" s="111"/>
      <c r="Q624" s="128">
        <f>IF(SP_SUL!O626="","*",SP_SUL!O626)</f>
        <v>0.33333333333333331</v>
      </c>
      <c r="R624" s="128">
        <f>IF(SP_SUL!P626="","*",SP_SUL!P626)</f>
        <v>0.20833333333333334</v>
      </c>
      <c r="S624" s="110" t="str">
        <f>IF(SP_SUL!Q626="","*",CONCATENATE(SP_SUL!Q626," ",SP_SUL!R626))</f>
        <v>2 Nº DE SOLDA</v>
      </c>
      <c r="T624" s="110" t="str">
        <f>IF(SP_SUL!V626="","*",SP_SUL!V626)</f>
        <v>Alisson</v>
      </c>
      <c r="U624" s="110" t="str">
        <f>IF(SP_SUL!W626="","*",SP_SUL!W626)</f>
        <v xml:space="preserve">Execução de soldas - Condicionado à temperatura </v>
      </c>
      <c r="V624" s="112">
        <f ca="1">_xlfn.XLOOKUP(G624&amp;$V$2,BS_CONTROLE[CHAVE],BS_CONTROLE[Quantidade_11],"-")</f>
        <v>3</v>
      </c>
      <c r="W624" s="112">
        <f ca="1">_xlfn.XLOOKUP(G624&amp;$W$2,BS_CONTROLE[CHAVE],BS_CONTROLE[Quantidade_11],"-")</f>
        <v>2</v>
      </c>
      <c r="X624" s="112" t="str">
        <f ca="1">_xlfn.XLOOKUP(G624&amp;$X$2,BS_CONTROLE[CHAVE],BS_CONTROLE[Quantidade_11],"-")</f>
        <v>-</v>
      </c>
    </row>
    <row r="625" spans="1:24" s="113" customFormat="1">
      <c r="A625" s="109" t="str">
        <f>IF(SP_SUL!Y627="","*",SP_SUL!Y627)</f>
        <v>*</v>
      </c>
      <c r="B625" s="109" t="str">
        <f>IF(SP_SUL!X627="","*",SP_SUL!X627)</f>
        <v>*</v>
      </c>
      <c r="C625" s="109" t="str">
        <f>IF(SP_SUL!Z627="","*",SP_SUL!Z627)</f>
        <v>*</v>
      </c>
      <c r="D625" s="110" t="str">
        <f>IF(SP_SUL!S627="","*",SP_SUL!S627)</f>
        <v>-</v>
      </c>
      <c r="E625" s="110" t="str">
        <f>IF(SP_SUL!T627="","*",SP_SUL!T627)</f>
        <v>-</v>
      </c>
      <c r="F625" s="110" t="str">
        <f>IF(SP_SUL!B627="","*",SP_SUL!B627)</f>
        <v>*</v>
      </c>
      <c r="G625" s="110" t="str">
        <f>IF(SP_SUL!D627="","*",SP_SUL!D627)</f>
        <v>*</v>
      </c>
      <c r="H625" s="110" t="str">
        <f>IF(SP_SUL!F627="","*",SP_SUL!F627)</f>
        <v>*</v>
      </c>
      <c r="I625" s="110" t="str">
        <f>IF(SP_SUL!H627="","*",SP_SUL!H627)</f>
        <v>*</v>
      </c>
      <c r="J625" s="110" t="str">
        <f>IF(SP_SUL!I627="","*",SP_SUL!I627)</f>
        <v>*</v>
      </c>
      <c r="K625" s="110" t="str">
        <f>IF(SP_SUL!M627="","*",SP_SUL!M627)</f>
        <v>-</v>
      </c>
      <c r="L625" s="317" t="str">
        <f>IF(SP_SUL!N627="","*",SP_SUL!N627)</f>
        <v>-</v>
      </c>
      <c r="M625" s="111" t="str">
        <f>IF(SP_SUL!J627="","*",SP_SUL!J627)</f>
        <v>*</v>
      </c>
      <c r="N625" s="256" t="str">
        <f>IF(SP_SUL!K627="","*",SP_SUL!K627)</f>
        <v>*</v>
      </c>
      <c r="O625" s="256" t="str">
        <f>IF(SP_SUL!L627="","*",SP_SUL!L627)</f>
        <v>*</v>
      </c>
      <c r="P625" s="111"/>
      <c r="Q625" s="128" t="str">
        <f>IF(SP_SUL!O627="","*",SP_SUL!O627)</f>
        <v>*</v>
      </c>
      <c r="R625" s="128" t="str">
        <f>IF(SP_SUL!P627="","*",SP_SUL!P627)</f>
        <v>*</v>
      </c>
      <c r="S625" s="110" t="str">
        <f>IF(SP_SUL!Q627="","*",CONCATENATE(SP_SUL!Q627," ",SP_SUL!R627))</f>
        <v>*</v>
      </c>
      <c r="T625" s="110" t="str">
        <f>IF(SP_SUL!V627="","*",SP_SUL!V627)</f>
        <v>*</v>
      </c>
      <c r="U625" s="110" t="str">
        <f>IF(SP_SUL!W627="","*",SP_SUL!W627)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>
      <c r="A626" s="109" t="str">
        <f>IF(SP_SUL!Y628="","*",SP_SUL!Y628)</f>
        <v>*</v>
      </c>
      <c r="B626" s="109" t="str">
        <f>IF(SP_SUL!X628="","*",SP_SUL!X628)</f>
        <v>Contrato</v>
      </c>
      <c r="C626" s="109" t="str">
        <f>IF(SP_SUL!Z628="","*",SP_SUL!Z628)</f>
        <v>*</v>
      </c>
      <c r="D626" s="110" t="str">
        <f>IF(SP_SUL!S628="","*",SP_SUL!S628)</f>
        <v>SP SUL</v>
      </c>
      <c r="E626" s="110" t="str">
        <f>IF(SP_SUL!T628="","*",SP_SUL!T628)</f>
        <v>ZEV-ZPT</v>
      </c>
      <c r="F626" s="110">
        <f>IF(SP_SUL!B628="","*",SP_SUL!B628)</f>
        <v>46020</v>
      </c>
      <c r="G626" s="110" t="str">
        <f>IF(SP_SUL!D628="","*",SP_SUL!D628)</f>
        <v>MOD ZEZ</v>
      </c>
      <c r="H626" s="110" t="str">
        <f>IF(SP_SUL!F628="","*",SP_SUL!F628)</f>
        <v>BLOCO</v>
      </c>
      <c r="I626" s="110" t="str">
        <f>IF(SP_SUL!H628="","*",SP_SUL!H628)</f>
        <v>K67ZEV1</v>
      </c>
      <c r="J626" s="110" t="str">
        <f>IF(SP_SUL!I628="","*",SP_SUL!I628)</f>
        <v>K67ZEV1</v>
      </c>
      <c r="K626" s="110" t="str">
        <f>IF(SP_SUL!M628="","*",SP_SUL!M628)</f>
        <v>ZXW-ZEZ</v>
      </c>
      <c r="L626" s="317" t="str">
        <f>IF(SP_SUL!N628="","*",SP_SUL!N628)</f>
        <v>K79ZEZ2</v>
      </c>
      <c r="M626" s="111">
        <f>IF(SP_SUL!J628="","*",SP_SUL!J628)</f>
        <v>92</v>
      </c>
      <c r="N626" s="256">
        <f>IF(SP_SUL!K628="","*",SP_SUL!K628)</f>
        <v>75.183999999999997</v>
      </c>
      <c r="O626" s="256">
        <f>IF(SP_SUL!L628="","*",SP_SUL!L628)</f>
        <v>81.828000000000003</v>
      </c>
      <c r="P626" s="111"/>
      <c r="Q626" s="128">
        <f>IF(SP_SUL!O628="","*",SP_SUL!O628)</f>
        <v>0.33333333333333331</v>
      </c>
      <c r="R626" s="128">
        <f>IF(SP_SUL!P628="","*",SP_SUL!P628)</f>
        <v>0.99930555555555556</v>
      </c>
      <c r="S626" s="110" t="str">
        <f>IF(SP_SUL!Q628="","*",CONCATENATE(SP_SUL!Q628," ",SP_SUL!R628))</f>
        <v>1 BINÁRIO</v>
      </c>
      <c r="T626" s="110" t="str">
        <f>IF(SP_SUL!V628="","*",SP_SUL!V628)</f>
        <v>Augusto</v>
      </c>
      <c r="U626" s="110" t="str">
        <f>IF(SP_SUL!W628="","*",SP_SUL!W628)</f>
        <v>Bloco Modernização</v>
      </c>
      <c r="V626" s="112">
        <f ca="1">_xlfn.XLOOKUP(G626&amp;$V$2,BS_CONTROLE[CHAVE],BS_CONTROLE[Quantidade_11],"-")</f>
        <v>1</v>
      </c>
      <c r="W626" s="112">
        <f ca="1">_xlfn.XLOOKUP(G626&amp;$W$2,BS_CONTROLE[CHAVE],BS_CONTROLE[Quantidade_11],"-")</f>
        <v>1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IF(SP_SUL!Y629="","*",SP_SUL!Y629)</f>
        <v>*</v>
      </c>
      <c r="B627" s="109" t="str">
        <f>IF(SP_SUL!X629="","*",SP_SUL!X629)</f>
        <v>Contrato</v>
      </c>
      <c r="C627" s="109" t="str">
        <f>IF(SP_SUL!Z629="","*",SP_SUL!Z629)</f>
        <v>*</v>
      </c>
      <c r="D627" s="110" t="str">
        <f>IF(SP_SUL!S629="","*",SP_SUL!S629)</f>
        <v>SP SUL</v>
      </c>
      <c r="E627" s="110" t="str">
        <f>IF(SP_SUL!T629="","*",SP_SUL!T629)</f>
        <v>ZEV-ZPT</v>
      </c>
      <c r="F627" s="110">
        <f>IF(SP_SUL!B629="","*",SP_SUL!B629)</f>
        <v>46020</v>
      </c>
      <c r="G627" s="110" t="str">
        <f>IF(SP_SUL!D629="","*",SP_SUL!D629)</f>
        <v>W61</v>
      </c>
      <c r="H627" s="110" t="str">
        <f>IF(SP_SUL!F629="","*",SP_SUL!F629)</f>
        <v>DESLOCAMENTO</v>
      </c>
      <c r="I627" s="110" t="str">
        <f>IF(SP_SUL!H629="","*",SP_SUL!H629)</f>
        <v>K67ZEV1</v>
      </c>
      <c r="J627" s="110" t="str">
        <f>IF(SP_SUL!I629="","*",SP_SUL!I629)</f>
        <v>K67ZEV1</v>
      </c>
      <c r="K627" s="110" t="str">
        <f>IF(SP_SUL!M629="","*",SP_SUL!M629)</f>
        <v>ZXW-ZEZ</v>
      </c>
      <c r="L627" s="317" t="str">
        <f>IF(SP_SUL!N629="","*",SP_SUL!N629)</f>
        <v>K79ZEZ2</v>
      </c>
      <c r="M627" s="111">
        <f>IF(SP_SUL!J629="","*",SP_SUL!J629)</f>
        <v>92</v>
      </c>
      <c r="N627" s="256">
        <f>IF(SP_SUL!K629="","*",SP_SUL!K629)</f>
        <v>75.183999999999997</v>
      </c>
      <c r="O627" s="256">
        <f>IF(SP_SUL!L629="","*",SP_SUL!L629)</f>
        <v>81.828000000000003</v>
      </c>
      <c r="P627" s="111"/>
      <c r="Q627" s="128">
        <f>IF(SP_SUL!O629="","*",SP_SUL!O629)</f>
        <v>0.33333333333333331</v>
      </c>
      <c r="R627" s="128">
        <f>IF(SP_SUL!P629="","*",SP_SUL!P629)</f>
        <v>6.9444444444444447E-4</v>
      </c>
      <c r="S627" s="110" t="str">
        <f>IF(SP_SUL!Q629="","*",CONCATENATE(SP_SUL!Q629," ",SP_SUL!R629))</f>
        <v>1 BINÁRIO</v>
      </c>
      <c r="T627" s="110" t="str">
        <f>IF(SP_SUL!V629="","*",SP_SUL!V629)</f>
        <v>Augusto</v>
      </c>
      <c r="U627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7" s="112">
        <f ca="1">_xlfn.XLOOKUP(G627&amp;$V$2,BS_CONTROLE[CHAVE],BS_CONTROLE[Quantidade_11],"-")</f>
        <v>1</v>
      </c>
      <c r="W627" s="112">
        <f ca="1">_xlfn.XLOOKUP(G627&amp;$W$2,BS_CONTROLE[CHAVE],BS_CONTROLE[Quantidade_11],"-")</f>
        <v>1</v>
      </c>
      <c r="X627" s="112">
        <f ca="1">_xlfn.XLOOKUP(G627&amp;$X$2,BS_CONTROLE[CHAVE],BS_CONTROLE[Quantidade_11],"-")</f>
        <v>1</v>
      </c>
    </row>
    <row r="628" spans="1:24" s="113" customFormat="1">
      <c r="A628" s="109" t="str">
        <f>IF(SP_SUL!Y630="","*",SP_SUL!Y630)</f>
        <v>*</v>
      </c>
      <c r="B628" s="109" t="str">
        <f>IF(SP_SUL!X630="","*",SP_SUL!X630)</f>
        <v>Contrato</v>
      </c>
      <c r="C628" s="109" t="str">
        <f>IF(SP_SUL!Z630="","*",SP_SUL!Z630)</f>
        <v>*</v>
      </c>
      <c r="D628" s="110" t="str">
        <f>IF(SP_SUL!S630="","*",SP_SUL!S630)</f>
        <v>SP SUL</v>
      </c>
      <c r="E628" s="110" t="str">
        <f>IF(SP_SUL!T630="","*",SP_SUL!T630)</f>
        <v>ZEV-ZPT</v>
      </c>
      <c r="F628" s="110">
        <f>IF(SP_SUL!B630="","*",SP_SUL!B630)</f>
        <v>46020</v>
      </c>
      <c r="G628" s="110" t="str">
        <f>IF(SP_SUL!D630="","*",SP_SUL!D630)</f>
        <v>A85</v>
      </c>
      <c r="H628" s="110" t="str">
        <f>IF(SP_SUL!F630="","*",SP_SUL!F630)</f>
        <v>DESLOCAMENTO</v>
      </c>
      <c r="I628" s="110" t="str">
        <f>IF(SP_SUL!H630="","*",SP_SUL!H630)</f>
        <v>ZXW</v>
      </c>
      <c r="J628" s="110" t="str">
        <f>IF(SP_SUL!I630="","*",SP_SUL!I630)</f>
        <v>ZXW</v>
      </c>
      <c r="K628" s="110" t="str">
        <f>IF(SP_SUL!M630="","*",SP_SUL!M630)</f>
        <v>ZXW-ZEZ</v>
      </c>
      <c r="L628" s="317" t="str">
        <f>IF(SP_SUL!N630="","*",SP_SUL!N630)</f>
        <v>K79ZEZ2</v>
      </c>
      <c r="M628" s="111">
        <f>IF(SP_SUL!J630="","*",SP_SUL!J630)</f>
        <v>92</v>
      </c>
      <c r="N628" s="256">
        <f>IF(SP_SUL!K630="","*",SP_SUL!K630)</f>
        <v>75.183999999999997</v>
      </c>
      <c r="O628" s="256">
        <f>IF(SP_SUL!L630="","*",SP_SUL!L630)</f>
        <v>81.828000000000003</v>
      </c>
      <c r="P628" s="111"/>
      <c r="Q628" s="128">
        <f>IF(SP_SUL!O630="","*",SP_SUL!O630)</f>
        <v>0.33333333333333331</v>
      </c>
      <c r="R628" s="128">
        <f>IF(SP_SUL!P630="","*",SP_SUL!P630)</f>
        <v>6.9444444444444447E-4</v>
      </c>
      <c r="S628" s="110" t="str">
        <f>IF(SP_SUL!Q630="","*",CONCATENATE(SP_SUL!Q630," ",SP_SUL!R630))</f>
        <v>1 BINÁRIO</v>
      </c>
      <c r="T628" s="110" t="str">
        <f>IF(SP_SUL!V630="","*",SP_SUL!V630)</f>
        <v>Augusto</v>
      </c>
      <c r="U628" s="110" t="str">
        <f>IF(SP_SUL!W630="","*",SP_SUL!W630)</f>
        <v xml:space="preserve">Deslocamento do Auto de Linha A85 - Até Bloco Modernização / </v>
      </c>
      <c r="V628" s="112" t="str">
        <f ca="1">_xlfn.XLOOKUP(G628&amp;$V$2,BS_CONTROLE[CHAVE],BS_CONTROLE[Quantidade_11],"-")</f>
        <v>-</v>
      </c>
      <c r="W628" s="112">
        <f ca="1">_xlfn.XLOOKUP(G628&amp;$W$2,BS_CONTROLE[CHAVE],BS_CONTROLE[Quantidade_11],"-")</f>
        <v>1</v>
      </c>
      <c r="X628" s="112" t="str">
        <f ca="1">_xlfn.XLOOKUP(G628&amp;$X$2,BS_CONTROLE[CHAVE],BS_CONTROLE[Quantidade_11],"-")</f>
        <v>-</v>
      </c>
    </row>
    <row r="629" spans="1:24" s="113" customFormat="1">
      <c r="A629" s="109" t="str">
        <f>IF(SP_SUL!Y631="","*",SP_SUL!Y631)</f>
        <v>*</v>
      </c>
      <c r="B629" s="109" t="str">
        <f>IF(SP_SUL!X631="","*",SP_SUL!X631)</f>
        <v>Oportunidade</v>
      </c>
      <c r="C629" s="109" t="str">
        <f>IF(SP_SUL!Z631="","*",SP_SUL!Z631)</f>
        <v>*</v>
      </c>
      <c r="D629" s="110" t="str">
        <f>IF(SP_SUL!S631="","*",SP_SUL!S631)</f>
        <v>SP SUL</v>
      </c>
      <c r="E629" s="110" t="str">
        <f>IF(SP_SUL!T631="","*",SP_SUL!T631)</f>
        <v>ZEV-ZPT</v>
      </c>
      <c r="F629" s="110">
        <f>IF(SP_SUL!B631="","*",SP_SUL!B631)</f>
        <v>46020</v>
      </c>
      <c r="G629" s="110" t="str">
        <f>IF(SP_SUL!D631="","*",SP_SUL!D631)</f>
        <v>W62</v>
      </c>
      <c r="H629" s="110" t="str">
        <f>IF(SP_SUL!F631="","*",SP_SUL!F631)</f>
        <v>DESLOCAMENTO</v>
      </c>
      <c r="I629" s="110" t="str">
        <f>IF(SP_SUL!H631="","*",SP_SUL!H631)</f>
        <v>ZPT1051</v>
      </c>
      <c r="J629" s="110" t="str">
        <f>IF(SP_SUL!I631="","*",SP_SUL!I631)</f>
        <v>ZPTZDR</v>
      </c>
      <c r="K629" s="110" t="str">
        <f>IF(SP_SUL!M631="","*",SP_SUL!M631)</f>
        <v>ZPT-ZXW</v>
      </c>
      <c r="L629" s="317" t="str">
        <f>IF(SP_SUL!N631="","*",SP_SUL!N631)</f>
        <v>K84ZXW1</v>
      </c>
      <c r="M629" s="111">
        <f>IF(SP_SUL!J631="","*",SP_SUL!J631)</f>
        <v>54</v>
      </c>
      <c r="N629" s="256">
        <f>IF(SP_SUL!K631="","*",SP_SUL!K631)</f>
        <v>83.7</v>
      </c>
      <c r="O629" s="256" t="str">
        <f>IF(SP_SUL!L631="","*",SP_SUL!L631)</f>
        <v>-</v>
      </c>
      <c r="P629" s="111"/>
      <c r="Q629" s="128">
        <f>IF(SP_SUL!O631="","*",SP_SUL!O631)</f>
        <v>0.3125</v>
      </c>
      <c r="R629" s="128">
        <f>IF(SP_SUL!P631="","*",SP_SUL!P631)</f>
        <v>4.1666666666666664E-2</v>
      </c>
      <c r="S629" s="110" t="str">
        <f>IF(SP_SUL!Q631="","*",CONCATENATE(SP_SUL!Q631," ",SP_SUL!R631))</f>
        <v>1 BINÁRIO</v>
      </c>
      <c r="T629" s="110" t="str">
        <f>IF(SP_SUL!V631="","*",SP_SUL!V631)</f>
        <v>Moisés</v>
      </c>
      <c r="U629" s="110" t="str">
        <f>IF(SP_SUL!W631="","*",SP_SUL!W631)</f>
        <v>Deslocamento e recolhimento das TP's na serra</v>
      </c>
      <c r="V629" s="112">
        <f ca="1">_xlfn.XLOOKUP(G629&amp;$V$2,BS_CONTROLE[CHAVE],BS_CONTROLE[Quantidade_11],"-")</f>
        <v>1</v>
      </c>
      <c r="W629" s="112">
        <f ca="1">_xlfn.XLOOKUP(G629&amp;$W$2,BS_CONTROLE[CHAVE],BS_CONTROLE[Quantidade_11],"-")</f>
        <v>0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IF(SP_SUL!Y632="","*",SP_SUL!Y632)</f>
        <v>*</v>
      </c>
      <c r="B630" s="109" t="str">
        <f>IF(SP_SUL!X632="","*",SP_SUL!X632)</f>
        <v>Oportunidade</v>
      </c>
      <c r="C630" s="109" t="str">
        <f>IF(SP_SUL!Z632="","*",SP_SUL!Z632)</f>
        <v>*</v>
      </c>
      <c r="D630" s="110" t="str">
        <f>IF(SP_SUL!S632="","*",SP_SUL!S632)</f>
        <v>SP SUL</v>
      </c>
      <c r="E630" s="110" t="str">
        <f>IF(SP_SUL!T632="","*",SP_SUL!T632)</f>
        <v>ZEV-ZPT</v>
      </c>
      <c r="F630" s="110">
        <f>IF(SP_SUL!B632="","*",SP_SUL!B632)</f>
        <v>46020</v>
      </c>
      <c r="G630" s="110" t="str">
        <f>IF(SP_SUL!D632="","*",SP_SUL!D632)</f>
        <v>V85</v>
      </c>
      <c r="H630" s="110" t="str">
        <f>IF(SP_SUL!F632="","*",SP_SUL!F632)</f>
        <v>MODERNIZAÇÃO - SOCADORA</v>
      </c>
      <c r="I630" s="110" t="str">
        <f>IF(SP_SUL!H632="","*",SP_SUL!H632)</f>
        <v>109ZPT2</v>
      </c>
      <c r="J630" s="110" t="str">
        <f>IF(SP_SUL!I632="","*",SP_SUL!I632)</f>
        <v>ZPTZDR</v>
      </c>
      <c r="K630" s="110" t="str">
        <f>IF(SP_SUL!M632="","*",SP_SUL!M632)</f>
        <v>ZGP-ZWU</v>
      </c>
      <c r="L630" s="317" t="str">
        <f>IF(SP_SUL!N632="","*",SP_SUL!N632)</f>
        <v>ZGP1001</v>
      </c>
      <c r="M630" s="111">
        <f>IF(SP_SUL!J632="","*",SP_SUL!J632)</f>
        <v>54</v>
      </c>
      <c r="N630" s="256">
        <f>IF(SP_SUL!K632="","*",SP_SUL!K632)</f>
        <v>100.13</v>
      </c>
      <c r="O630" s="256">
        <f>IF(SP_SUL!L632="","*",SP_SUL!L632)</f>
        <v>101.6</v>
      </c>
      <c r="P630" s="111"/>
      <c r="Q630" s="128">
        <f>IF(SP_SUL!O632="","*",SP_SUL!O632)</f>
        <v>0.375</v>
      </c>
      <c r="R630" s="128">
        <f>IF(SP_SUL!P632="","*",SP_SUL!P632)</f>
        <v>0.16666666666666666</v>
      </c>
      <c r="S630" s="110" t="str">
        <f>IF(SP_SUL!Q632="","*",CONCATENATE(SP_SUL!Q632," ",SP_SUL!R632))</f>
        <v>960 M</v>
      </c>
      <c r="T630" s="110" t="str">
        <f>IF(SP_SUL!V632="","*",SP_SUL!V632)</f>
        <v>Saulo</v>
      </c>
      <c r="U630" s="110" t="str">
        <f>IF(SP_SUL!W632="","*",SP_SUL!W632)</f>
        <v>Serviços de socaria mecanizada</v>
      </c>
      <c r="V630" s="112">
        <f ca="1">_xlfn.XLOOKUP(G630&amp;$V$2,BS_CONTROLE[CHAVE],BS_CONTROLE[Quantidade_11],"-")</f>
        <v>0</v>
      </c>
      <c r="W630" s="112">
        <f ca="1">_xlfn.XLOOKUP(G630&amp;$W$2,BS_CONTROLE[CHAVE],BS_CONTROLE[Quantidade_11],"-")</f>
        <v>0</v>
      </c>
      <c r="X630" s="112">
        <f ca="1">_xlfn.XLOOKUP(G630&amp;$X$2,BS_CONTROLE[CHAVE],BS_CONTROLE[Quantidade_11],"-")</f>
        <v>0</v>
      </c>
    </row>
    <row r="631" spans="1:24" s="113" customFormat="1">
      <c r="A631" s="109" t="str">
        <f>IF(SP_SUL!Y633="","*",SP_SUL!Y633)</f>
        <v>*</v>
      </c>
      <c r="B631" s="109" t="str">
        <f>IF(SP_SUL!X633="","*",SP_SUL!X633)</f>
        <v>Contrato</v>
      </c>
      <c r="C631" s="109" t="str">
        <f>IF(SP_SUL!Z633="","*",SP_SUL!Z633)</f>
        <v>*</v>
      </c>
      <c r="D631" s="110" t="str">
        <f>IF(SP_SUL!S633="","*",SP_SUL!S633)</f>
        <v>SP SUL</v>
      </c>
      <c r="E631" s="110" t="str">
        <f>IF(SP_SUL!T633="","*",SP_SUL!T633)</f>
        <v>ZPT-ZPG</v>
      </c>
      <c r="F631" s="110">
        <f>IF(SP_SUL!B633="","*",SP_SUL!B633)</f>
        <v>46020</v>
      </c>
      <c r="G631" s="110" t="str">
        <f>IF(SP_SUL!D633="","*",SP_SUL!D633)</f>
        <v>JACIANO (TF-674)</v>
      </c>
      <c r="H631" s="110" t="str">
        <f>IF(SP_SUL!F633="","*",SP_SUL!F633)</f>
        <v>PDM - SUBSTITUIÇÃO - DORMENTE</v>
      </c>
      <c r="I631" s="110" t="str">
        <f>IF(SP_SUL!H633="","*",SP_SUL!H633)</f>
        <v>-</v>
      </c>
      <c r="J631" s="110" t="str">
        <f>IF(SP_SUL!I633="","*",SP_SUL!I633)</f>
        <v>-</v>
      </c>
      <c r="K631" s="110" t="str">
        <f>IF(SP_SUL!M633="","*",SP_SUL!M633)</f>
        <v>PAT-ZGM</v>
      </c>
      <c r="L631" s="317" t="str">
        <f>IF(SP_SUL!N633="","*",SP_SUL!N633)</f>
        <v>PAT1102</v>
      </c>
      <c r="M631" s="111">
        <f>IF(SP_SUL!J633="","*",SP_SUL!J633)</f>
        <v>53</v>
      </c>
      <c r="N631" s="256">
        <f>IF(SP_SUL!K633="","*",SP_SUL!K633)</f>
        <v>109.3</v>
      </c>
      <c r="O631" s="256" t="str">
        <f>IF(SP_SUL!L633="","*",SP_SUL!L633)</f>
        <v>-</v>
      </c>
      <c r="P631" s="111"/>
      <c r="Q631" s="128">
        <f>IF(SP_SUL!O633="","*",SP_SUL!O633)</f>
        <v>0.45833333333333331</v>
      </c>
      <c r="R631" s="128">
        <f>IF(SP_SUL!P633="","*",SP_SUL!P633)</f>
        <v>8.3333333333333329E-2</v>
      </c>
      <c r="S631" s="110" t="str">
        <f>IF(SP_SUL!Q633="","*",CONCATENATE(SP_SUL!Q633," ",SP_SUL!R633))</f>
        <v>20 Nº DE DORMENTES</v>
      </c>
      <c r="T631" s="110" t="str">
        <f>IF(SP_SUL!V633="","*",SP_SUL!V633)</f>
        <v>Moises</v>
      </c>
      <c r="U631" s="110" t="str">
        <f>IF(SP_SUL!W633="","*",SP_SUL!W633)</f>
        <v>Substituição de dormentes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 t="str">
        <f ca="1">_xlfn.XLOOKUP(G631&amp;$X$2,BS_CONTROLE[CHAVE],BS_CONTROLE[Quantidade_11],"-")</f>
        <v>-</v>
      </c>
    </row>
    <row r="632" spans="1:24" s="113" customFormat="1">
      <c r="A632" s="109" t="str">
        <f>IF(SP_SUL!Y634="","*",SP_SUL!Y634)</f>
        <v>*</v>
      </c>
      <c r="B632" s="109" t="str">
        <f>IF(SP_SUL!X634="","*",SP_SUL!X634)</f>
        <v>Oportunidade</v>
      </c>
      <c r="C632" s="109" t="str">
        <f>IF(SP_SUL!Z634="","*",SP_SUL!Z634)</f>
        <v>*</v>
      </c>
      <c r="D632" s="110" t="str">
        <f>IF(SP_SUL!S634="","*",SP_SUL!S634)</f>
        <v>SP SUL</v>
      </c>
      <c r="E632" s="110" t="str">
        <f>IF(SP_SUL!T634="","*",SP_SUL!T634)</f>
        <v>ZPT-ZPG</v>
      </c>
      <c r="F632" s="110">
        <f>IF(SP_SUL!B634="","*",SP_SUL!B634)</f>
        <v>46020</v>
      </c>
      <c r="G632" s="110" t="str">
        <f>IF(SP_SUL!D634="","*",SP_SUL!D634)</f>
        <v>E41</v>
      </c>
      <c r="H632" s="110" t="str">
        <f>IF(SP_SUL!F634="","*",SP_SUL!F634)</f>
        <v>DESLOCAMENTO</v>
      </c>
      <c r="I632" s="110" t="str">
        <f>IF(SP_SUL!H634="","*",SP_SUL!H634)</f>
        <v>IBA</v>
      </c>
      <c r="J632" s="110" t="str">
        <f>IF(SP_SUL!I634="","*",SP_SUL!I634)</f>
        <v>ZTP</v>
      </c>
      <c r="K632" s="110" t="str">
        <f>IF(SP_SUL!M634="","*",SP_SUL!M634)</f>
        <v>IBA-ZTP</v>
      </c>
      <c r="L632" s="317" t="str">
        <f>IF(SP_SUL!N634="","*",SP_SUL!N634)</f>
        <v>IBAZTP</v>
      </c>
      <c r="M632" s="111">
        <f>IF(SP_SUL!J634="","*",SP_SUL!J634)</f>
        <v>53</v>
      </c>
      <c r="N632" s="256">
        <f>IF(SP_SUL!K634="","*",SP_SUL!K634)</f>
        <v>126</v>
      </c>
      <c r="O632" s="256" t="str">
        <f>IF(SP_SUL!L634="","*",SP_SUL!L634)</f>
        <v>-</v>
      </c>
      <c r="P632" s="111"/>
      <c r="Q632" s="128">
        <f>IF(SP_SUL!O634="","*",SP_SUL!O634)</f>
        <v>0.83333333333333337</v>
      </c>
      <c r="R632" s="128">
        <f>IF(SP_SUL!P634="","*",SP_SUL!P634)</f>
        <v>4.1666666666666664E-2</v>
      </c>
      <c r="S632" s="110" t="str">
        <f>IF(SP_SUL!Q634="","*",CONCATENATE(SP_SUL!Q634," ",SP_SUL!R634))</f>
        <v>1 BINÁRIO</v>
      </c>
      <c r="T632" s="110" t="str">
        <f>IF(SP_SUL!V634="","*",SP_SUL!V634)</f>
        <v>PCM</v>
      </c>
      <c r="U632" s="110" t="str">
        <f>IF(SP_SUL!W634="","*",SP_SUL!W634)</f>
        <v>Deslocamento para ZTP</v>
      </c>
      <c r="V632" s="112">
        <f ca="1">_xlfn.XLOOKUP(G632&amp;$V$2,BS_CONTROLE[CHAVE],BS_CONTROLE[Quantidade_11],"-")</f>
        <v>1</v>
      </c>
      <c r="W632" s="112">
        <f ca="1">_xlfn.XLOOKUP(G632&amp;$W$2,BS_CONTROLE[CHAVE],BS_CONTROLE[Quantidade_11],"-")</f>
        <v>0</v>
      </c>
      <c r="X632" s="112" t="str">
        <f ca="1">_xlfn.XLOOKUP(G632&amp;$X$2,BS_CONTROLE[CHAVE],BS_CONTROLE[Quantidade_11],"-")</f>
        <v>-</v>
      </c>
    </row>
    <row r="633" spans="1:24" s="113" customFormat="1">
      <c r="A633" s="109" t="str">
        <f>IF(SP_SUL!Y635="","*",SP_SUL!Y635)</f>
        <v>*</v>
      </c>
      <c r="B633" s="109" t="str">
        <f>IF(SP_SUL!X635="","*",SP_SUL!X635)</f>
        <v>Extra</v>
      </c>
      <c r="C633" s="109" t="str">
        <f>IF(SP_SUL!Z635="","*",SP_SUL!Z635)</f>
        <v>*</v>
      </c>
      <c r="D633" s="110" t="str">
        <f>IF(SP_SUL!S635="","*",SP_SUL!S635)</f>
        <v>SP SUL</v>
      </c>
      <c r="E633" s="110" t="str">
        <f>IF(SP_SUL!T635="","*",SP_SUL!T635)</f>
        <v>ZBV-ZKE</v>
      </c>
      <c r="F633" s="110">
        <f>IF(SP_SUL!B635="","*",SP_SUL!B635)</f>
        <v>46020</v>
      </c>
      <c r="G633" s="110" t="str">
        <f>IF(SP_SUL!D635="","*",SP_SUL!D635)</f>
        <v xml:space="preserve">TURMA FIXA VIA </v>
      </c>
      <c r="H633" s="110" t="str">
        <f>IF(SP_SUL!F635="","*",SP_SUL!F635)</f>
        <v>PREPARAÇÃO DE BARRA</v>
      </c>
      <c r="I633" s="110" t="str">
        <f>IF(SP_SUL!H635="","*",SP_SUL!H635)</f>
        <v>-</v>
      </c>
      <c r="J633" s="110" t="str">
        <f>IF(SP_SUL!I635="","*",SP_SUL!I635)</f>
        <v>-</v>
      </c>
      <c r="K633" s="110" t="str">
        <f>IF(SP_SUL!M635="","*",SP_SUL!M635)</f>
        <v>ZDS-ZQB</v>
      </c>
      <c r="L633" s="317" t="str">
        <f>IF(SP_SUL!N635="","*",SP_SUL!N635)</f>
        <v>ZDS2481</v>
      </c>
      <c r="M633" s="111">
        <f>IF(SP_SUL!J635="","*",SP_SUL!J635)</f>
        <v>49</v>
      </c>
      <c r="N633" s="256">
        <f>IF(SP_SUL!K635="","*",SP_SUL!K635)</f>
        <v>245.05</v>
      </c>
      <c r="O633" s="256" t="str">
        <f>IF(SP_SUL!L635="","*",SP_SUL!L635)</f>
        <v>*</v>
      </c>
      <c r="P633" s="111"/>
      <c r="Q633" s="128">
        <f>IF(SP_SUL!O635="","*",SP_SUL!O635)</f>
        <v>0.375</v>
      </c>
      <c r="R633" s="128">
        <f>IF(SP_SUL!P635="","*",SP_SUL!P635)</f>
        <v>6.25E-2</v>
      </c>
      <c r="S633" s="110" t="str">
        <f>IF(SP_SUL!Q635="","*",CONCATENATE(SP_SUL!Q635," ",SP_SUL!R635))</f>
        <v>1 BINÁRIO</v>
      </c>
      <c r="T633" s="110" t="str">
        <f>IF(SP_SUL!V635="","*",SP_SUL!V635)</f>
        <v>Henrique</v>
      </c>
      <c r="U633" s="110" t="str">
        <f>IF(SP_SUL!W635="","*",SP_SUL!W635)</f>
        <v>Preparação barra</v>
      </c>
      <c r="V633" s="112" t="str">
        <f ca="1">_xlfn.XLOOKUP(G633&amp;$V$2,BS_CONTROLE[CHAVE],BS_CONTROLE[Quantidade_11],"-")</f>
        <v>-</v>
      </c>
      <c r="W633" s="112">
        <f ca="1">_xlfn.XLOOKUP(G633&amp;$W$2,BS_CONTROLE[CHAVE],BS_CONTROLE[Quantidade_11],"-")</f>
        <v>1</v>
      </c>
      <c r="X633" s="112" t="str">
        <f ca="1">_xlfn.XLOOKUP(G633&amp;$X$2,BS_CONTROLE[CHAVE],BS_CONTROLE[Quantidade_11],"-")</f>
        <v>-</v>
      </c>
    </row>
    <row r="634" spans="1:24" s="113" customFormat="1">
      <c r="A634" s="109" t="str">
        <f>IF(SP_SUL!Y636="","*",SP_SUL!Y636)</f>
        <v>*</v>
      </c>
      <c r="B634" s="109" t="str">
        <f>IF(SP_SUL!X636="","*",SP_SUL!X636)</f>
        <v>Oportunidade</v>
      </c>
      <c r="C634" s="109" t="str">
        <f>IF(SP_SUL!Z636="","*",SP_SUL!Z636)</f>
        <v>*</v>
      </c>
      <c r="D634" s="110" t="str">
        <f>IF(SP_SUL!S636="","*",SP_SUL!S636)</f>
        <v>-</v>
      </c>
      <c r="E634" s="110" t="str">
        <f>IF(SP_SUL!T636="","*",SP_SUL!T636)</f>
        <v>-</v>
      </c>
      <c r="F634" s="110" t="str">
        <f>IF(SP_SUL!B636="","*",SP_SUL!B636)</f>
        <v>*</v>
      </c>
      <c r="G634" s="110" t="str">
        <f>IF(SP_SUL!D636="","*",SP_SUL!D636)</f>
        <v>*</v>
      </c>
      <c r="H634" s="110" t="str">
        <f>IF(SP_SUL!F636="","*",SP_SUL!F636)</f>
        <v>*</v>
      </c>
      <c r="I634" s="110" t="str">
        <f>IF(SP_SUL!H636="","*",SP_SUL!H636)</f>
        <v>*</v>
      </c>
      <c r="J634" s="110" t="str">
        <f>IF(SP_SUL!I636="","*",SP_SUL!I636)</f>
        <v>*</v>
      </c>
      <c r="K634" s="110" t="str">
        <f>IF(SP_SUL!M636="","*",SP_SUL!M636)</f>
        <v>-</v>
      </c>
      <c r="L634" s="317" t="str">
        <f>IF(SP_SUL!N636="","*",SP_SUL!N636)</f>
        <v>-</v>
      </c>
      <c r="M634" s="111" t="str">
        <f>IF(SP_SUL!J636="","*",SP_SUL!J636)</f>
        <v>*</v>
      </c>
      <c r="N634" s="256" t="str">
        <f>IF(SP_SUL!K636="","*",SP_SUL!K636)</f>
        <v>*</v>
      </c>
      <c r="O634" s="256" t="str">
        <f>IF(SP_SUL!L636="","*",SP_SUL!L636)</f>
        <v>*</v>
      </c>
      <c r="P634" s="111"/>
      <c r="Q634" s="128" t="str">
        <f>IF(SP_SUL!O636="","*",SP_SUL!O636)</f>
        <v>*</v>
      </c>
      <c r="R634" s="128" t="str">
        <f>IF(SP_SUL!P636="","*",SP_SUL!P636)</f>
        <v>*</v>
      </c>
      <c r="S634" s="110" t="str">
        <f>IF(SP_SUL!Q636="","*",CONCATENATE(SP_SUL!Q636," ",SP_SUL!R636))</f>
        <v>*</v>
      </c>
      <c r="T634" s="110" t="str">
        <f>IF(SP_SUL!V636="","*",SP_SUL!V636)</f>
        <v>*</v>
      </c>
      <c r="U634" s="110" t="str">
        <f>IF(SP_SUL!W636="","*",SP_SUL!W636)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>
      <c r="A635" s="109" t="str">
        <f>IF(SP_SUL!Y637="","*",SP_SUL!Y637)</f>
        <v>SIM</v>
      </c>
      <c r="B635" s="109" t="str">
        <f>IF(SP_SUL!X637="","*",SP_SUL!X637)</f>
        <v>Contrato</v>
      </c>
      <c r="C635" s="109" t="str">
        <f>IF(SP_SUL!Z637="","*",SP_SUL!Z637)</f>
        <v>*</v>
      </c>
      <c r="D635" s="110" t="str">
        <f>IF(SP_SUL!S637="","*",SP_SUL!S637)</f>
        <v>SP SUL</v>
      </c>
      <c r="E635" s="110" t="str">
        <f>IF(SP_SUL!T637="","*",SP_SUL!T637)</f>
        <v>ZBV-ZKE</v>
      </c>
      <c r="F635" s="110">
        <f>IF(SP_SUL!B637="","*",SP_SUL!B637)</f>
        <v>46021</v>
      </c>
      <c r="G635" s="110" t="str">
        <f>IF(SP_SUL!D637="","*",SP_SUL!D637)</f>
        <v>V93</v>
      </c>
      <c r="H635" s="110" t="str">
        <f>IF(SP_SUL!F637="","*",SP_SUL!F637)</f>
        <v>MECANIZAÇÃO - SOCADORA</v>
      </c>
      <c r="I635" s="110" t="str">
        <f>IF(SP_SUL!H637="","*",SP_SUL!H637)</f>
        <v>ZYU1</v>
      </c>
      <c r="J635" s="110" t="str">
        <f>IF(SP_SUL!I637="","*",SP_SUL!I637)</f>
        <v>ZYU1</v>
      </c>
      <c r="K635" s="110" t="str">
        <f>IF(SP_SUL!M637="","*",SP_SUL!M637)</f>
        <v>ZST-ZXI</v>
      </c>
      <c r="L635" s="317" t="str">
        <f>IF(SP_SUL!N637="","*",SP_SUL!N637)</f>
        <v>ZXI2/216ZXI2/ZST2162</v>
      </c>
      <c r="M635" s="111">
        <f>IF(SP_SUL!J637="","*",SP_SUL!J637)</f>
        <v>56</v>
      </c>
      <c r="N635" s="256">
        <f>IF(SP_SUL!K637="","*",SP_SUL!K637)</f>
        <v>218.75</v>
      </c>
      <c r="O635" s="256">
        <f>IF(SP_SUL!L637="","*",SP_SUL!L637)</f>
        <v>211</v>
      </c>
      <c r="P635" s="111"/>
      <c r="Q635" s="128">
        <f>IF(SP_SUL!O637="","*",SP_SUL!O637)</f>
        <v>0.29166666666666669</v>
      </c>
      <c r="R635" s="128">
        <f>IF(SP_SUL!P637="","*",SP_SUL!P637)</f>
        <v>0.16666666666666666</v>
      </c>
      <c r="S635" s="110" t="str">
        <f>IF(SP_SUL!Q637="","*",CONCATENATE(SP_SUL!Q637," ",SP_SUL!R637))</f>
        <v>2040 M</v>
      </c>
      <c r="T635" s="110" t="str">
        <f>IF(SP_SUL!V637="","*",SP_SUL!V637)</f>
        <v>Antonioni</v>
      </c>
      <c r="U635" s="110" t="str">
        <f>IF(SP_SUL!W637="","*",SP_SUL!W637)</f>
        <v>Socaria mecanizada</v>
      </c>
      <c r="V635" s="112">
        <f ca="1">_xlfn.XLOOKUP(G635&amp;$V$2,BS_CONTROLE[CHAVE],BS_CONTROLE[Quantidade_11],"-")</f>
        <v>0</v>
      </c>
      <c r="W635" s="112">
        <f ca="1">_xlfn.XLOOKUP(G635&amp;$W$2,BS_CONTROLE[CHAVE],BS_CONTROLE[Quantidade_11],"-")</f>
        <v>0</v>
      </c>
      <c r="X635" s="112">
        <f ca="1">_xlfn.XLOOKUP(G635&amp;$X$2,BS_CONTROLE[CHAVE],BS_CONTROLE[Quantidade_11],"-")</f>
        <v>0</v>
      </c>
    </row>
    <row r="636" spans="1:24" s="113" customFormat="1">
      <c r="A636" s="109" t="str">
        <f>IF(SP_SUL!Y638="","*",SP_SUL!Y638)</f>
        <v>SIM</v>
      </c>
      <c r="B636" s="109" t="str">
        <f>IF(SP_SUL!X638="","*",SP_SUL!X638)</f>
        <v>Oportunidade</v>
      </c>
      <c r="C636" s="109" t="str">
        <f>IF(SP_SUL!Z638="","*",SP_SUL!Z638)</f>
        <v>*</v>
      </c>
      <c r="D636" s="110" t="str">
        <f>IF(SP_SUL!S638="","*",SP_SUL!S638)</f>
        <v>SP SUL</v>
      </c>
      <c r="E636" s="110" t="str">
        <f>IF(SP_SUL!T638="","*",SP_SUL!T638)</f>
        <v>ZBV-ZKE</v>
      </c>
      <c r="F636" s="110">
        <f>IF(SP_SUL!B638="","*",SP_SUL!B638)</f>
        <v>46021</v>
      </c>
      <c r="G636" s="110" t="str">
        <f>IF(SP_SUL!D638="","*",SP_SUL!D638)</f>
        <v>W59</v>
      </c>
      <c r="H636" s="110" t="str">
        <f>IF(SP_SUL!F638="","*",SP_SUL!F638)</f>
        <v>PDM - DESCARGA - DORMENTE</v>
      </c>
      <c r="I636" s="110" t="str">
        <f>IF(SP_SUL!H638="","*",SP_SUL!H638)</f>
        <v>ZYU1</v>
      </c>
      <c r="J636" s="110" t="str">
        <f>IF(SP_SUL!I638="","*",SP_SUL!I638)</f>
        <v>ZYU1</v>
      </c>
      <c r="K636" s="110" t="str">
        <f>IF(SP_SUL!M638="","*",SP_SUL!M638)</f>
        <v>ZER-170</v>
      </c>
      <c r="L636" s="317" t="str">
        <f>IF(SP_SUL!N638="","*",SP_SUL!N638)</f>
        <v>ZER169</v>
      </c>
      <c r="M636" s="111">
        <f>IF(SP_SUL!J638="","*",SP_SUL!J638)</f>
        <v>56</v>
      </c>
      <c r="N636" s="256">
        <f>IF(SP_SUL!K638="","*",SP_SUL!K638)</f>
        <v>168</v>
      </c>
      <c r="O636" s="256" t="str">
        <f>IF(SP_SUL!L638="","*",SP_SUL!L638)</f>
        <v>-</v>
      </c>
      <c r="P636" s="111"/>
      <c r="Q636" s="128">
        <f>IF(SP_SUL!O638="","*",SP_SUL!O638)</f>
        <v>0.35416666666666669</v>
      </c>
      <c r="R636" s="128">
        <f>IF(SP_SUL!P638="","*",SP_SUL!P638)</f>
        <v>4.1666666666666664E-2</v>
      </c>
      <c r="S636" s="110" t="str">
        <f>IF(SP_SUL!Q638="","*",CONCATENATE(SP_SUL!Q638," ",SP_SUL!R638))</f>
        <v>100 Nº DE DORMENTES</v>
      </c>
      <c r="T636" s="110" t="str">
        <f>IF(SP_SUL!V638="","*",SP_SUL!V638)</f>
        <v>Jonas</v>
      </c>
      <c r="U636" s="110" t="str">
        <f>IF(SP_SUL!W638="","*",SP_SUL!W638)</f>
        <v xml:space="preserve">Descarga de dormentes 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 t="str">
        <f ca="1">_xlfn.XLOOKUP(G636&amp;$X$2,BS_CONTROLE[CHAVE],BS_CONTROLE[Quantidade_11],"-")</f>
        <v>-</v>
      </c>
    </row>
    <row r="637" spans="1:24" s="113" customFormat="1">
      <c r="A637" s="109" t="str">
        <f>IF(SP_SUL!Y639="","*",SP_SUL!Y639)</f>
        <v>SIM</v>
      </c>
      <c r="B637" s="109" t="str">
        <f>IF(SP_SUL!X639="","*",SP_SUL!X639)</f>
        <v>Oportunidade</v>
      </c>
      <c r="C637" s="109" t="str">
        <f>IF(SP_SUL!Z639="","*",SP_SUL!Z639)</f>
        <v>*</v>
      </c>
      <c r="D637" s="110" t="str">
        <f>IF(SP_SUL!S639="","*",SP_SUL!S639)</f>
        <v>SP SUL</v>
      </c>
      <c r="E637" s="110" t="str">
        <f>IF(SP_SUL!T639="","*",SP_SUL!T639)</f>
        <v>ZBV-ZKE</v>
      </c>
      <c r="F637" s="110">
        <f>IF(SP_SUL!B639="","*",SP_SUL!B639)</f>
        <v>46021</v>
      </c>
      <c r="G637" s="110" t="str">
        <f>IF(SP_SUL!D639="","*",SP_SUL!D639)</f>
        <v>JOSÉ  (TF-521)</v>
      </c>
      <c r="H637" s="110" t="str">
        <f>IF(SP_SUL!F639="","*",SP_SUL!F639)</f>
        <v>PDM - SUBSTITUIÇÃO - DORMENTE</v>
      </c>
      <c r="I637" s="110" t="str">
        <f>IF(SP_SUL!H639="","*",SP_SUL!H639)</f>
        <v>-</v>
      </c>
      <c r="J637" s="110" t="str">
        <f>IF(SP_SUL!I639="","*",SP_SUL!I639)</f>
        <v>-</v>
      </c>
      <c r="K637" s="110" t="str">
        <f>IF(SP_SUL!M639="","*",SP_SUL!M639)</f>
        <v>ZER-170</v>
      </c>
      <c r="L637" s="317" t="str">
        <f>IF(SP_SUL!N639="","*",SP_SUL!N639)</f>
        <v>ZER169</v>
      </c>
      <c r="M637" s="111">
        <f>IF(SP_SUL!J639="","*",SP_SUL!J639)</f>
        <v>56</v>
      </c>
      <c r="N637" s="256">
        <f>IF(SP_SUL!K639="","*",SP_SUL!K639)</f>
        <v>167.5</v>
      </c>
      <c r="O637" s="256" t="str">
        <f>IF(SP_SUL!L639="","*",SP_SUL!L639)</f>
        <v>-</v>
      </c>
      <c r="P637" s="111"/>
      <c r="Q637" s="128">
        <f>IF(SP_SUL!O639="","*",SP_SUL!O639)</f>
        <v>0.41666666666666669</v>
      </c>
      <c r="R637" s="128">
        <f>IF(SP_SUL!P639="","*",SP_SUL!P639)</f>
        <v>6.25E-2</v>
      </c>
      <c r="S637" s="110" t="str">
        <f>IF(SP_SUL!Q639="","*",CONCATENATE(SP_SUL!Q639," ",SP_SUL!R639))</f>
        <v>15 Nº DE DORMENTES</v>
      </c>
      <c r="T637" s="110" t="str">
        <f>IF(SP_SUL!V639="","*",SP_SUL!V639)</f>
        <v>José</v>
      </c>
      <c r="U637" s="110" t="str">
        <f>IF(SP_SUL!W639="","*",SP_SUL!W639)</f>
        <v>Substituição de dormentes em ponte</v>
      </c>
      <c r="V637" s="112">
        <f ca="1">_xlfn.XLOOKUP(G637&amp;$V$2,BS_CONTROLE[CHAVE],BS_CONTROLE[Quantidade_11],"-")</f>
        <v>21</v>
      </c>
      <c r="W637" s="112">
        <f ca="1">_xlfn.XLOOKUP(G637&amp;$W$2,BS_CONTROLE[CHAVE],BS_CONTROLE[Quantidade_11],"-")</f>
        <v>13</v>
      </c>
      <c r="X637" s="112" t="str">
        <f ca="1">_xlfn.XLOOKUP(G637&amp;$X$2,BS_CONTROLE[CHAVE],BS_CONTROLE[Quantidade_11],"-")</f>
        <v>-</v>
      </c>
    </row>
    <row r="638" spans="1:24" s="113" customFormat="1">
      <c r="A638" s="109" t="str">
        <f>IF(SP_SUL!Y640="","*",SP_SUL!Y640)</f>
        <v>SIM</v>
      </c>
      <c r="B638" s="109" t="str">
        <f>IF(SP_SUL!X640="","*",SP_SUL!X640)</f>
        <v>*</v>
      </c>
      <c r="C638" s="109" t="str">
        <f>IF(SP_SUL!Z640="","*",SP_SUL!Z640)</f>
        <v>*</v>
      </c>
      <c r="D638" s="110" t="str">
        <f>IF(SP_SUL!S640="","*",SP_SUL!S640)</f>
        <v>-</v>
      </c>
      <c r="E638" s="110" t="str">
        <f>IF(SP_SUL!T640="","*",SP_SUL!T640)</f>
        <v>-</v>
      </c>
      <c r="F638" s="110" t="str">
        <f>IF(SP_SUL!B640="","*",SP_SUL!B640)</f>
        <v>*</v>
      </c>
      <c r="G638" s="110" t="str">
        <f>IF(SP_SUL!D640="","*",SP_SUL!D640)</f>
        <v>*</v>
      </c>
      <c r="H638" s="110" t="str">
        <f>IF(SP_SUL!F640="","*",SP_SUL!F640)</f>
        <v>*</v>
      </c>
      <c r="I638" s="110" t="str">
        <f>IF(SP_SUL!H640="","*",SP_SUL!H640)</f>
        <v>*</v>
      </c>
      <c r="J638" s="110" t="str">
        <f>IF(SP_SUL!I640="","*",SP_SUL!I640)</f>
        <v>*</v>
      </c>
      <c r="K638" s="110" t="str">
        <f>IF(SP_SUL!M640="","*",SP_SUL!M640)</f>
        <v>-</v>
      </c>
      <c r="L638" s="317" t="str">
        <f>IF(SP_SUL!N640="","*",SP_SUL!N640)</f>
        <v>-</v>
      </c>
      <c r="M638" s="111" t="str">
        <f>IF(SP_SUL!J640="","*",SP_SUL!J640)</f>
        <v>*</v>
      </c>
      <c r="N638" s="256" t="str">
        <f>IF(SP_SUL!K640="","*",SP_SUL!K640)</f>
        <v>*</v>
      </c>
      <c r="O638" s="256" t="str">
        <f>IF(SP_SUL!L640="","*",SP_SUL!L640)</f>
        <v>*</v>
      </c>
      <c r="P638" s="111"/>
      <c r="Q638" s="128" t="str">
        <f>IF(SP_SUL!O640="","*",SP_SUL!O640)</f>
        <v>*</v>
      </c>
      <c r="R638" s="128" t="str">
        <f>IF(SP_SUL!P640="","*",SP_SUL!P640)</f>
        <v>*</v>
      </c>
      <c r="S638" s="110" t="str">
        <f>IF(SP_SUL!Q640="","*",CONCATENATE(SP_SUL!Q640," ",SP_SUL!R640))</f>
        <v>*</v>
      </c>
      <c r="T638" s="110" t="str">
        <f>IF(SP_SUL!V640="","*",SP_SUL!V640)</f>
        <v>*</v>
      </c>
      <c r="U638" s="110" t="str">
        <f>IF(SP_SUL!W640="","*",SP_SUL!W640)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>
      <c r="A639" s="109" t="str">
        <f>IF(SP_SUL!Y641="","*",SP_SUL!Y641)</f>
        <v>OPORTUNIDADE</v>
      </c>
      <c r="B639" s="109" t="str">
        <f>IF(SP_SUL!X641="","*",SP_SUL!X641)</f>
        <v>Contrato</v>
      </c>
      <c r="C639" s="109" t="str">
        <f>IF(SP_SUL!Z641="","*",SP_SUL!Z641)</f>
        <v>*</v>
      </c>
      <c r="D639" s="110" t="str">
        <f>IF(SP_SUL!S641="","*",SP_SUL!S641)</f>
        <v>SP SUL</v>
      </c>
      <c r="E639" s="110" t="str">
        <f>IF(SP_SUL!T641="","*",SP_SUL!T641)</f>
        <v>ZKE-ZEV</v>
      </c>
      <c r="F639" s="110">
        <f>IF(SP_SUL!B641="","*",SP_SUL!B641)</f>
        <v>46021</v>
      </c>
      <c r="G639" s="110" t="str">
        <f>IF(SP_SUL!D641="","*",SP_SUL!D641)</f>
        <v>A84</v>
      </c>
      <c r="H639" s="110" t="str">
        <f>IF(SP_SUL!F641="","*",SP_SUL!F641)</f>
        <v>DETECÇÃO - RONDA 7 DIAS</v>
      </c>
      <c r="I639" s="110" t="str">
        <f>IF(SP_SUL!H641="","*",SP_SUL!H641)</f>
        <v>ZEM1</v>
      </c>
      <c r="J639" s="110" t="str">
        <f>IF(SP_SUL!I641="","*",SP_SUL!I641)</f>
        <v>ZEM2</v>
      </c>
      <c r="K639" s="110" t="str">
        <f>IF(SP_SUL!M641="","*",SP_SUL!M641)</f>
        <v>ZEM-ZKW</v>
      </c>
      <c r="L639" s="317" t="str">
        <f>IF(SP_SUL!N641="","*",SP_SUL!N641)</f>
        <v>ZEMZKW</v>
      </c>
      <c r="M639" s="111">
        <f>IF(SP_SUL!J641="","*",SP_SUL!J641)</f>
        <v>48</v>
      </c>
      <c r="N639" s="256">
        <f>IF(SP_SUL!K641="","*",SP_SUL!K641)</f>
        <v>136</v>
      </c>
      <c r="O639" s="256" t="str">
        <f>IF(SP_SUL!L641="","*",SP_SUL!L641)</f>
        <v>-</v>
      </c>
      <c r="P639" s="111"/>
      <c r="Q639" s="128">
        <f>IF(SP_SUL!O641="","*",SP_SUL!O641)</f>
        <v>0.29166666666666669</v>
      </c>
      <c r="R639" s="128">
        <f>IF(SP_SUL!P641="","*",SP_SUL!P641)</f>
        <v>4.1666666666666664E-2</v>
      </c>
      <c r="S639" s="110" t="str">
        <f>IF(SP_SUL!Q641="","*",CONCATENATE(SP_SUL!Q641," ",SP_SUL!R641))</f>
        <v>36 KM</v>
      </c>
      <c r="T639" s="110" t="str">
        <f>IF(SP_SUL!V641="","*",SP_SUL!V641)</f>
        <v>Daniel</v>
      </c>
      <c r="U639" s="110" t="str">
        <f>IF(SP_SUL!W641="","*",SP_SUL!W641)</f>
        <v>Ronda 7 dias de ZEM-ZKW oportunidade voltar a ZEM</v>
      </c>
      <c r="V639" s="112">
        <f ca="1">_xlfn.XLOOKUP(G639&amp;$V$2,BS_CONTROLE[CHAVE],BS_CONTROLE[Quantidade_11],"-")</f>
        <v>36</v>
      </c>
      <c r="W639" s="112">
        <f ca="1">_xlfn.XLOOKUP(G639&amp;$W$2,BS_CONTROLE[CHAVE],BS_CONTROLE[Quantidade_11],"-")</f>
        <v>48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IF(SP_SUL!Y642="","*",SP_SUL!Y642)</f>
        <v>SIM</v>
      </c>
      <c r="B640" s="109" t="str">
        <f>IF(SP_SUL!X642="","*",SP_SUL!X642)</f>
        <v>Contrato</v>
      </c>
      <c r="C640" s="109" t="str">
        <f>IF(SP_SUL!Z642="","*",SP_SUL!Z642)</f>
        <v>*</v>
      </c>
      <c r="D640" s="110" t="str">
        <f>IF(SP_SUL!S642="","*",SP_SUL!S642)</f>
        <v>SP SUL</v>
      </c>
      <c r="E640" s="110" t="str">
        <f>IF(SP_SUL!T642="","*",SP_SUL!T642)</f>
        <v>ZKE-ZEV</v>
      </c>
      <c r="F640" s="110">
        <f>IF(SP_SUL!B642="","*",SP_SUL!B642)</f>
        <v>46021</v>
      </c>
      <c r="G640" s="110" t="str">
        <f>IF(SP_SUL!D642="","*",SP_SUL!D642)</f>
        <v>EDSON (TP-780)</v>
      </c>
      <c r="H640" s="110" t="str">
        <f>IF(SP_SUL!F642="","*",SP_SUL!F642)</f>
        <v>PDM - ALÍVIO DE TENSÃO</v>
      </c>
      <c r="I640" s="110" t="str">
        <f>IF(SP_SUL!H642="","*",SP_SUL!H642)</f>
        <v>-</v>
      </c>
      <c r="J640" s="110" t="str">
        <f>IF(SP_SUL!I642="","*",SP_SUL!I642)</f>
        <v>-</v>
      </c>
      <c r="K640" s="110" t="str">
        <f>IF(SP_SUL!M642="","*",SP_SUL!M642)</f>
        <v>ZWI-ZYQ</v>
      </c>
      <c r="L640" s="317">
        <f>IF(SP_SUL!N642="","*",SP_SUL!N642)</f>
        <v>1231212</v>
      </c>
      <c r="M640" s="111">
        <f>IF(SP_SUL!J642="","*",SP_SUL!J642)</f>
        <v>55</v>
      </c>
      <c r="N640" s="256">
        <f>IF(SP_SUL!K642="","*",SP_SUL!K642)</f>
        <v>121.98</v>
      </c>
      <c r="O640" s="256">
        <f>IF(SP_SUL!L642="","*",SP_SUL!L642)</f>
        <v>122.2</v>
      </c>
      <c r="P640" s="111"/>
      <c r="Q640" s="128">
        <f>IF(SP_SUL!O642="","*",SP_SUL!O642)</f>
        <v>0.33333333333333331</v>
      </c>
      <c r="R640" s="128">
        <f>IF(SP_SUL!P642="","*",SP_SUL!P642)</f>
        <v>8.3333333333333329E-2</v>
      </c>
      <c r="S640" s="110" t="str">
        <f>IF(SP_SUL!Q642="","*",CONCATENATE(SP_SUL!Q642," ",SP_SUL!R642))</f>
        <v>312 M</v>
      </c>
      <c r="T640" s="110" t="str">
        <f>IF(SP_SUL!V642="","*",SP_SUL!V642)</f>
        <v xml:space="preserve">Edson </v>
      </c>
      <c r="U640" s="110" t="str">
        <f>IF(SP_SUL!W642="","*",SP_SUL!W642)</f>
        <v>Alívio de tensão</v>
      </c>
      <c r="V640" s="112">
        <f ca="1">_xlfn.XLOOKUP(G640&amp;$V$2,BS_CONTROLE[CHAVE],BS_CONTROLE[Quantidade_11],"-")</f>
        <v>856</v>
      </c>
      <c r="W640" s="112">
        <f ca="1">_xlfn.XLOOKUP(G640&amp;$W$2,BS_CONTROLE[CHAVE],BS_CONTROLE[Quantidade_11],"-")</f>
        <v>0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IF(SP_SUL!Y643="","*",SP_SUL!Y643)</f>
        <v>SIM</v>
      </c>
      <c r="B641" s="109" t="str">
        <f>IF(SP_SUL!X643="","*",SP_SUL!X643)</f>
        <v>Contrato</v>
      </c>
      <c r="C641" s="109" t="str">
        <f>IF(SP_SUL!Z643="","*",SP_SUL!Z643)</f>
        <v>*</v>
      </c>
      <c r="D641" s="110" t="str">
        <f>IF(SP_SUL!S643="","*",SP_SUL!S643)</f>
        <v>SP SUL</v>
      </c>
      <c r="E641" s="110" t="str">
        <f>IF(SP_SUL!T643="","*",SP_SUL!T643)</f>
        <v>ZKE-ZEV</v>
      </c>
      <c r="F641" s="110">
        <f>IF(SP_SUL!B643="","*",SP_SUL!B643)</f>
        <v>46021</v>
      </c>
      <c r="G641" s="110" t="str">
        <f>IF(SP_SUL!D643="","*",SP_SUL!D643)</f>
        <v>V89</v>
      </c>
      <c r="H641" s="110" t="str">
        <f>IF(SP_SUL!F643="","*",SP_SUL!F643)</f>
        <v>MECANIZAÇÃO - SOCADORA</v>
      </c>
      <c r="I641" s="110" t="str">
        <f>IF(SP_SUL!H643="","*",SP_SUL!H643)</f>
        <v>ZEM1302</v>
      </c>
      <c r="J641" s="110" t="str">
        <f>IF(SP_SUL!I643="","*",SP_SUL!I643)</f>
        <v>ZEM1302</v>
      </c>
      <c r="K641" s="110" t="str">
        <f>IF(SP_SUL!M643="","*",SP_SUL!M643)</f>
        <v>ZYQ-ZEM</v>
      </c>
      <c r="L641" s="317" t="str">
        <f>IF(SP_SUL!N643="","*",SP_SUL!N643)</f>
        <v>ZEM1302</v>
      </c>
      <c r="M641" s="111">
        <f>IF(SP_SUL!J643="","*",SP_SUL!J643)</f>
        <v>55</v>
      </c>
      <c r="N641" s="256">
        <f>IF(SP_SUL!K643="","*",SP_SUL!K643)</f>
        <v>131.9</v>
      </c>
      <c r="O641" s="256">
        <f>IF(SP_SUL!L643="","*",SP_SUL!L643)</f>
        <v>132.5</v>
      </c>
      <c r="P641" s="111"/>
      <c r="Q641" s="128">
        <f>IF(SP_SUL!O643="","*",SP_SUL!O643)</f>
        <v>0.29166666666666669</v>
      </c>
      <c r="R641" s="128">
        <f>IF(SP_SUL!P643="","*",SP_SUL!P643)</f>
        <v>0.16666666666666666</v>
      </c>
      <c r="S641" s="110" t="str">
        <f>IF(SP_SUL!Q643="","*",CONCATENATE(SP_SUL!Q643," ",SP_SUL!R643))</f>
        <v>960 M</v>
      </c>
      <c r="T641" s="110" t="str">
        <f>IF(SP_SUL!V643="","*",SP_SUL!V643)</f>
        <v>Antonioni</v>
      </c>
      <c r="U641" s="110" t="str">
        <f>IF(SP_SUL!W643="","*",SP_SUL!W643)</f>
        <v>Socaria mecanizada</v>
      </c>
      <c r="V641" s="112">
        <f ca="1">_xlfn.XLOOKUP(G641&amp;$V$2,BS_CONTROLE[CHAVE],BS_CONTROLE[Quantidade_11],"-")</f>
        <v>1530</v>
      </c>
      <c r="W641" s="112">
        <f ca="1">_xlfn.XLOOKUP(G641&amp;$W$2,BS_CONTROLE[CHAVE],BS_CONTROLE[Quantidade_11],"-")</f>
        <v>1015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IF(SP_SUL!Y644="","*",SP_SUL!Y644)</f>
        <v>SIM</v>
      </c>
      <c r="B642" s="109" t="str">
        <f>IF(SP_SUL!X644="","*",SP_SUL!X644)</f>
        <v>Contrato</v>
      </c>
      <c r="C642" s="109" t="str">
        <f>IF(SP_SUL!Z644="","*",SP_SUL!Z644)</f>
        <v>*</v>
      </c>
      <c r="D642" s="110" t="str">
        <f>IF(SP_SUL!S644="","*",SP_SUL!S644)</f>
        <v>SP SUL</v>
      </c>
      <c r="E642" s="110" t="str">
        <f>IF(SP_SUL!T644="","*",SP_SUL!T644)</f>
        <v>ZKE-ZEV</v>
      </c>
      <c r="F642" s="110">
        <f>IF(SP_SUL!B644="","*",SP_SUL!B644)</f>
        <v>46021</v>
      </c>
      <c r="G642" s="110" t="str">
        <f>IF(SP_SUL!D644="","*",SP_SUL!D644)</f>
        <v>MOD ZRB</v>
      </c>
      <c r="H642" s="110" t="str">
        <f>IF(SP_SUL!F644="","*",SP_SUL!F644)</f>
        <v>BLOCO</v>
      </c>
      <c r="I642" s="110" t="str">
        <f>IF(SP_SUL!H644="","*",SP_SUL!H644)</f>
        <v>-</v>
      </c>
      <c r="J642" s="110" t="str">
        <f>IF(SP_SUL!I644="","*",SP_SUL!I644)</f>
        <v>-</v>
      </c>
      <c r="K642" s="110" t="str">
        <f>IF(SP_SUL!M644="","*",SP_SUL!M644)</f>
        <v>ZRB-ZEV</v>
      </c>
      <c r="L642" s="317" t="str">
        <f>IF(SP_SUL!N644="","*",SP_SUL!N644)</f>
        <v>ZRBZEV</v>
      </c>
      <c r="M642" s="111">
        <f>IF(SP_SUL!J644="","*",SP_SUL!J644)</f>
        <v>48</v>
      </c>
      <c r="N642" s="256">
        <f>IF(SP_SUL!K644="","*",SP_SUL!K644)</f>
        <v>152.1</v>
      </c>
      <c r="O642" s="256">
        <f>IF(SP_SUL!L644="","*",SP_SUL!L644)</f>
        <v>159</v>
      </c>
      <c r="P642" s="111"/>
      <c r="Q642" s="128">
        <f>IF(SP_SUL!O644="","*",SP_SUL!O644)</f>
        <v>0.29166666666666669</v>
      </c>
      <c r="R642" s="128">
        <f>IF(SP_SUL!P644="","*",SP_SUL!P644)</f>
        <v>0.20833333333333334</v>
      </c>
      <c r="S642" s="110" t="str">
        <f>IF(SP_SUL!Q644="","*",CONCATENATE(SP_SUL!Q644," ",SP_SUL!R644))</f>
        <v>1 BINÁRIO</v>
      </c>
      <c r="T642" s="110" t="str">
        <f>IF(SP_SUL!V644="","*",SP_SUL!V644)</f>
        <v xml:space="preserve">Alisson </v>
      </c>
      <c r="U642" s="110" t="str">
        <f>IF(SP_SUL!W644="","*",SP_SUL!W644)</f>
        <v>Bloco modernização</v>
      </c>
      <c r="V642" s="112">
        <f ca="1">_xlfn.XLOOKUP(G642&amp;$V$2,BS_CONTROLE[CHAVE],BS_CONTROLE[Quantidade_11],"-")</f>
        <v>1</v>
      </c>
      <c r="W642" s="112">
        <f ca="1">_xlfn.XLOOKUP(G642&amp;$W$2,BS_CONTROLE[CHAVE],BS_CONTROLE[Quantidade_11],"-")</f>
        <v>1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IF(SP_SUL!Y645="","*",SP_SUL!Y645)</f>
        <v>SIM</v>
      </c>
      <c r="B643" s="109" t="str">
        <f>IF(SP_SUL!X645="","*",SP_SUL!X645)</f>
        <v>Contrato</v>
      </c>
      <c r="C643" s="109" t="str">
        <f>IF(SP_SUL!Z645="","*",SP_SUL!Z645)</f>
        <v>*</v>
      </c>
      <c r="D643" s="110" t="str">
        <f>IF(SP_SUL!S645="","*",SP_SUL!S645)</f>
        <v>SP SUL</v>
      </c>
      <c r="E643" s="110" t="str">
        <f>IF(SP_SUL!T645="","*",SP_SUL!T645)</f>
        <v>ZKE-ZEV</v>
      </c>
      <c r="F643" s="110">
        <f>IF(SP_SUL!B645="","*",SP_SUL!B645)</f>
        <v>46021</v>
      </c>
      <c r="G643" s="110" t="str">
        <f>IF(SP_SUL!D645="","*",SP_SUL!D645)</f>
        <v>V96</v>
      </c>
      <c r="H643" s="110" t="str">
        <f>IF(SP_SUL!F645="","*",SP_SUL!F645)</f>
        <v>MODERNIZAÇÃO - SOCADORA</v>
      </c>
      <c r="I643" s="110" t="str">
        <f>IF(SP_SUL!H645="","*",SP_SUL!H645)</f>
        <v>ZEM1</v>
      </c>
      <c r="J643" s="110" t="str">
        <f>IF(SP_SUL!I645="","*",SP_SUL!I645)</f>
        <v>ZEM1</v>
      </c>
      <c r="K643" s="110" t="str">
        <f>IF(SP_SUL!M645="","*",SP_SUL!M645)</f>
        <v>ZEJ-ZEV</v>
      </c>
      <c r="L643" s="317">
        <f>IF(SP_SUL!N645="","*",SP_SUL!N645)</f>
        <v>1571561</v>
      </c>
      <c r="M643" s="111">
        <f>IF(SP_SUL!J645="","*",SP_SUL!J645)</f>
        <v>48</v>
      </c>
      <c r="N643" s="256">
        <f>IF(SP_SUL!K645="","*",SP_SUL!K645)</f>
        <v>156.22999999999999</v>
      </c>
      <c r="O643" s="256" t="str">
        <f>IF(SP_SUL!L645="","*",SP_SUL!L645)</f>
        <v>-</v>
      </c>
      <c r="P643" s="111"/>
      <c r="Q643" s="128" t="str">
        <f>IF(SP_SUL!O645="","*",SP_SUL!O645)</f>
        <v>-</v>
      </c>
      <c r="R643" s="128">
        <f>IF(SP_SUL!P645="","*",SP_SUL!P645)</f>
        <v>6.9444444444444447E-4</v>
      </c>
      <c r="S643" s="110" t="str">
        <f>IF(SP_SUL!Q645="","*",CONCATENATE(SP_SUL!Q645," ",SP_SUL!R645))</f>
        <v>500 M</v>
      </c>
      <c r="T643" s="110" t="str">
        <f>IF(SP_SUL!V645="","*",SP_SUL!V645)</f>
        <v xml:space="preserve">Alisson </v>
      </c>
      <c r="U643" s="110" t="str">
        <f>IF(SP_SUL!W645="","*",SP_SUL!W645)</f>
        <v>Socaria mecanizada</v>
      </c>
      <c r="V643" s="112">
        <f ca="1">_xlfn.XLOOKUP(G643&amp;$V$2,BS_CONTROLE[CHAVE],BS_CONTROLE[Quantidade_11],"-")</f>
        <v>870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IF(SP_SUL!Y646="","*",SP_SUL!Y646)</f>
        <v>SIM</v>
      </c>
      <c r="B644" s="109" t="str">
        <f>IF(SP_SUL!X646="","*",SP_SUL!X646)</f>
        <v>Contrato</v>
      </c>
      <c r="C644" s="109" t="str">
        <f>IF(SP_SUL!Z646="","*",SP_SUL!Z646)</f>
        <v>*</v>
      </c>
      <c r="D644" s="110" t="str">
        <f>IF(SP_SUL!S646="","*",SP_SUL!S646)</f>
        <v>SP SUL</v>
      </c>
      <c r="E644" s="110" t="str">
        <f>IF(SP_SUL!T646="","*",SP_SUL!T646)</f>
        <v>ZKE-ZEV</v>
      </c>
      <c r="F644" s="110">
        <f>IF(SP_SUL!B646="","*",SP_SUL!B646)</f>
        <v>46021</v>
      </c>
      <c r="G644" s="110" t="str">
        <f>IF(SP_SUL!D646="","*",SP_SUL!D646)</f>
        <v>CAIQUE (TP-869)</v>
      </c>
      <c r="H644" s="110" t="str">
        <f>IF(SP_SUL!F646="","*",SP_SUL!F646)</f>
        <v>MODERNIZAÇÃO - SOLDA</v>
      </c>
      <c r="I644" s="110" t="str">
        <f>IF(SP_SUL!H646="","*",SP_SUL!H646)</f>
        <v>-</v>
      </c>
      <c r="J644" s="110" t="str">
        <f>IF(SP_SUL!I646="","*",SP_SUL!I646)</f>
        <v>-</v>
      </c>
      <c r="K644" s="110" t="str">
        <f>IF(SP_SUL!M646="","*",SP_SUL!M646)</f>
        <v>ZEJ-ZEV</v>
      </c>
      <c r="L644" s="317">
        <f>IF(SP_SUL!N646="","*",SP_SUL!N646)</f>
        <v>1571561</v>
      </c>
      <c r="M644" s="111">
        <f>IF(SP_SUL!J646="","*",SP_SUL!J646)</f>
        <v>48</v>
      </c>
      <c r="N644" s="256">
        <f>IF(SP_SUL!K646="","*",SP_SUL!K646)</f>
        <v>156.9</v>
      </c>
      <c r="O644" s="256" t="str">
        <f>IF(SP_SUL!L646="","*",SP_SUL!L646)</f>
        <v>-</v>
      </c>
      <c r="P644" s="111"/>
      <c r="Q644" s="128" t="str">
        <f>IF(SP_SUL!O646="","*",SP_SUL!O646)</f>
        <v>-</v>
      </c>
      <c r="R644" s="128">
        <f>IF(SP_SUL!P646="","*",SP_SUL!P646)</f>
        <v>6.9444444444444447E-4</v>
      </c>
      <c r="S644" s="110" t="str">
        <f>IF(SP_SUL!Q646="","*",CONCATENATE(SP_SUL!Q646," ",SP_SUL!R646))</f>
        <v>3 Nº DE SOLDA</v>
      </c>
      <c r="T644" s="110" t="str">
        <f>IF(SP_SUL!V646="","*",SP_SUL!V646)</f>
        <v>Caique</v>
      </c>
      <c r="U644" s="110" t="str">
        <f>IF(SP_SUL!W646="","*",SP_SUL!W646)</f>
        <v>Execução de solda -  condicionado a temperatura</v>
      </c>
      <c r="V644" s="112">
        <f ca="1">_xlfn.XLOOKUP(G644&amp;$V$2,BS_CONTROLE[CHAVE],BS_CONTROLE[Quantidade_11],"-")</f>
        <v>3</v>
      </c>
      <c r="W644" s="112">
        <f ca="1">_xlfn.XLOOKUP(G644&amp;$W$2,BS_CONTROLE[CHAVE],BS_CONTROLE[Quantidade_11],"-")</f>
        <v>2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IF(SP_SUL!Y647="","*",SP_SUL!Y647)</f>
        <v>SIM</v>
      </c>
      <c r="B645" s="109" t="str">
        <f>IF(SP_SUL!X647="","*",SP_SUL!X647)</f>
        <v>Contrato</v>
      </c>
      <c r="C645" s="109" t="str">
        <f>IF(SP_SUL!Z647="","*",SP_SUL!Z647)</f>
        <v>*</v>
      </c>
      <c r="D645" s="110" t="str">
        <f>IF(SP_SUL!S647="","*",SP_SUL!S647)</f>
        <v>SP SUL</v>
      </c>
      <c r="E645" s="110" t="str">
        <f>IF(SP_SUL!T647="","*",SP_SUL!T647)</f>
        <v>ZKE-ZEV</v>
      </c>
      <c r="F645" s="110">
        <f>IF(SP_SUL!B647="","*",SP_SUL!B647)</f>
        <v>46021</v>
      </c>
      <c r="G645" s="110" t="str">
        <f>IF(SP_SUL!D647="","*",SP_SUL!D647)</f>
        <v>ADENISON (TP-810)</v>
      </c>
      <c r="H645" s="110" t="str">
        <f>IF(SP_SUL!F647="","*",SP_SUL!F647)</f>
        <v>MODERNIZAÇÃO - SOLDA</v>
      </c>
      <c r="I645" s="110" t="str">
        <f>IF(SP_SUL!H647="","*",SP_SUL!H647)</f>
        <v>-</v>
      </c>
      <c r="J645" s="110" t="str">
        <f>IF(SP_SUL!I647="","*",SP_SUL!I647)</f>
        <v>-</v>
      </c>
      <c r="K645" s="110" t="str">
        <f>IF(SP_SUL!M647="","*",SP_SUL!M647)</f>
        <v>ZEJ-ZEV</v>
      </c>
      <c r="L645" s="317">
        <f>IF(SP_SUL!N647="","*",SP_SUL!N647)</f>
        <v>1571561</v>
      </c>
      <c r="M645" s="111">
        <f>IF(SP_SUL!J647="","*",SP_SUL!J647)</f>
        <v>48</v>
      </c>
      <c r="N645" s="256">
        <f>IF(SP_SUL!K647="","*",SP_SUL!K647)</f>
        <v>156.9</v>
      </c>
      <c r="O645" s="256" t="str">
        <f>IF(SP_SUL!L647="","*",SP_SUL!L647)</f>
        <v>-</v>
      </c>
      <c r="P645" s="111"/>
      <c r="Q645" s="128" t="str">
        <f>IF(SP_SUL!O647="","*",SP_SUL!O647)</f>
        <v>-</v>
      </c>
      <c r="R645" s="128">
        <f>IF(SP_SUL!P647="","*",SP_SUL!P647)</f>
        <v>6.9444444444444447E-4</v>
      </c>
      <c r="S645" s="110" t="str">
        <f>IF(SP_SUL!Q647="","*",CONCATENATE(SP_SUL!Q647," ",SP_SUL!R647))</f>
        <v>3 Nº DE SOLDA</v>
      </c>
      <c r="T645" s="110" t="str">
        <f>IF(SP_SUL!V647="","*",SP_SUL!V647)</f>
        <v>Adenilson</v>
      </c>
      <c r="U645" s="110" t="str">
        <f>IF(SP_SUL!W647="","*",SP_SUL!W647)</f>
        <v>Execução de solda -  condicionado a temperatura</v>
      </c>
      <c r="V645" s="112">
        <f ca="1">_xlfn.XLOOKUP(G645&amp;$V$2,BS_CONTROLE[CHAVE],BS_CONTROLE[Quantidade_11],"-")</f>
        <v>3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>
      <c r="A646" s="109" t="str">
        <f>IF(SP_SUL!Y648="","*",SP_SUL!Y648)</f>
        <v>SIM</v>
      </c>
      <c r="B646" s="109" t="str">
        <f>IF(SP_SUL!X648="","*",SP_SUL!X648)</f>
        <v>Contrato</v>
      </c>
      <c r="C646" s="109" t="str">
        <f>IF(SP_SUL!Z648="","*",SP_SUL!Z648)</f>
        <v>*</v>
      </c>
      <c r="D646" s="110" t="str">
        <f>IF(SP_SUL!S648="","*",SP_SUL!S648)</f>
        <v>SP SUL</v>
      </c>
      <c r="E646" s="110" t="str">
        <f>IF(SP_SUL!T648="","*",SP_SUL!T648)</f>
        <v>ZKE-ZEV</v>
      </c>
      <c r="F646" s="110">
        <f>IF(SP_SUL!B648="","*",SP_SUL!B648)</f>
        <v>46021</v>
      </c>
      <c r="G646" s="110" t="str">
        <f>IF(SP_SUL!D648="","*",SP_SUL!D648)</f>
        <v>DANILO (TP-837)</v>
      </c>
      <c r="H646" s="110" t="str">
        <f>IF(SP_SUL!F648="","*",SP_SUL!F648)</f>
        <v>MODERNIZAÇÃO - SOLDA</v>
      </c>
      <c r="I646" s="110" t="str">
        <f>IF(SP_SUL!H648="","*",SP_SUL!H648)</f>
        <v>-</v>
      </c>
      <c r="J646" s="110" t="str">
        <f>IF(SP_SUL!I648="","*",SP_SUL!I648)</f>
        <v>-</v>
      </c>
      <c r="K646" s="110" t="str">
        <f>IF(SP_SUL!M648="","*",SP_SUL!M648)</f>
        <v>ZEJ-ZEV</v>
      </c>
      <c r="L646" s="317" t="str">
        <f>IF(SP_SUL!N648="","*",SP_SUL!N648)</f>
        <v>ZEV1571</v>
      </c>
      <c r="M646" s="111">
        <f>IF(SP_SUL!J648="","*",SP_SUL!J648)</f>
        <v>48</v>
      </c>
      <c r="N646" s="256">
        <f>IF(SP_SUL!K648="","*",SP_SUL!K648)</f>
        <v>157.06399999999999</v>
      </c>
      <c r="O646" s="256" t="str">
        <f>IF(SP_SUL!L648="","*",SP_SUL!L648)</f>
        <v>-</v>
      </c>
      <c r="P646" s="111"/>
      <c r="Q646" s="128" t="str">
        <f>IF(SP_SUL!O648="","*",SP_SUL!O648)</f>
        <v>-</v>
      </c>
      <c r="R646" s="128">
        <f>IF(SP_SUL!P648="","*",SP_SUL!P648)</f>
        <v>6.9444444444444447E-4</v>
      </c>
      <c r="S646" s="110" t="str">
        <f>IF(SP_SUL!Q648="","*",CONCATENATE(SP_SUL!Q648," ",SP_SUL!R648))</f>
        <v>3 Nº DE SOLDA</v>
      </c>
      <c r="T646" s="110" t="str">
        <f>IF(SP_SUL!V648="","*",SP_SUL!V648)</f>
        <v>Danilo</v>
      </c>
      <c r="U646" s="110" t="str">
        <f>IF(SP_SUL!W648="","*",SP_SUL!W648)</f>
        <v>Execução de solda -  condicionado a temperatura</v>
      </c>
      <c r="V646" s="112">
        <f ca="1">_xlfn.XLOOKUP(G646&amp;$V$2,BS_CONTROLE[CHAVE],BS_CONTROLE[Quantidade_11],"-")</f>
        <v>0</v>
      </c>
      <c r="W646" s="112">
        <f ca="1">_xlfn.XLOOKUP(G646&amp;$W$2,BS_CONTROLE[CHAVE],BS_CONTROLE[Quantidade_11],"-")</f>
        <v>2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IF(SP_SUL!Y649="","*",SP_SUL!Y649)</f>
        <v>SIM</v>
      </c>
      <c r="B647" s="109" t="str">
        <f>IF(SP_SUL!X649="","*",SP_SUL!X649)</f>
        <v>Contrato</v>
      </c>
      <c r="C647" s="109" t="str">
        <f>IF(SP_SUL!Z649="","*",SP_SUL!Z649)</f>
        <v>*</v>
      </c>
      <c r="D647" s="110" t="str">
        <f>IF(SP_SUL!S649="","*",SP_SUL!S649)</f>
        <v>SP SUL</v>
      </c>
      <c r="E647" s="110" t="str">
        <f>IF(SP_SUL!T649="","*",SP_SUL!T649)</f>
        <v>ZKE-ZEV</v>
      </c>
      <c r="F647" s="110">
        <f>IF(SP_SUL!B649="","*",SP_SUL!B649)</f>
        <v>46021</v>
      </c>
      <c r="G647" s="110" t="str">
        <f>IF(SP_SUL!D649="","*",SP_SUL!D649)</f>
        <v>ISMAEL(TP-726)</v>
      </c>
      <c r="H647" s="110" t="str">
        <f>IF(SP_SUL!F649="","*",SP_SUL!F649)</f>
        <v>MODERNIZAÇÃO - SOLDA</v>
      </c>
      <c r="I647" s="110" t="str">
        <f>IF(SP_SUL!H649="","*",SP_SUL!H649)</f>
        <v>-</v>
      </c>
      <c r="J647" s="110" t="str">
        <f>IF(SP_SUL!I649="","*",SP_SUL!I649)</f>
        <v>-</v>
      </c>
      <c r="K647" s="110" t="str">
        <f>IF(SP_SUL!M649="","*",SP_SUL!M649)</f>
        <v>ZEJ-ZEV</v>
      </c>
      <c r="L647" s="317">
        <f>IF(SP_SUL!N649="","*",SP_SUL!N649)</f>
        <v>1571561</v>
      </c>
      <c r="M647" s="111">
        <f>IF(SP_SUL!J649="","*",SP_SUL!J649)</f>
        <v>48</v>
      </c>
      <c r="N647" s="256">
        <f>IF(SP_SUL!K649="","*",SP_SUL!K649)</f>
        <v>156.33199999999999</v>
      </c>
      <c r="O647" s="256" t="str">
        <f>IF(SP_SUL!L649="","*",SP_SUL!L649)</f>
        <v>-</v>
      </c>
      <c r="P647" s="111"/>
      <c r="Q647" s="128" t="str">
        <f>IF(SP_SUL!O649="","*",SP_SUL!O649)</f>
        <v>-</v>
      </c>
      <c r="R647" s="128">
        <f>IF(SP_SUL!P649="","*",SP_SUL!P649)</f>
        <v>6.9444444444444447E-4</v>
      </c>
      <c r="S647" s="110" t="str">
        <f>IF(SP_SUL!Q649="","*",CONCATENATE(SP_SUL!Q649," ",SP_SUL!R649))</f>
        <v>3 Nº DE SOLDA</v>
      </c>
      <c r="T647" s="110" t="str">
        <f>IF(SP_SUL!V649="","*",SP_SUL!V649)</f>
        <v>Ismael</v>
      </c>
      <c r="U647" s="110" t="str">
        <f>IF(SP_SUL!W649="","*",SP_SUL!W649)</f>
        <v>Execução de solda -  condicionado a temperatura</v>
      </c>
      <c r="V647" s="112">
        <f ca="1">_xlfn.XLOOKUP(G647&amp;$V$2,BS_CONTROLE[CHAVE],BS_CONTROLE[Quantidade_11],"-")</f>
        <v>0</v>
      </c>
      <c r="W647" s="112">
        <f ca="1">_xlfn.XLOOKUP(G647&amp;$W$2,BS_CONTROLE[CHAVE],BS_CONTROLE[Quantidade_11],"-")</f>
        <v>0</v>
      </c>
      <c r="X647" s="112" t="str">
        <f ca="1">_xlfn.XLOOKUP(G647&amp;$X$2,BS_CONTROLE[CHAVE],BS_CONTROLE[Quantidade_11],"-")</f>
        <v>-</v>
      </c>
    </row>
    <row r="648" spans="1:24" s="113" customFormat="1">
      <c r="A648" s="109" t="str">
        <f>IF(SP_SUL!Y650="","*",SP_SUL!Y650)</f>
        <v>SIM</v>
      </c>
      <c r="B648" s="109" t="str">
        <f>IF(SP_SUL!X650="","*",SP_SUL!X650)</f>
        <v>Contrato</v>
      </c>
      <c r="C648" s="109" t="str">
        <f>IF(SP_SUL!Z650="","*",SP_SUL!Z650)</f>
        <v>*</v>
      </c>
      <c r="D648" s="110" t="str">
        <f>IF(SP_SUL!S650="","*",SP_SUL!S650)</f>
        <v>SP SUL</v>
      </c>
      <c r="E648" s="110" t="str">
        <f>IF(SP_SUL!T650="","*",SP_SUL!T650)</f>
        <v>ZKE-ZEV</v>
      </c>
      <c r="F648" s="110">
        <f>IF(SP_SUL!B650="","*",SP_SUL!B650)</f>
        <v>46021</v>
      </c>
      <c r="G648" s="110" t="str">
        <f>IF(SP_SUL!D650="","*",SP_SUL!D650)</f>
        <v>W96</v>
      </c>
      <c r="H648" s="110" t="str">
        <f>IF(SP_SUL!F650="","*",SP_SUL!F650)</f>
        <v>MODERNIZAÇÃO - RECOLHIMENTO DE DORMENTE</v>
      </c>
      <c r="I648" s="110" t="str">
        <f>IF(SP_SUL!H650="","*",SP_SUL!H650)</f>
        <v>Z3VZEV</v>
      </c>
      <c r="J648" s="110" t="str">
        <f>IF(SP_SUL!I650="","*",SP_SUL!I650)</f>
        <v>ZEM1</v>
      </c>
      <c r="K648" s="110" t="str">
        <f>IF(SP_SUL!M650="","*",SP_SUL!M650)</f>
        <v>ZEJ-ZEV</v>
      </c>
      <c r="L648" s="317" t="str">
        <f>IF(SP_SUL!N650="","*",SP_SUL!N650)</f>
        <v>ZEV1571</v>
      </c>
      <c r="M648" s="111">
        <f>IF(SP_SUL!J650="","*",SP_SUL!J650)</f>
        <v>48</v>
      </c>
      <c r="N648" s="256">
        <f>IF(SP_SUL!K650="","*",SP_SUL!K650)</f>
        <v>157.5</v>
      </c>
      <c r="O648" s="256" t="str">
        <f>IF(SP_SUL!L650="","*",SP_SUL!L650)</f>
        <v>-</v>
      </c>
      <c r="P648" s="111"/>
      <c r="Q648" s="128" t="str">
        <f>IF(SP_SUL!O650="","*",SP_SUL!O650)</f>
        <v>-</v>
      </c>
      <c r="R648" s="128">
        <f>IF(SP_SUL!P650="","*",SP_SUL!P650)</f>
        <v>6.9444444444444447E-4</v>
      </c>
      <c r="S648" s="110" t="str">
        <f>IF(SP_SUL!Q650="","*",CONCATENATE(SP_SUL!Q650," ",SP_SUL!R650))</f>
        <v>400 Nº DE DORMENTES</v>
      </c>
      <c r="T648" s="110" t="str">
        <f>IF(SP_SUL!V650="","*",SP_SUL!V650)</f>
        <v xml:space="preserve">Alisson </v>
      </c>
      <c r="U648" s="110" t="str">
        <f>IF(SP_SUL!W650="","*",SP_SUL!W650)</f>
        <v>Recolhimento de dormentes</v>
      </c>
      <c r="V648" s="112">
        <f ca="1">_xlfn.XLOOKUP(G648&amp;$V$2,BS_CONTROLE[CHAVE],BS_CONTROLE[Quantidade_11],"-")</f>
        <v>400</v>
      </c>
      <c r="W648" s="112">
        <f ca="1">_xlfn.XLOOKUP(G648&amp;$W$2,BS_CONTROLE[CHAVE],BS_CONTROLE[Quantidade_11],"-")</f>
        <v>0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IF(SP_SUL!Y651="","*",SP_SUL!Y651)</f>
        <v>SIM</v>
      </c>
      <c r="B649" s="109" t="str">
        <f>IF(SP_SUL!X651="","*",SP_SUL!X651)</f>
        <v>*</v>
      </c>
      <c r="C649" s="109" t="str">
        <f>IF(SP_SUL!Z651="","*",SP_SUL!Z651)</f>
        <v>*</v>
      </c>
      <c r="D649" s="110" t="str">
        <f>IF(SP_SUL!S651="","*",SP_SUL!S651)</f>
        <v>-</v>
      </c>
      <c r="E649" s="110" t="str">
        <f>IF(SP_SUL!T651="","*",SP_SUL!T651)</f>
        <v>-</v>
      </c>
      <c r="F649" s="110" t="str">
        <f>IF(SP_SUL!B651="","*",SP_SUL!B651)</f>
        <v>*</v>
      </c>
      <c r="G649" s="110" t="str">
        <f>IF(SP_SUL!D651="","*",SP_SUL!D651)</f>
        <v>*</v>
      </c>
      <c r="H649" s="110" t="str">
        <f>IF(SP_SUL!F651="","*",SP_SUL!F651)</f>
        <v>*</v>
      </c>
      <c r="I649" s="110" t="str">
        <f>IF(SP_SUL!H651="","*",SP_SUL!H651)</f>
        <v>*</v>
      </c>
      <c r="J649" s="110" t="str">
        <f>IF(SP_SUL!I651="","*",SP_SUL!I651)</f>
        <v>*</v>
      </c>
      <c r="K649" s="110" t="str">
        <f>IF(SP_SUL!M651="","*",SP_SUL!M651)</f>
        <v>-</v>
      </c>
      <c r="L649" s="317" t="str">
        <f>IF(SP_SUL!N651="","*",SP_SUL!N651)</f>
        <v>-</v>
      </c>
      <c r="M649" s="111" t="str">
        <f>IF(SP_SUL!J651="","*",SP_SUL!J651)</f>
        <v>*</v>
      </c>
      <c r="N649" s="256" t="str">
        <f>IF(SP_SUL!K651="","*",SP_SUL!K651)</f>
        <v>*</v>
      </c>
      <c r="O649" s="256" t="str">
        <f>IF(SP_SUL!L651="","*",SP_SUL!L651)</f>
        <v>*</v>
      </c>
      <c r="P649" s="111"/>
      <c r="Q649" s="128" t="str">
        <f>IF(SP_SUL!O651="","*",SP_SUL!O651)</f>
        <v>*</v>
      </c>
      <c r="R649" s="128" t="str">
        <f>IF(SP_SUL!P651="","*",SP_SUL!P651)</f>
        <v>*</v>
      </c>
      <c r="S649" s="110" t="str">
        <f>IF(SP_SUL!Q651="","*",CONCATENATE(SP_SUL!Q651," ",SP_SUL!R651))</f>
        <v>*</v>
      </c>
      <c r="T649" s="110" t="str">
        <f>IF(SP_SUL!V651="","*",SP_SUL!V651)</f>
        <v>*</v>
      </c>
      <c r="U649" s="110" t="str">
        <f>IF(SP_SUL!W651="","*",SP_SUL!W651)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>
      <c r="A650" s="109" t="str">
        <f>IF(SP_SUL!Y652="","*",SP_SUL!Y652)</f>
        <v>SIM</v>
      </c>
      <c r="B650" s="109" t="str">
        <f>IF(SP_SUL!X652="","*",SP_SUL!X652)</f>
        <v>Contrato</v>
      </c>
      <c r="C650" s="109" t="str">
        <f>IF(SP_SUL!Z652="","*",SP_SUL!Z652)</f>
        <v>*</v>
      </c>
      <c r="D650" s="110" t="str">
        <f>IF(SP_SUL!S652="","*",SP_SUL!S652)</f>
        <v>SP SUL</v>
      </c>
      <c r="E650" s="110" t="str">
        <f>IF(SP_SUL!T652="","*",SP_SUL!T652)</f>
        <v>ZEV-ZPT</v>
      </c>
      <c r="F650" s="110">
        <f>IF(SP_SUL!B652="","*",SP_SUL!B652)</f>
        <v>46021</v>
      </c>
      <c r="G650" s="110" t="str">
        <f>IF(SP_SUL!D652="","*",SP_SUL!D652)</f>
        <v>W61</v>
      </c>
      <c r="H650" s="110" t="str">
        <f>IF(SP_SUL!F652="","*",SP_SUL!F652)</f>
        <v>DESLOCAMENTO</v>
      </c>
      <c r="I650" s="110" t="str">
        <f>IF(SP_SUL!H652="","*",SP_SUL!H652)</f>
        <v>K67ZEV2</v>
      </c>
      <c r="J650" s="110" t="str">
        <f>IF(SP_SUL!I652="","*",SP_SUL!I652)</f>
        <v>K67ZEV2</v>
      </c>
      <c r="K650" s="110" t="str">
        <f>IF(SP_SUL!M652="","*",SP_SUL!M652)</f>
        <v>ZXW-ZEZ</v>
      </c>
      <c r="L650" s="317" t="str">
        <f>IF(SP_SUL!N652="","*",SP_SUL!N652)</f>
        <v>K79ZEZ2</v>
      </c>
      <c r="M650" s="111">
        <f>IF(SP_SUL!J652="","*",SP_SUL!J652)</f>
        <v>92</v>
      </c>
      <c r="N650" s="256">
        <f>IF(SP_SUL!K652="","*",SP_SUL!K652)</f>
        <v>77</v>
      </c>
      <c r="O650" s="256" t="str">
        <f>IF(SP_SUL!L652="","*",SP_SUL!L652)</f>
        <v>-</v>
      </c>
      <c r="P650" s="111"/>
      <c r="Q650" s="128">
        <f>IF(SP_SUL!O652="","*",SP_SUL!O652)</f>
        <v>0.3125</v>
      </c>
      <c r="R650" s="128">
        <f>IF(SP_SUL!P652="","*",SP_SUL!P652)</f>
        <v>4.1666666666666664E-2</v>
      </c>
      <c r="S650" s="110" t="str">
        <f>IF(SP_SUL!Q652="","*",CONCATENATE(SP_SUL!Q652," ",SP_SUL!R652))</f>
        <v>1 BINÁRIO</v>
      </c>
      <c r="T650" s="110" t="str">
        <f>IF(SP_SUL!V652="","*",SP_SUL!V652)</f>
        <v>Augusto</v>
      </c>
      <c r="U650" s="110" t="str">
        <f>IF(SP_SUL!W652="","*",SP_SUL!W652)</f>
        <v>Deslocamento para blackout (necessario passar na singela e entrar lado sul)</v>
      </c>
      <c r="V650" s="112">
        <f ca="1">_xlfn.XLOOKUP(G650&amp;$V$2,BS_CONTROLE[CHAVE],BS_CONTROLE[Quantidade_11],"-")</f>
        <v>1</v>
      </c>
      <c r="W650" s="112">
        <f ca="1">_xlfn.XLOOKUP(G650&amp;$W$2,BS_CONTROLE[CHAVE],BS_CONTROLE[Quantidade_11],"-")</f>
        <v>1</v>
      </c>
      <c r="X650" s="112">
        <f ca="1">_xlfn.XLOOKUP(G650&amp;$X$2,BS_CONTROLE[CHAVE],BS_CONTROLE[Quantidade_11],"-")</f>
        <v>1</v>
      </c>
    </row>
    <row r="651" spans="1:24" s="113" customFormat="1">
      <c r="A651" s="109" t="str">
        <f>IF(SP_SUL!Y653="","*",SP_SUL!Y653)</f>
        <v>SIM</v>
      </c>
      <c r="B651" s="109" t="str">
        <f>IF(SP_SUL!X653="","*",SP_SUL!X653)</f>
        <v>Contrato</v>
      </c>
      <c r="C651" s="109" t="str">
        <f>IF(SP_SUL!Z653="","*",SP_SUL!Z653)</f>
        <v>*</v>
      </c>
      <c r="D651" s="110" t="str">
        <f>IF(SP_SUL!S653="","*",SP_SUL!S653)</f>
        <v>SP SUL</v>
      </c>
      <c r="E651" s="110" t="str">
        <f>IF(SP_SUL!T653="","*",SP_SUL!T653)</f>
        <v>ZEV-ZPT</v>
      </c>
      <c r="F651" s="110">
        <f>IF(SP_SUL!B653="","*",SP_SUL!B653)</f>
        <v>46021</v>
      </c>
      <c r="G651" s="110" t="str">
        <f>IF(SP_SUL!D653="","*",SP_SUL!D653)</f>
        <v>MOD ZEZ</v>
      </c>
      <c r="H651" s="110" t="str">
        <f>IF(SP_SUL!F653="","*",SP_SUL!F653)</f>
        <v>BLOCO</v>
      </c>
      <c r="I651" s="110" t="str">
        <f>IF(SP_SUL!H653="","*",SP_SUL!H653)</f>
        <v>-</v>
      </c>
      <c r="J651" s="110" t="str">
        <f>IF(SP_SUL!I653="","*",SP_SUL!I653)</f>
        <v>-</v>
      </c>
      <c r="K651" s="110" t="str">
        <f>IF(SP_SUL!M653="","*",SP_SUL!M653)</f>
        <v>ZXW-ZEZ</v>
      </c>
      <c r="L651" s="317" t="str">
        <f>IF(SP_SUL!N653="","*",SP_SUL!N653)</f>
        <v>K79ZEZ2</v>
      </c>
      <c r="M651" s="111">
        <f>IF(SP_SUL!J653="","*",SP_SUL!J653)</f>
        <v>92</v>
      </c>
      <c r="N651" s="256">
        <f>IF(SP_SUL!K653="","*",SP_SUL!K653)</f>
        <v>75.183999999999997</v>
      </c>
      <c r="O651" s="256">
        <f>IF(SP_SUL!L653="","*",SP_SUL!L653)</f>
        <v>81.828000000000003</v>
      </c>
      <c r="P651" s="111"/>
      <c r="Q651" s="128">
        <f>IF(SP_SUL!O653="","*",SP_SUL!O653)</f>
        <v>0</v>
      </c>
      <c r="R651" s="128">
        <f>IF(SP_SUL!P653="","*",SP_SUL!P653)</f>
        <v>0.99930555555555556</v>
      </c>
      <c r="S651" s="110" t="str">
        <f>IF(SP_SUL!Q653="","*",CONCATENATE(SP_SUL!Q653," ",SP_SUL!R653))</f>
        <v>1 BINÁRIO</v>
      </c>
      <c r="T651" s="110" t="str">
        <f>IF(SP_SUL!V653="","*",SP_SUL!V653)</f>
        <v>Augusto</v>
      </c>
      <c r="U651" s="110" t="str">
        <f>IF(SP_SUL!W653="","*",SP_SUL!W653)</f>
        <v>Balckout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 t="str">
        <f ca="1">_xlfn.XLOOKUP(G651&amp;$X$2,BS_CONTROLE[CHAVE],BS_CONTROLE[Quantidade_11],"-")</f>
        <v>-</v>
      </c>
    </row>
    <row r="652" spans="1:24" s="113" customFormat="1">
      <c r="A652" s="109" t="str">
        <f>IF(SP_SUL!Y654="","*",SP_SUL!Y654)</f>
        <v>SIM</v>
      </c>
      <c r="B652" s="109" t="str">
        <f>IF(SP_SUL!X654="","*",SP_SUL!X654)</f>
        <v>Contrato</v>
      </c>
      <c r="C652" s="109" t="str">
        <f>IF(SP_SUL!Z654="","*",SP_SUL!Z654)</f>
        <v>*</v>
      </c>
      <c r="D652" s="110" t="str">
        <f>IF(SP_SUL!S654="","*",SP_SUL!S654)</f>
        <v>SP SUL</v>
      </c>
      <c r="E652" s="110" t="str">
        <f>IF(SP_SUL!T654="","*",SP_SUL!T654)</f>
        <v>ZEV-ZPT</v>
      </c>
      <c r="F652" s="110">
        <f>IF(SP_SUL!B654="","*",SP_SUL!B654)</f>
        <v>46021</v>
      </c>
      <c r="G652" s="110" t="str">
        <f>IF(SP_SUL!D654="","*",SP_SUL!D654)</f>
        <v>W62</v>
      </c>
      <c r="H652" s="110" t="str">
        <f>IF(SP_SUL!F654="","*",SP_SUL!F654)</f>
        <v>DESLOCAMENTO</v>
      </c>
      <c r="I652" s="110" t="str">
        <f>IF(SP_SUL!H654="","*",SP_SUL!H654)</f>
        <v>ZPT1051</v>
      </c>
      <c r="J652" s="110" t="str">
        <f>IF(SP_SUL!I654="","*",SP_SUL!I654)</f>
        <v>ZPTZDR</v>
      </c>
      <c r="K652" s="110" t="str">
        <f>IF(SP_SUL!M654="","*",SP_SUL!M654)</f>
        <v>ZXW</v>
      </c>
      <c r="L652" s="317" t="str">
        <f>IF(SP_SUL!N654="","*",SP_SUL!N654)</f>
        <v>K84ZXW2</v>
      </c>
      <c r="M652" s="111">
        <f>IF(SP_SUL!J654="","*",SP_SUL!J654)</f>
        <v>92</v>
      </c>
      <c r="N652" s="256">
        <f>IF(SP_SUL!K654="","*",SP_SUL!K654)</f>
        <v>83.7</v>
      </c>
      <c r="O652" s="256" t="str">
        <f>IF(SP_SUL!L654="","*",SP_SUL!L654)</f>
        <v>-</v>
      </c>
      <c r="P652" s="111"/>
      <c r="Q652" s="128">
        <f>IF(SP_SUL!O654="","*",SP_SUL!O654)</f>
        <v>0.3125</v>
      </c>
      <c r="R652" s="128">
        <f>IF(SP_SUL!P654="","*",SP_SUL!P654)</f>
        <v>4.1666666666666664E-2</v>
      </c>
      <c r="S652" s="110" t="str">
        <f>IF(SP_SUL!Q654="","*",CONCATENATE(SP_SUL!Q654," ",SP_SUL!R654))</f>
        <v>1 BINÁRIO</v>
      </c>
      <c r="T652" s="110" t="str">
        <f>IF(SP_SUL!V654="","*",SP_SUL!V654)</f>
        <v>Moises</v>
      </c>
      <c r="U652" s="110" t="str">
        <f>IF(SP_SUL!W654="","*",SP_SUL!W654)</f>
        <v xml:space="preserve">Deslocamento de turmas na serra </v>
      </c>
      <c r="V652" s="112">
        <f ca="1">_xlfn.XLOOKUP(G652&amp;$V$2,BS_CONTROLE[CHAVE],BS_CONTROLE[Quantidade_11],"-")</f>
        <v>1</v>
      </c>
      <c r="W652" s="112">
        <f ca="1">_xlfn.XLOOKUP(G652&amp;$W$2,BS_CONTROLE[CHAVE],BS_CONTROLE[Quantidade_11],"-")</f>
        <v>0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IF(SP_SUL!Y655="","*",SP_SUL!Y655)</f>
        <v>OPORTUNIDADE</v>
      </c>
      <c r="B653" s="109" t="str">
        <f>IF(SP_SUL!X655="","*",SP_SUL!X655)</f>
        <v>Oportunidade</v>
      </c>
      <c r="C653" s="109" t="str">
        <f>IF(SP_SUL!Z655="","*",SP_SUL!Z655)</f>
        <v>*</v>
      </c>
      <c r="D653" s="110" t="str">
        <f>IF(SP_SUL!S655="","*",SP_SUL!S655)</f>
        <v>SP SUL</v>
      </c>
      <c r="E653" s="110" t="str">
        <f>IF(SP_SUL!T655="","*",SP_SUL!T655)</f>
        <v>ZEV-ZPT</v>
      </c>
      <c r="F653" s="110">
        <f>IF(SP_SUL!B655="","*",SP_SUL!B655)</f>
        <v>46021</v>
      </c>
      <c r="G653" s="110" t="str">
        <f>IF(SP_SUL!D655="","*",SP_SUL!D655)</f>
        <v>JACIANO (TF-674)</v>
      </c>
      <c r="H653" s="110" t="str">
        <f>IF(SP_SUL!F655="","*",SP_SUL!F655)</f>
        <v>PDM - SUBSTITUIÇÃO - DORMENTE</v>
      </c>
      <c r="I653" s="110" t="str">
        <f>IF(SP_SUL!H655="","*",SP_SUL!H655)</f>
        <v>-</v>
      </c>
      <c r="J653" s="110" t="str">
        <f>IF(SP_SUL!I655="","*",SP_SUL!I655)</f>
        <v>-</v>
      </c>
      <c r="K653" s="110" t="str">
        <f>IF(SP_SUL!M655="","*",SP_SUL!M655)</f>
        <v>ZPT</v>
      </c>
      <c r="L653" s="317" t="str">
        <f>IF(SP_SUL!N655="","*",SP_SUL!N655)</f>
        <v>ZPT1</v>
      </c>
      <c r="M653" s="111">
        <f>IF(SP_SUL!J655="","*",SP_SUL!J655)</f>
        <v>92</v>
      </c>
      <c r="N653" s="256">
        <f>IF(SP_SUL!K655="","*",SP_SUL!K655)</f>
        <v>106.7</v>
      </c>
      <c r="O653" s="256" t="str">
        <f>IF(SP_SUL!L655="","*",SP_SUL!L655)</f>
        <v>-</v>
      </c>
      <c r="P653" s="111"/>
      <c r="Q653" s="128">
        <f>IF(SP_SUL!O655="","*",SP_SUL!O655)</f>
        <v>0.375</v>
      </c>
      <c r="R653" s="128">
        <f>IF(SP_SUL!P655="","*",SP_SUL!P655)</f>
        <v>0.16666666666666666</v>
      </c>
      <c r="S653" s="110" t="str">
        <f>IF(SP_SUL!Q655="","*",CONCATENATE(SP_SUL!Q655," ",SP_SUL!R655))</f>
        <v>30 Nº DE DORMENTES</v>
      </c>
      <c r="T653" s="110" t="str">
        <f>IF(SP_SUL!V655="","*",SP_SUL!V655)</f>
        <v xml:space="preserve">Moises </v>
      </c>
      <c r="U653" s="110" t="str">
        <f>IF(SP_SUL!W655="","*",SP_SUL!W655)</f>
        <v>Substituição de dormentes</v>
      </c>
      <c r="V653" s="112">
        <f ca="1">_xlfn.XLOOKUP(G653&amp;$V$2,BS_CONTROLE[CHAVE],BS_CONTROLE[Quantidade_11],"-")</f>
        <v>0</v>
      </c>
      <c r="W653" s="112">
        <f ca="1">_xlfn.XLOOKUP(G653&amp;$W$2,BS_CONTROLE[CHAVE],BS_CONTROLE[Quantidade_11],"-")</f>
        <v>0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IF(SP_SUL!Y656="","*",SP_SUL!Y656)</f>
        <v>SIM</v>
      </c>
      <c r="B654" s="109" t="str">
        <f>IF(SP_SUL!X656="","*",SP_SUL!X656)</f>
        <v>Contrato</v>
      </c>
      <c r="C654" s="109" t="str">
        <f>IF(SP_SUL!Z656="","*",SP_SUL!Z656)</f>
        <v>*</v>
      </c>
      <c r="D654" s="110" t="str">
        <f>IF(SP_SUL!S656="","*",SP_SUL!S656)</f>
        <v>SP SUL</v>
      </c>
      <c r="E654" s="110" t="str">
        <f>IF(SP_SUL!T656="","*",SP_SUL!T656)</f>
        <v>ZEV-ZPT</v>
      </c>
      <c r="F654" s="110">
        <f>IF(SP_SUL!B656="","*",SP_SUL!B656)</f>
        <v>46021</v>
      </c>
      <c r="G654" s="110" t="str">
        <f>IF(SP_SUL!D656="","*",SP_SUL!D656)</f>
        <v>V85</v>
      </c>
      <c r="H654" s="110" t="str">
        <f>IF(SP_SUL!F656="","*",SP_SUL!F656)</f>
        <v>MECANIZAÇÃO - SOCADORA</v>
      </c>
      <c r="I654" s="110" t="str">
        <f>IF(SP_SUL!H656="","*",SP_SUL!H656)</f>
        <v>ZPTZDR</v>
      </c>
      <c r="J654" s="110" t="str">
        <f>IF(SP_SUL!I656="","*",SP_SUL!I656)</f>
        <v>ZDR1</v>
      </c>
      <c r="K654" s="110" t="str">
        <f>IF(SP_SUL!M656="","*",SP_SUL!M656)</f>
        <v>ZGM1</v>
      </c>
      <c r="L654" s="317" t="str">
        <f>IF(SP_SUL!N656="","*",SP_SUL!N656)</f>
        <v>ZGM1/117ZGM1</v>
      </c>
      <c r="M654" s="111">
        <f>IF(SP_SUL!J656="","*",SP_SUL!J656)</f>
        <v>30</v>
      </c>
      <c r="N654" s="256">
        <f>IF(SP_SUL!K656="","*",SP_SUL!K656)</f>
        <v>114.3</v>
      </c>
      <c r="O654" s="256">
        <f>IF(SP_SUL!L656="","*",SP_SUL!L656)</f>
        <v>115</v>
      </c>
      <c r="P654" s="111"/>
      <c r="Q654" s="128">
        <f>IF(SP_SUL!O656="","*",SP_SUL!O656)</f>
        <v>0.3125</v>
      </c>
      <c r="R654" s="128">
        <f>IF(SP_SUL!P656="","*",SP_SUL!P656)</f>
        <v>0.16666666666666666</v>
      </c>
      <c r="S654" s="110" t="str">
        <f>IF(SP_SUL!Q656="","*",CONCATENATE(SP_SUL!Q656," ",SP_SUL!R656))</f>
        <v>960 M</v>
      </c>
      <c r="T654" s="110" t="str">
        <f>IF(SP_SUL!V656="","*",SP_SUL!V656)</f>
        <v>Antonioni</v>
      </c>
      <c r="U654" s="110" t="str">
        <f>IF(SP_SUL!W656="","*",SP_SUL!W656)</f>
        <v>Socaria mecanizada</v>
      </c>
      <c r="V654" s="112">
        <f ca="1">_xlfn.XLOOKUP(G654&amp;$V$2,BS_CONTROLE[CHAVE],BS_CONTROLE[Quantidade_11],"-")</f>
        <v>0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IF(SP_SUL!Y657="","*",SP_SUL!Y657)</f>
        <v>OPORTUNIDADE</v>
      </c>
      <c r="B655" s="109" t="str">
        <f>IF(SP_SUL!X657="","*",SP_SUL!X657)</f>
        <v>Oportunidade</v>
      </c>
      <c r="C655" s="109" t="str">
        <f>IF(SP_SUL!Z657="","*",SP_SUL!Z657)</f>
        <v>*</v>
      </c>
      <c r="D655" s="110" t="str">
        <f>IF(SP_SUL!S657="","*",SP_SUL!S657)</f>
        <v>SP SUL</v>
      </c>
      <c r="E655" s="110" t="str">
        <f>IF(SP_SUL!T657="","*",SP_SUL!T657)</f>
        <v>ZPT-ZPG</v>
      </c>
      <c r="F655" s="110">
        <f>IF(SP_SUL!B657="","*",SP_SUL!B657)</f>
        <v>46021</v>
      </c>
      <c r="G655" s="110" t="str">
        <f>IF(SP_SUL!D657="","*",SP_SUL!D657)</f>
        <v>E41</v>
      </c>
      <c r="H655" s="110" t="str">
        <f>IF(SP_SUL!F657="","*",SP_SUL!F657)</f>
        <v>DESLOCAMENTO</v>
      </c>
      <c r="I655" s="110" t="str">
        <f>IF(SP_SUL!H657="","*",SP_SUL!H657)</f>
        <v>IBA</v>
      </c>
      <c r="J655" s="110" t="str">
        <f>IF(SP_SUL!I657="","*",SP_SUL!I657)</f>
        <v>ZTP</v>
      </c>
      <c r="K655" s="110" t="str">
        <f>IF(SP_SUL!M657="","*",SP_SUL!M657)</f>
        <v>ZPG-ZTP</v>
      </c>
      <c r="L655" s="317" t="str">
        <f>IF(SP_SUL!N657="","*",SP_SUL!N657)</f>
        <v>ZPGZTP</v>
      </c>
      <c r="M655" s="111">
        <f>IF(SP_SUL!J657="","*",SP_SUL!J657)</f>
        <v>53</v>
      </c>
      <c r="N655" s="256">
        <f>IF(SP_SUL!K657="","*",SP_SUL!K657)</f>
        <v>126</v>
      </c>
      <c r="O655" s="256" t="str">
        <f>IF(SP_SUL!L657="","*",SP_SUL!L657)</f>
        <v>-</v>
      </c>
      <c r="P655" s="111"/>
      <c r="Q655" s="128">
        <f>IF(SP_SUL!O657="","*",SP_SUL!O657)</f>
        <v>0.66666666666666663</v>
      </c>
      <c r="R655" s="128">
        <f>IF(SP_SUL!P657="","*",SP_SUL!P657)</f>
        <v>4.1666666666666664E-2</v>
      </c>
      <c r="S655" s="110" t="str">
        <f>IF(SP_SUL!Q657="","*",CONCATENATE(SP_SUL!Q657," ",SP_SUL!R657))</f>
        <v>1 BINÁRIO</v>
      </c>
      <c r="T655" s="110" t="str">
        <f>IF(SP_SUL!V657="","*",SP_SUL!V657)</f>
        <v>PCM</v>
      </c>
      <c r="U655" s="110" t="str">
        <f>IF(SP_SUL!W657="","*",SP_SUL!W657)</f>
        <v>Deslocamento para ZTP</v>
      </c>
      <c r="V655" s="112">
        <f ca="1">_xlfn.XLOOKUP(G655&amp;$V$2,BS_CONTROLE[CHAVE],BS_CONTROLE[Quantidade_11],"-")</f>
        <v>1</v>
      </c>
      <c r="W655" s="112">
        <f ca="1">_xlfn.XLOOKUP(G655&amp;$W$2,BS_CONTROLE[CHAVE],BS_CONTROLE[Quantidade_11],"-")</f>
        <v>0</v>
      </c>
      <c r="X655" s="112" t="str">
        <f ca="1">_xlfn.XLOOKUP(G655&amp;$X$2,BS_CONTROLE[CHAVE],BS_CONTROLE[Quantidade_11],"-")</f>
        <v>-</v>
      </c>
    </row>
    <row r="656" spans="1:24" s="113" customFormat="1">
      <c r="A656" s="109" t="str">
        <f>IF(SP_SUL!Y658="","*",SP_SUL!Y658)</f>
        <v>*</v>
      </c>
      <c r="B656" s="109" t="str">
        <f>IF(SP_SUL!X658="","*",SP_SUL!X658)</f>
        <v>Oportunidade</v>
      </c>
      <c r="C656" s="109" t="str">
        <f>IF(SP_SUL!Z658="","*",SP_SUL!Z658)</f>
        <v>*</v>
      </c>
      <c r="D656" s="110" t="str">
        <f>IF(SP_SUL!S658="","*",SP_SUL!S658)</f>
        <v>-</v>
      </c>
      <c r="E656" s="110" t="str">
        <f>IF(SP_SUL!T658="","*",SP_SUL!T658)</f>
        <v>-</v>
      </c>
      <c r="F656" s="110" t="str">
        <f>IF(SP_SUL!B658="","*",SP_SUL!B658)</f>
        <v>*</v>
      </c>
      <c r="G656" s="110" t="str">
        <f>IF(SP_SUL!D658="","*",SP_SUL!D658)</f>
        <v>*</v>
      </c>
      <c r="H656" s="110" t="str">
        <f>IF(SP_SUL!F658="","*",SP_SUL!F658)</f>
        <v>*</v>
      </c>
      <c r="I656" s="110" t="str">
        <f>IF(SP_SUL!H658="","*",SP_SUL!H658)</f>
        <v>*</v>
      </c>
      <c r="J656" s="110" t="str">
        <f>IF(SP_SUL!I658="","*",SP_SUL!I658)</f>
        <v>*</v>
      </c>
      <c r="K656" s="110" t="str">
        <f>IF(SP_SUL!M658="","*",SP_SUL!M658)</f>
        <v>-</v>
      </c>
      <c r="L656" s="317" t="str">
        <f>IF(SP_SUL!N658="","*",SP_SUL!N658)</f>
        <v>-</v>
      </c>
      <c r="M656" s="111" t="str">
        <f>IF(SP_SUL!J658="","*",SP_SUL!J658)</f>
        <v>*</v>
      </c>
      <c r="N656" s="256" t="str">
        <f>IF(SP_SUL!K658="","*",SP_SUL!K658)</f>
        <v>*</v>
      </c>
      <c r="O656" s="256" t="str">
        <f>IF(SP_SUL!L658="","*",SP_SUL!L658)</f>
        <v>*</v>
      </c>
      <c r="P656" s="111"/>
      <c r="Q656" s="128" t="str">
        <f>IF(SP_SUL!O658="","*",SP_SUL!O658)</f>
        <v>*</v>
      </c>
      <c r="R656" s="128" t="str">
        <f>IF(SP_SUL!P658="","*",SP_SUL!P658)</f>
        <v>*</v>
      </c>
      <c r="S656" s="110" t="str">
        <f>IF(SP_SUL!Q658="","*",CONCATENATE(SP_SUL!Q658," ",SP_SUL!R658))</f>
        <v>*</v>
      </c>
      <c r="T656" s="110" t="str">
        <f>IF(SP_SUL!V658="","*",SP_SUL!V658)</f>
        <v>*</v>
      </c>
      <c r="U656" s="110" t="str">
        <f>IF(SP_SUL!W658="","*",SP_SUL!W658)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>
      <c r="A657" s="109" t="str">
        <f>IF(SP_SUL!Y659="","*",SP_SUL!Y659)</f>
        <v>*</v>
      </c>
      <c r="B657" s="109" t="str">
        <f>IF(SP_SUL!X659="","*",SP_SUL!X659)</f>
        <v>Oportunidade</v>
      </c>
      <c r="C657" s="109" t="str">
        <f>IF(SP_SUL!Z659="","*",SP_SUL!Z659)</f>
        <v>*</v>
      </c>
      <c r="D657" s="110" t="str">
        <f>IF(SP_SUL!S659="","*",SP_SUL!S659)</f>
        <v>-</v>
      </c>
      <c r="E657" s="110" t="str">
        <f>IF(SP_SUL!T659="","*",SP_SUL!T659)</f>
        <v>-</v>
      </c>
      <c r="F657" s="110" t="str">
        <f>IF(SP_SUL!B659="","*",SP_SUL!B659)</f>
        <v>*</v>
      </c>
      <c r="G657" s="110" t="str">
        <f>IF(SP_SUL!D659="","*",SP_SUL!D659)</f>
        <v>*</v>
      </c>
      <c r="H657" s="110" t="str">
        <f>IF(SP_SUL!F659="","*",SP_SUL!F659)</f>
        <v>*</v>
      </c>
      <c r="I657" s="110" t="str">
        <f>IF(SP_SUL!H659="","*",SP_SUL!H659)</f>
        <v>*</v>
      </c>
      <c r="J657" s="110" t="str">
        <f>IF(SP_SUL!I659="","*",SP_SUL!I659)</f>
        <v>*</v>
      </c>
      <c r="K657" s="110" t="str">
        <f>IF(SP_SUL!M659="","*",SP_SUL!M659)</f>
        <v>-</v>
      </c>
      <c r="L657" s="317" t="str">
        <f>IF(SP_SUL!N659="","*",SP_SUL!N659)</f>
        <v>-</v>
      </c>
      <c r="M657" s="111" t="str">
        <f>IF(SP_SUL!J659="","*",SP_SUL!J659)</f>
        <v>*</v>
      </c>
      <c r="N657" s="256" t="str">
        <f>IF(SP_SUL!K659="","*",SP_SUL!K659)</f>
        <v>*</v>
      </c>
      <c r="O657" s="256" t="str">
        <f>IF(SP_SUL!L659="","*",SP_SUL!L659)</f>
        <v>*</v>
      </c>
      <c r="P657" s="111"/>
      <c r="Q657" s="128" t="str">
        <f>IF(SP_SUL!O659="","*",SP_SUL!O659)</f>
        <v>*</v>
      </c>
      <c r="R657" s="128" t="str">
        <f>IF(SP_SUL!P659="","*",SP_SUL!P659)</f>
        <v>*</v>
      </c>
      <c r="S657" s="110" t="str">
        <f>IF(SP_SUL!Q659="","*",CONCATENATE(SP_SUL!Q659," ",SP_SUL!R659))</f>
        <v>*</v>
      </c>
      <c r="T657" s="110" t="str">
        <f>IF(SP_SUL!V659="","*",SP_SUL!V659)</f>
        <v>*</v>
      </c>
      <c r="U657" s="110" t="str">
        <f>IF(SP_SUL!W659="","*",SP_SUL!W659)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>
      <c r="A658" s="109" t="str">
        <f>IF(SP_SUL!Y660="","*",SP_SUL!Y660)</f>
        <v>SIM</v>
      </c>
      <c r="B658" s="109" t="str">
        <f>IF(SP_SUL!X660="","*",SP_SUL!X660)</f>
        <v>Contrato</v>
      </c>
      <c r="C658" s="109" t="str">
        <f>IF(SP_SUL!Z660="","*",SP_SUL!Z660)</f>
        <v>*</v>
      </c>
      <c r="D658" s="110" t="str">
        <f>IF(SP_SUL!S660="","*",SP_SUL!S660)</f>
        <v>SP SUL</v>
      </c>
      <c r="E658" s="110" t="str">
        <f>IF(SP_SUL!T660="","*",SP_SUL!T660)</f>
        <v>ZBV-ZKE</v>
      </c>
      <c r="F658" s="110">
        <f>IF(SP_SUL!B660="","*",SP_SUL!B660)</f>
        <v>46022</v>
      </c>
      <c r="G658" s="110" t="str">
        <f>IF(SP_SUL!D660="","*",SP_SUL!D660)</f>
        <v>V93</v>
      </c>
      <c r="H658" s="110" t="str">
        <f>IF(SP_SUL!F660="","*",SP_SUL!F660)</f>
        <v>MECANIZAÇÃO - SOCADORA</v>
      </c>
      <c r="I658" s="110" t="str">
        <f>IF(SP_SUL!H660="","*",SP_SUL!H660)</f>
        <v>ZYU1</v>
      </c>
      <c r="J658" s="110" t="str">
        <f>IF(SP_SUL!I660="","*",SP_SUL!I660)</f>
        <v>ZYU1</v>
      </c>
      <c r="K658" s="110" t="str">
        <f>IF(SP_SUL!M660="","*",SP_SUL!M660)</f>
        <v>ZST-ZXI</v>
      </c>
      <c r="L658" s="317" t="str">
        <f>IF(SP_SUL!N660="","*",SP_SUL!N660)</f>
        <v>ZXI2/216ZXI2/ZST2162</v>
      </c>
      <c r="M658" s="111">
        <f>IF(SP_SUL!J660="","*",SP_SUL!J660)</f>
        <v>56</v>
      </c>
      <c r="N658" s="256">
        <f>IF(SP_SUL!K660="","*",SP_SUL!K660)</f>
        <v>218.75</v>
      </c>
      <c r="O658" s="256">
        <f>IF(SP_SUL!L660="","*",SP_SUL!L660)</f>
        <v>211</v>
      </c>
      <c r="P658" s="111"/>
      <c r="Q658" s="128">
        <f>IF(SP_SUL!O660="","*",SP_SUL!O660)</f>
        <v>0.29166666666666669</v>
      </c>
      <c r="R658" s="128">
        <f>IF(SP_SUL!P660="","*",SP_SUL!P660)</f>
        <v>0.16666666666666666</v>
      </c>
      <c r="S658" s="110" t="str">
        <f>IF(SP_SUL!Q660="","*",CONCATENATE(SP_SUL!Q660," ",SP_SUL!R660))</f>
        <v>2040 M</v>
      </c>
      <c r="T658" s="110" t="str">
        <f>IF(SP_SUL!V660="","*",SP_SUL!V660)</f>
        <v>Antonioni</v>
      </c>
      <c r="U658" s="110" t="str">
        <f>IF(SP_SUL!W660="","*",SP_SUL!W660)</f>
        <v>Socaria mecanizada</v>
      </c>
      <c r="V658" s="112">
        <f ca="1">_xlfn.XLOOKUP(G658&amp;$V$2,BS_CONTROLE[CHAVE],BS_CONTROLE[Quantidade_11],"-")</f>
        <v>0</v>
      </c>
      <c r="W658" s="112">
        <f ca="1">_xlfn.XLOOKUP(G658&amp;$W$2,BS_CONTROLE[CHAVE],BS_CONTROLE[Quantidade_11],"-")</f>
        <v>0</v>
      </c>
      <c r="X658" s="112">
        <f ca="1">_xlfn.XLOOKUP(G658&amp;$X$2,BS_CONTROLE[CHAVE],BS_CONTROLE[Quantidade_11],"-")</f>
        <v>0</v>
      </c>
    </row>
    <row r="659" spans="1:24" s="113" customFormat="1">
      <c r="A659" s="109" t="str">
        <f>IF(SP_SUL!Y661="","*",SP_SUL!Y661)</f>
        <v>SIM</v>
      </c>
      <c r="B659" s="109" t="str">
        <f>IF(SP_SUL!X661="","*",SP_SUL!X661)</f>
        <v>Oportunidade</v>
      </c>
      <c r="C659" s="109" t="str">
        <f>IF(SP_SUL!Z661="","*",SP_SUL!Z661)</f>
        <v>*</v>
      </c>
      <c r="D659" s="110" t="str">
        <f>IF(SP_SUL!S661="","*",SP_SUL!S661)</f>
        <v>SP SUL</v>
      </c>
      <c r="E659" s="110" t="str">
        <f>IF(SP_SUL!T661="","*",SP_SUL!T661)</f>
        <v>ZBV-ZKE</v>
      </c>
      <c r="F659" s="110">
        <f>IF(SP_SUL!B661="","*",SP_SUL!B661)</f>
        <v>46022</v>
      </c>
      <c r="G659" s="110" t="str">
        <f>IF(SP_SUL!D661="","*",SP_SUL!D661)</f>
        <v>W59</v>
      </c>
      <c r="H659" s="110" t="str">
        <f>IF(SP_SUL!F661="","*",SP_SUL!F661)</f>
        <v>PDM - DESCARGA - DORMENTE</v>
      </c>
      <c r="I659" s="110" t="str">
        <f>IF(SP_SUL!H661="","*",SP_SUL!H661)</f>
        <v>ZYU1</v>
      </c>
      <c r="J659" s="110" t="str">
        <f>IF(SP_SUL!I661="","*",SP_SUL!I661)</f>
        <v>ZYU1</v>
      </c>
      <c r="K659" s="110" t="str">
        <f>IF(SP_SUL!M661="","*",SP_SUL!M661)</f>
        <v>ZER-170</v>
      </c>
      <c r="L659" s="317" t="str">
        <f>IF(SP_SUL!N661="","*",SP_SUL!N661)</f>
        <v>ZER169</v>
      </c>
      <c r="M659" s="111">
        <f>IF(SP_SUL!J661="","*",SP_SUL!J661)</f>
        <v>56</v>
      </c>
      <c r="N659" s="256">
        <f>IF(SP_SUL!K661="","*",SP_SUL!K661)</f>
        <v>168</v>
      </c>
      <c r="O659" s="256" t="str">
        <f>IF(SP_SUL!L661="","*",SP_SUL!L661)</f>
        <v>-</v>
      </c>
      <c r="P659" s="111"/>
      <c r="Q659" s="128">
        <f>IF(SP_SUL!O661="","*",SP_SUL!O661)</f>
        <v>0.35416666666666669</v>
      </c>
      <c r="R659" s="128">
        <f>IF(SP_SUL!P661="","*",SP_SUL!P661)</f>
        <v>4.1666666666666664E-2</v>
      </c>
      <c r="S659" s="110" t="str">
        <f>IF(SP_SUL!Q661="","*",CONCATENATE(SP_SUL!Q661," ",SP_SUL!R661))</f>
        <v>100 Nº DE DORMENTES</v>
      </c>
      <c r="T659" s="110" t="str">
        <f>IF(SP_SUL!V661="","*",SP_SUL!V661)</f>
        <v>Jonas</v>
      </c>
      <c r="U659" s="110" t="str">
        <f>IF(SP_SUL!W661="","*",SP_SUL!W661)</f>
        <v xml:space="preserve">Descarga de dormentes 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 t="str">
        <f ca="1">_xlfn.XLOOKUP(G659&amp;$X$2,BS_CONTROLE[CHAVE],BS_CONTROLE[Quantidade_11],"-")</f>
        <v>-</v>
      </c>
    </row>
    <row r="660" spans="1:24" s="113" customFormat="1">
      <c r="A660" s="109" t="str">
        <f>IF(SP_SUL!Y662="","*",SP_SUL!Y662)</f>
        <v>SIM</v>
      </c>
      <c r="B660" s="109" t="str">
        <f>IF(SP_SUL!X662="","*",SP_SUL!X662)</f>
        <v>Oportunidade</v>
      </c>
      <c r="C660" s="109" t="str">
        <f>IF(SP_SUL!Z662="","*",SP_SUL!Z662)</f>
        <v>*</v>
      </c>
      <c r="D660" s="110" t="str">
        <f>IF(SP_SUL!S662="","*",SP_SUL!S662)</f>
        <v>SP SUL</v>
      </c>
      <c r="E660" s="110" t="str">
        <f>IF(SP_SUL!T662="","*",SP_SUL!T662)</f>
        <v>ZBV-ZKE</v>
      </c>
      <c r="F660" s="110">
        <f>IF(SP_SUL!B662="","*",SP_SUL!B662)</f>
        <v>46022</v>
      </c>
      <c r="G660" s="110" t="str">
        <f>IF(SP_SUL!D662="","*",SP_SUL!D662)</f>
        <v>JOSÉ  (TF-521)</v>
      </c>
      <c r="H660" s="110" t="str">
        <f>IF(SP_SUL!F662="","*",SP_SUL!F662)</f>
        <v>PDM - SUBSTITUIÇÃO - DORMENTE</v>
      </c>
      <c r="I660" s="110" t="str">
        <f>IF(SP_SUL!H662="","*",SP_SUL!H662)</f>
        <v>-</v>
      </c>
      <c r="J660" s="110" t="str">
        <f>IF(SP_SUL!I662="","*",SP_SUL!I662)</f>
        <v>-</v>
      </c>
      <c r="K660" s="110" t="str">
        <f>IF(SP_SUL!M662="","*",SP_SUL!M662)</f>
        <v>ZER-170</v>
      </c>
      <c r="L660" s="317" t="str">
        <f>IF(SP_SUL!N662="","*",SP_SUL!N662)</f>
        <v>ZER169</v>
      </c>
      <c r="M660" s="111">
        <f>IF(SP_SUL!J662="","*",SP_SUL!J662)</f>
        <v>56</v>
      </c>
      <c r="N660" s="256">
        <f>IF(SP_SUL!K662="","*",SP_SUL!K662)</f>
        <v>167.5</v>
      </c>
      <c r="O660" s="256" t="str">
        <f>IF(SP_SUL!L662="","*",SP_SUL!L662)</f>
        <v>-</v>
      </c>
      <c r="P660" s="111"/>
      <c r="Q660" s="128">
        <f>IF(SP_SUL!O662="","*",SP_SUL!O662)</f>
        <v>0.41666666666666669</v>
      </c>
      <c r="R660" s="128">
        <f>IF(SP_SUL!P662="","*",SP_SUL!P662)</f>
        <v>6.25E-2</v>
      </c>
      <c r="S660" s="110" t="str">
        <f>IF(SP_SUL!Q662="","*",CONCATENATE(SP_SUL!Q662," ",SP_SUL!R662))</f>
        <v>15 Nº DE DORMENTES</v>
      </c>
      <c r="T660" s="110" t="str">
        <f>IF(SP_SUL!V662="","*",SP_SUL!V662)</f>
        <v>José</v>
      </c>
      <c r="U660" s="110" t="str">
        <f>IF(SP_SUL!W662="","*",SP_SUL!W662)</f>
        <v>Substituição de dormentes em ponte</v>
      </c>
      <c r="V660" s="112">
        <f ca="1">_xlfn.XLOOKUP(G660&amp;$V$2,BS_CONTROLE[CHAVE],BS_CONTROLE[Quantidade_11],"-")</f>
        <v>21</v>
      </c>
      <c r="W660" s="112">
        <f ca="1">_xlfn.XLOOKUP(G660&amp;$W$2,BS_CONTROLE[CHAVE],BS_CONTROLE[Quantidade_11],"-")</f>
        <v>13</v>
      </c>
      <c r="X660" s="112" t="str">
        <f ca="1">_xlfn.XLOOKUP(G660&amp;$X$2,BS_CONTROLE[CHAVE],BS_CONTROLE[Quantidade_11],"-")</f>
        <v>-</v>
      </c>
    </row>
    <row r="661" spans="1:24" s="113" customFormat="1">
      <c r="A661" s="109" t="str">
        <f>IF(SP_SUL!Y663="","*",SP_SUL!Y663)</f>
        <v>SIM</v>
      </c>
      <c r="B661" s="109" t="str">
        <f>IF(SP_SUL!X663="","*",SP_SUL!X663)</f>
        <v>Contrato</v>
      </c>
      <c r="C661" s="109" t="str">
        <f>IF(SP_SUL!Z663="","*",SP_SUL!Z663)</f>
        <v>*</v>
      </c>
      <c r="D661" s="110" t="str">
        <f>IF(SP_SUL!S663="","*",SP_SUL!S663)</f>
        <v>SP SUL</v>
      </c>
      <c r="E661" s="110" t="str">
        <f>IF(SP_SUL!T663="","*",SP_SUL!T663)</f>
        <v>ZKE-ZEV</v>
      </c>
      <c r="F661" s="110">
        <f>IF(SP_SUL!B663="","*",SP_SUL!B663)</f>
        <v>46022</v>
      </c>
      <c r="G661" s="110" t="str">
        <f>IF(SP_SUL!D663="","*",SP_SUL!D663)</f>
        <v>MOD ZYQ ZWI</v>
      </c>
      <c r="H661" s="110" t="str">
        <f>IF(SP_SUL!F663="","*",SP_SUL!F663)</f>
        <v>BLOCO</v>
      </c>
      <c r="I661" s="110" t="str">
        <f>IF(SP_SUL!H663="","*",SP_SUL!H663)</f>
        <v>-</v>
      </c>
      <c r="J661" s="110" t="str">
        <f>IF(SP_SUL!I663="","*",SP_SUL!I663)</f>
        <v>-</v>
      </c>
      <c r="K661" s="110" t="str">
        <f>IF(SP_SUL!M663="","*",SP_SUL!M663)</f>
        <v>ZLU-ZWI</v>
      </c>
      <c r="L661" s="317" t="str">
        <f>IF(SP_SUL!N663="","*",SP_SUL!N663)</f>
        <v>ZWI2/121ZWI2/1231212/1241232/1251242/ZYQ1262</v>
      </c>
      <c r="M661" s="111">
        <f>IF(SP_SUL!J663="","*",SP_SUL!J663)</f>
        <v>55</v>
      </c>
      <c r="N661" s="256">
        <f>IF(SP_SUL!K663="","*",SP_SUL!K663)</f>
        <v>118.3</v>
      </c>
      <c r="O661" s="256">
        <f>IF(SP_SUL!L663="","*",SP_SUL!L663)</f>
        <v>127</v>
      </c>
      <c r="P661" s="111"/>
      <c r="Q661" s="128">
        <f>IF(SP_SUL!O663="","*",SP_SUL!O663)</f>
        <v>0.33333333333333331</v>
      </c>
      <c r="R661" s="128">
        <f>IF(SP_SUL!P663="","*",SP_SUL!P663)</f>
        <v>0.20833333333333334</v>
      </c>
      <c r="S661" s="110" t="str">
        <f>IF(SP_SUL!Q663="","*",CONCATENATE(SP_SUL!Q663," ",SP_SUL!R663))</f>
        <v>1 BINÁRIO</v>
      </c>
      <c r="T661" s="110" t="str">
        <f>IF(SP_SUL!V663="","*",SP_SUL!V663)</f>
        <v xml:space="preserve">Alisson </v>
      </c>
      <c r="U661" s="110" t="str">
        <f>IF(SP_SUL!W663="","*",SP_SUL!W663)</f>
        <v xml:space="preserve">Intervalo modernização 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>
      <c r="A662" s="109" t="str">
        <f>IF(SP_SUL!Y664="","*",SP_SUL!Y664)</f>
        <v>SIM</v>
      </c>
      <c r="B662" s="109" t="str">
        <f>IF(SP_SUL!X664="","*",SP_SUL!X664)</f>
        <v>Contrato</v>
      </c>
      <c r="C662" s="109" t="str">
        <f>IF(SP_SUL!Z664="","*",SP_SUL!Z664)</f>
        <v>*</v>
      </c>
      <c r="D662" s="110" t="str">
        <f>IF(SP_SUL!S664="","*",SP_SUL!S664)</f>
        <v>SP SUL</v>
      </c>
      <c r="E662" s="110" t="str">
        <f>IF(SP_SUL!T664="","*",SP_SUL!T664)</f>
        <v>ZKE-ZEV</v>
      </c>
      <c r="F662" s="110">
        <f>IF(SP_SUL!B664="","*",SP_SUL!B664)</f>
        <v>46022</v>
      </c>
      <c r="G662" s="110" t="str">
        <f>IF(SP_SUL!D664="","*",SP_SUL!D664)</f>
        <v>CAIQUE (TP-869)</v>
      </c>
      <c r="H662" s="110" t="str">
        <f>IF(SP_SUL!F664="","*",SP_SUL!F664)</f>
        <v>MODERNIZAÇÃO - SOLDA</v>
      </c>
      <c r="I662" s="110" t="str">
        <f>IF(SP_SUL!H664="","*",SP_SUL!H664)</f>
        <v>-</v>
      </c>
      <c r="J662" s="110" t="str">
        <f>IF(SP_SUL!I664="","*",SP_SUL!I664)</f>
        <v>-</v>
      </c>
      <c r="K662" s="110" t="str">
        <f>IF(SP_SUL!M664="","*",SP_SUL!M664)</f>
        <v>ZWI-ZYQ</v>
      </c>
      <c r="L662" s="317">
        <f>IF(SP_SUL!N664="","*",SP_SUL!N664)</f>
        <v>1231212</v>
      </c>
      <c r="M662" s="111">
        <f>IF(SP_SUL!J664="","*",SP_SUL!J664)</f>
        <v>55</v>
      </c>
      <c r="N662" s="256">
        <f>IF(SP_SUL!K664="","*",SP_SUL!K664)</f>
        <v>121.63</v>
      </c>
      <c r="O662" s="256" t="str">
        <f>IF(SP_SUL!L664="","*",SP_SUL!L664)</f>
        <v>-</v>
      </c>
      <c r="P662" s="111"/>
      <c r="Q662" s="128">
        <f>IF(SP_SUL!O664="","*",SP_SUL!O664)</f>
        <v>0.33333333333333331</v>
      </c>
      <c r="R662" s="128">
        <f>IF(SP_SUL!P664="","*",SP_SUL!P664)</f>
        <v>6.9444444444444447E-4</v>
      </c>
      <c r="S662" s="110" t="str">
        <f>IF(SP_SUL!Q664="","*",CONCATENATE(SP_SUL!Q664," ",SP_SUL!R664))</f>
        <v>2 Nº DE SOLDA</v>
      </c>
      <c r="T662" s="110" t="str">
        <f>IF(SP_SUL!V664="","*",SP_SUL!V664)</f>
        <v>Caique</v>
      </c>
      <c r="U662" s="110" t="str">
        <f>IF(SP_SUL!W664="","*",SP_SUL!W664)</f>
        <v xml:space="preserve">Execução de solda - condicionado a temperatura </v>
      </c>
      <c r="V662" s="112">
        <f ca="1">_xlfn.XLOOKUP(G662&amp;$V$2,BS_CONTROLE[CHAVE],BS_CONTROLE[Quantidade_11],"-")</f>
        <v>3</v>
      </c>
      <c r="W662" s="112">
        <f ca="1">_xlfn.XLOOKUP(G662&amp;$W$2,BS_CONTROLE[CHAVE],BS_CONTROLE[Quantidade_11],"-")</f>
        <v>2</v>
      </c>
      <c r="X662" s="112" t="str">
        <f ca="1">_xlfn.XLOOKUP(G662&amp;$X$2,BS_CONTROLE[CHAVE],BS_CONTROLE[Quantidade_11],"-")</f>
        <v>-</v>
      </c>
    </row>
    <row r="663" spans="1:24" s="113" customFormat="1">
      <c r="A663" s="109" t="str">
        <f>IF(SP_SUL!Y665="","*",SP_SUL!Y665)</f>
        <v>SIM</v>
      </c>
      <c r="B663" s="109" t="str">
        <f>IF(SP_SUL!X665="","*",SP_SUL!X665)</f>
        <v>Contrato</v>
      </c>
      <c r="C663" s="109" t="str">
        <f>IF(SP_SUL!Z665="","*",SP_SUL!Z665)</f>
        <v>*</v>
      </c>
      <c r="D663" s="110" t="str">
        <f>IF(SP_SUL!S665="","*",SP_SUL!S665)</f>
        <v>SP SUL</v>
      </c>
      <c r="E663" s="110" t="str">
        <f>IF(SP_SUL!T665="","*",SP_SUL!T665)</f>
        <v>ZKE-ZEV</v>
      </c>
      <c r="F663" s="110">
        <f>IF(SP_SUL!B665="","*",SP_SUL!B665)</f>
        <v>46022</v>
      </c>
      <c r="G663" s="110" t="str">
        <f>IF(SP_SUL!D665="","*",SP_SUL!D665)</f>
        <v>ADENISON (TP-810)</v>
      </c>
      <c r="H663" s="110" t="str">
        <f>IF(SP_SUL!F665="","*",SP_SUL!F665)</f>
        <v>MODERNIZAÇÃO - SOLDA</v>
      </c>
      <c r="I663" s="110" t="str">
        <f>IF(SP_SUL!H665="","*",SP_SUL!H665)</f>
        <v>-</v>
      </c>
      <c r="J663" s="110" t="str">
        <f>IF(SP_SUL!I665="","*",SP_SUL!I665)</f>
        <v>-</v>
      </c>
      <c r="K663" s="110" t="str">
        <f>IF(SP_SUL!M665="","*",SP_SUL!M665)</f>
        <v>ZWI-ZYQ</v>
      </c>
      <c r="L663" s="317" t="str">
        <f>IF(SP_SUL!N665="","*",SP_SUL!N665)</f>
        <v>121ZWI2</v>
      </c>
      <c r="M663" s="111">
        <f>IF(SP_SUL!J665="","*",SP_SUL!J665)</f>
        <v>55</v>
      </c>
      <c r="N663" s="256">
        <f>IF(SP_SUL!K665="","*",SP_SUL!K665)</f>
        <v>120.521</v>
      </c>
      <c r="O663" s="256" t="str">
        <f>IF(SP_SUL!L665="","*",SP_SUL!L665)</f>
        <v>-</v>
      </c>
      <c r="P663" s="111"/>
      <c r="Q663" s="128">
        <f>IF(SP_SUL!O665="","*",SP_SUL!O665)</f>
        <v>0.33333333333333331</v>
      </c>
      <c r="R663" s="128">
        <f>IF(SP_SUL!P665="","*",SP_SUL!P665)</f>
        <v>6.9444444444444447E-4</v>
      </c>
      <c r="S663" s="110" t="str">
        <f>IF(SP_SUL!Q665="","*",CONCATENATE(SP_SUL!Q665," ",SP_SUL!R665))</f>
        <v>2 Nº DE SOLDA</v>
      </c>
      <c r="T663" s="110" t="str">
        <f>IF(SP_SUL!V665="","*",SP_SUL!V665)</f>
        <v>Adenilson</v>
      </c>
      <c r="U663" s="110" t="str">
        <f>IF(SP_SUL!W665="","*",SP_SUL!W665)</f>
        <v xml:space="preserve">Execução de solda - condicionado a temperatura </v>
      </c>
      <c r="V663" s="112">
        <f ca="1">_xlfn.XLOOKUP(G663&amp;$V$2,BS_CONTROLE[CHAVE],BS_CONTROLE[Quantidade_11],"-")</f>
        <v>3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>
      <c r="A664" s="109" t="str">
        <f>IF(SP_SUL!Y666="","*",SP_SUL!Y666)</f>
        <v>SIM</v>
      </c>
      <c r="B664" s="109" t="str">
        <f>IF(SP_SUL!X666="","*",SP_SUL!X666)</f>
        <v>Contrato</v>
      </c>
      <c r="C664" s="109" t="str">
        <f>IF(SP_SUL!Z666="","*",SP_SUL!Z666)</f>
        <v>*</v>
      </c>
      <c r="D664" s="110" t="str">
        <f>IF(SP_SUL!S666="","*",SP_SUL!S666)</f>
        <v>SP SUL</v>
      </c>
      <c r="E664" s="110" t="str">
        <f>IF(SP_SUL!T666="","*",SP_SUL!T666)</f>
        <v>ZKE-ZEV</v>
      </c>
      <c r="F664" s="110">
        <f>IF(SP_SUL!B666="","*",SP_SUL!B666)</f>
        <v>46022</v>
      </c>
      <c r="G664" s="110" t="str">
        <f>IF(SP_SUL!D666="","*",SP_SUL!D666)</f>
        <v>WILLIAN (TP-811)</v>
      </c>
      <c r="H664" s="110" t="str">
        <f>IF(SP_SUL!F666="","*",SP_SUL!F666)</f>
        <v>MODERNIZAÇÃO - SOLDA</v>
      </c>
      <c r="I664" s="110" t="str">
        <f>IF(SP_SUL!H666="","*",SP_SUL!H666)</f>
        <v>-</v>
      </c>
      <c r="J664" s="110" t="str">
        <f>IF(SP_SUL!I666="","*",SP_SUL!I666)</f>
        <v>-</v>
      </c>
      <c r="K664" s="110" t="str">
        <f>IF(SP_SUL!M666="","*",SP_SUL!M666)</f>
        <v>ZLU-ZWI</v>
      </c>
      <c r="L664" s="317" t="str">
        <f>IF(SP_SUL!N666="","*",SP_SUL!N666)</f>
        <v>ZWI2</v>
      </c>
      <c r="M664" s="111">
        <f>IF(SP_SUL!J666="","*",SP_SUL!J666)</f>
        <v>55</v>
      </c>
      <c r="N664" s="256">
        <f>IF(SP_SUL!K666="","*",SP_SUL!K666)</f>
        <v>118.617</v>
      </c>
      <c r="O664" s="256" t="str">
        <f>IF(SP_SUL!L666="","*",SP_SUL!L666)</f>
        <v>-</v>
      </c>
      <c r="P664" s="111"/>
      <c r="Q664" s="128">
        <f>IF(SP_SUL!O666="","*",SP_SUL!O666)</f>
        <v>0.33333333333333331</v>
      </c>
      <c r="R664" s="128">
        <f>IF(SP_SUL!P666="","*",SP_SUL!P666)</f>
        <v>6.9444444444444447E-4</v>
      </c>
      <c r="S664" s="110" t="str">
        <f>IF(SP_SUL!Q666="","*",CONCATENATE(SP_SUL!Q666," ",SP_SUL!R666))</f>
        <v>2 Nº DE SOLDA</v>
      </c>
      <c r="T664" s="110" t="str">
        <f>IF(SP_SUL!V666="","*",SP_SUL!V666)</f>
        <v>Willian</v>
      </c>
      <c r="U664" s="110" t="str">
        <f>IF(SP_SUL!W666="","*",SP_SUL!W666)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IF(SP_SUL!Y667="","*",SP_SUL!Y667)</f>
        <v>SIM</v>
      </c>
      <c r="B665" s="109" t="str">
        <f>IF(SP_SUL!X667="","*",SP_SUL!X667)</f>
        <v>Contrato</v>
      </c>
      <c r="C665" s="109" t="str">
        <f>IF(SP_SUL!Z667="","*",SP_SUL!Z667)</f>
        <v>*</v>
      </c>
      <c r="D665" s="110" t="str">
        <f>IF(SP_SUL!S667="","*",SP_SUL!S667)</f>
        <v>SP SUL</v>
      </c>
      <c r="E665" s="110" t="str">
        <f>IF(SP_SUL!T667="","*",SP_SUL!T667)</f>
        <v>ZKE-ZEV</v>
      </c>
      <c r="F665" s="110">
        <f>IF(SP_SUL!B667="","*",SP_SUL!B667)</f>
        <v>46022</v>
      </c>
      <c r="G665" s="110" t="str">
        <f>IF(SP_SUL!D667="","*",SP_SUL!D667)</f>
        <v>ISMAEL(TP-726)</v>
      </c>
      <c r="H665" s="110" t="str">
        <f>IF(SP_SUL!F667="","*",SP_SUL!F667)</f>
        <v>PDM - SOLDA</v>
      </c>
      <c r="I665" s="110" t="str">
        <f>IF(SP_SUL!H667="","*",SP_SUL!H667)</f>
        <v>-</v>
      </c>
      <c r="J665" s="110" t="str">
        <f>IF(SP_SUL!I667="","*",SP_SUL!I667)</f>
        <v>-</v>
      </c>
      <c r="K665" s="110" t="str">
        <f>IF(SP_SUL!M667="","*",SP_SUL!M667)</f>
        <v>ZWI-ZYQ</v>
      </c>
      <c r="L665" s="317">
        <f>IF(SP_SUL!N667="","*",SP_SUL!N667)</f>
        <v>1231212</v>
      </c>
      <c r="M665" s="111">
        <f>IF(SP_SUL!J667="","*",SP_SUL!J667)</f>
        <v>55</v>
      </c>
      <c r="N665" s="256">
        <f>IF(SP_SUL!K667="","*",SP_SUL!K667)</f>
        <v>121.9</v>
      </c>
      <c r="O665" s="256" t="str">
        <f>IF(SP_SUL!L667="","*",SP_SUL!L667)</f>
        <v>-</v>
      </c>
      <c r="P665" s="111"/>
      <c r="Q665" s="128">
        <f>IF(SP_SUL!O667="","*",SP_SUL!O667)</f>
        <v>0.33333333333333331</v>
      </c>
      <c r="R665" s="128">
        <f>IF(SP_SUL!P667="","*",SP_SUL!P667)</f>
        <v>8.3333333333333329E-2</v>
      </c>
      <c r="S665" s="110" t="str">
        <f>IF(SP_SUL!Q667="","*",CONCATENATE(SP_SUL!Q667," ",SP_SUL!R667))</f>
        <v>2 Nº DE SOLDA</v>
      </c>
      <c r="T665" s="110" t="str">
        <f>IF(SP_SUL!V667="","*",SP_SUL!V667)</f>
        <v>Ismael</v>
      </c>
      <c r="U665" s="110" t="str">
        <f>IF(SP_SUL!W667="","*",SP_SUL!W667)</f>
        <v xml:space="preserve">Execução de solda - condicionado a temperatura </v>
      </c>
      <c r="V665" s="112">
        <f ca="1">_xlfn.XLOOKUP(G665&amp;$V$2,BS_CONTROLE[CHAVE],BS_CONTROLE[Quantidade_11],"-")</f>
        <v>0</v>
      </c>
      <c r="W665" s="112">
        <f ca="1">_xlfn.XLOOKUP(G665&amp;$W$2,BS_CONTROLE[CHAVE],BS_CONTROLE[Quantidade_11],"-")</f>
        <v>0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IF(SP_SUL!Y668="","*",SP_SUL!Y668)</f>
        <v>OPORTUNIDADE</v>
      </c>
      <c r="B666" s="109" t="str">
        <f>IF(SP_SUL!X668="","*",SP_SUL!X668)</f>
        <v>Oportunidade</v>
      </c>
      <c r="C666" s="109" t="str">
        <f>IF(SP_SUL!Z668="","*",SP_SUL!Z668)</f>
        <v>*</v>
      </c>
      <c r="D666" s="110" t="str">
        <f>IF(SP_SUL!S668="","*",SP_SUL!S668)</f>
        <v>SP SUL</v>
      </c>
      <c r="E666" s="110" t="str">
        <f>IF(SP_SUL!T668="","*",SP_SUL!T668)</f>
        <v>ZKE-ZEV</v>
      </c>
      <c r="F666" s="110">
        <f>IF(SP_SUL!B668="","*",SP_SUL!B668)</f>
        <v>46022</v>
      </c>
      <c r="G666" s="110" t="str">
        <f>IF(SP_SUL!D668="","*",SP_SUL!D668)</f>
        <v>V89</v>
      </c>
      <c r="H666" s="110" t="str">
        <f>IF(SP_SUL!F668="","*",SP_SUL!F668)</f>
        <v>MECANIZAÇÃO - SOCADORA</v>
      </c>
      <c r="I666" s="110" t="str">
        <f>IF(SP_SUL!H668="","*",SP_SUL!H668)</f>
        <v>ZEM1302</v>
      </c>
      <c r="J666" s="110" t="str">
        <f>IF(SP_SUL!I668="","*",SP_SUL!I668)</f>
        <v>ZEM1302</v>
      </c>
      <c r="K666" s="110" t="str">
        <f>IF(SP_SUL!M668="","*",SP_SUL!M668)</f>
        <v>ZWI-ZYQ</v>
      </c>
      <c r="L666" s="317" t="str">
        <f>IF(SP_SUL!N668="","*",SP_SUL!N668)</f>
        <v>ZYQ1262</v>
      </c>
      <c r="M666" s="111">
        <f>IF(SP_SUL!J668="","*",SP_SUL!J668)</f>
        <v>55</v>
      </c>
      <c r="N666" s="256">
        <f>IF(SP_SUL!K668="","*",SP_SUL!K668)</f>
        <v>127.087</v>
      </c>
      <c r="O666" s="256">
        <f>IF(SP_SUL!L668="","*",SP_SUL!L668)</f>
        <v>128.69999999999999</v>
      </c>
      <c r="P666" s="111"/>
      <c r="Q666" s="128">
        <f>IF(SP_SUL!O668="","*",SP_SUL!O668)</f>
        <v>0.29166666666666669</v>
      </c>
      <c r="R666" s="128">
        <f>IF(SP_SUL!P668="","*",SP_SUL!P668)</f>
        <v>8.3333333333333329E-2</v>
      </c>
      <c r="S666" s="110" t="str">
        <f>IF(SP_SUL!Q668="","*",CONCATENATE(SP_SUL!Q668," ",SP_SUL!R668))</f>
        <v>480 M</v>
      </c>
      <c r="T666" s="110" t="str">
        <f>IF(SP_SUL!V668="","*",SP_SUL!V668)</f>
        <v>Antonioni</v>
      </c>
      <c r="U666" s="110" t="str">
        <f>IF(SP_SUL!W668="","*",SP_SUL!W668)</f>
        <v>Socaria mecanizada</v>
      </c>
      <c r="V666" s="112">
        <f ca="1">_xlfn.XLOOKUP(G666&amp;$V$2,BS_CONTROLE[CHAVE],BS_CONTROLE[Quantidade_11],"-")</f>
        <v>1530</v>
      </c>
      <c r="W666" s="112">
        <f ca="1">_xlfn.XLOOKUP(G666&amp;$W$2,BS_CONTROLE[CHAVE],BS_CONTROLE[Quantidade_11],"-")</f>
        <v>1015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OPORTUNIDADE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856</v>
      </c>
      <c r="W667" s="112">
        <f ca="1">_xlfn.XLOOKUP(G667&amp;$W$2,BS_CONTROLE[CHAVE],BS_CONTROLE[Quantidade_11],"-")</f>
        <v>0</v>
      </c>
      <c r="X667" s="112" t="str">
        <f ca="1">_xlfn.XLOOKUP(G667&amp;$X$2,BS_CONTROLE[CHAVE],BS_CONTROLE[Quantidade_11],"-")</f>
        <v>-</v>
      </c>
    </row>
    <row r="668" spans="1:24" s="113" customFormat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OPORTUNIDADE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 t="str">
        <f ca="1">_xlfn.XLOOKUP(G670&amp;$V$2,BS_CONTROLE[CHAVE],BS_CONTROLE[Quantidade_11],"-")</f>
        <v>-</v>
      </c>
      <c r="W670" s="112">
        <f ca="1">_xlfn.XLOOKUP(G670&amp;$W$2,BS_CONTROLE[CHAVE],BS_CONTROLE[Quantidade_11],"-")</f>
        <v>1</v>
      </c>
      <c r="X670" s="112" t="str">
        <f ca="1">_xlfn.XLOOKUP(G670&amp;$X$2,BS_CONTROLE[CHAVE],BS_CONTROLE[Quantidade_11],"-")</f>
        <v>-</v>
      </c>
    </row>
    <row r="671" spans="1:24" s="113" customFormat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SIM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>
        <f>IF(SP_SUL!B674="","*",SP_SUL!B674)</f>
        <v>46022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>
        <f ca="1">_xlfn.XLOOKUP(G672&amp;$V$2,BS_CONTROLE[CHAVE],BS_CONTROLE[Quantidade_11],"-")</f>
        <v>1</v>
      </c>
      <c r="W672" s="112">
        <f ca="1">_xlfn.XLOOKUP(G672&amp;$W$2,BS_CONTROLE[CHAVE],BS_CONTROLE[Quantidade_11],"-")</f>
        <v>1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SIM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IF(SP_SUL!H675="","*",SP_SUL!H675)</f>
        <v>K67ZEV2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str">
        <f>IF(SP_SUL!H676="","*",SP_SUL!H676)</f>
        <v>*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SIM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SIM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>
      <c r="A677" s="109" t="str">
        <f>IF(SP_SUL!Y679="","*",SP_SUL!Y679)</f>
        <v>SIM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>
        <f ca="1">_xlfn.XLOOKUP(G677&amp;$W$2,BS_CONTROLE[CHAVE],BS_CONTROLE[Quantidade_11],"-")</f>
        <v>0</v>
      </c>
      <c r="X677" s="112" t="str">
        <f ca="1">_xlfn.XLOOKUP(G677&amp;$X$2,BS_CONTROLE[CHAVE],BS_CONTROLE[Quantidade_11],"-")</f>
        <v>-</v>
      </c>
    </row>
    <row r="678" spans="1:24" s="113" customFormat="1">
      <c r="A678" s="109" t="str">
        <f>IF(SP_SUL!Y680="","*",SP_SUL!Y680)</f>
        <v>OPORTUNIDADE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>
      <c r="A679" s="109" t="str">
        <f>IF(SP_SUL!Y681="","*",SP_SUL!Y681)</f>
        <v>OPORTUNIDADE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SP SUL</v>
      </c>
      <c r="E679" s="110" t="str">
        <f>IF(SP_SUL!T681="","*",SP_SUL!T681)</f>
        <v>ZEV-ZPT</v>
      </c>
      <c r="F679" s="110">
        <f>IF(SP_SUL!B681="","*",SP_SUL!B681)</f>
        <v>46022</v>
      </c>
      <c r="G679" s="110" t="str">
        <f>IF(SP_SUL!D681="","*",SP_SUL!D681)</f>
        <v>W95</v>
      </c>
      <c r="H679" s="110" t="str">
        <f>IF(SP_SUL!F681="","*",SP_SUL!F681)</f>
        <v>DESLOCAMENTO</v>
      </c>
      <c r="I679" s="110" t="str">
        <f>IF(SP_SUL!H681="","*",SP_SUL!H681)</f>
        <v>ZPT1051</v>
      </c>
      <c r="J679" s="110" t="str">
        <f>IF(SP_SUL!I681="","*",SP_SUL!I681)</f>
        <v>Z3VZEV</v>
      </c>
      <c r="K679" s="110" t="str">
        <f>IF(SP_SUL!M681="","*",SP_SUL!M681)</f>
        <v>ZPT-ZEV</v>
      </c>
      <c r="L679" s="317" t="str">
        <f>IF(SP_SUL!N681="","*",SP_SUL!N681)</f>
        <v>ZPTZEV</v>
      </c>
      <c r="M679" s="111">
        <f>IF(SP_SUL!J681="","*",SP_SUL!J681)</f>
        <v>54</v>
      </c>
      <c r="N679" s="256">
        <f>IF(SP_SUL!K681="","*",SP_SUL!K681)</f>
        <v>107</v>
      </c>
      <c r="O679" s="256" t="str">
        <f>IF(SP_SUL!L681="","*",SP_SUL!L681)</f>
        <v>-</v>
      </c>
      <c r="P679" s="111"/>
      <c r="Q679" s="128">
        <f>IF(SP_SUL!O681="","*",SP_SUL!O681)</f>
        <v>0.3125</v>
      </c>
      <c r="R679" s="128">
        <f>IF(SP_SUL!P681="","*",SP_SUL!P681)</f>
        <v>4.1666666666666664E-2</v>
      </c>
      <c r="S679" s="110" t="str">
        <f>IF(SP_SUL!Q681="","*",CONCATENATE(SP_SUL!Q681," ",SP_SUL!R681))</f>
        <v>1 BINÁRIO</v>
      </c>
      <c r="T679" s="110" t="str">
        <f>IF(SP_SUL!V681="","*",SP_SUL!V681)</f>
        <v>Augusto</v>
      </c>
      <c r="U679" s="110" t="str">
        <f>IF(SP_SUL!W681="","*",SP_SUL!W681)</f>
        <v>Deslocamento para ZEV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>
      <c r="A725" s="109" t="str">
        <f>IF(SP_SUL!Y727="","*",SP_SUL!Y727)</f>
        <v>*</v>
      </c>
      <c r="B725" s="109" t="str">
        <f>IF(SP_SUL!X727="","*",SP_SUL!X727)</f>
        <v>*</v>
      </c>
      <c r="C725" s="109" t="str">
        <f>IF(SP_SUL!Z727="","*",SP_SUL!Z727)</f>
        <v>*</v>
      </c>
      <c r="D725" s="110" t="str">
        <f>IF(SP_SUL!S727="","*",SP_SUL!S727)</f>
        <v>-</v>
      </c>
      <c r="E725" s="110" t="str">
        <f>IF(SP_SUL!T727="","*",SP_SUL!T727)</f>
        <v>-</v>
      </c>
      <c r="F725" s="110" t="str">
        <f>IF(SP_SUL!B727="","*",SP_SUL!B727)</f>
        <v>*</v>
      </c>
      <c r="G725" s="110" t="str">
        <f>IF(SP_SUL!D727="","*",SP_SUL!D727)</f>
        <v>*</v>
      </c>
      <c r="H725" s="110" t="str">
        <f>IF(SP_SUL!F727="","*",SP_SUL!F727)</f>
        <v>*</v>
      </c>
      <c r="I725" s="110" t="str">
        <f>IF(SP_SUL!H727="","*",SP_SUL!H727)</f>
        <v>*</v>
      </c>
      <c r="J725" s="110" t="str">
        <f>IF(SP_SUL!I727="","*",SP_SUL!I727)</f>
        <v>*</v>
      </c>
      <c r="K725" s="110" t="str">
        <f>IF(SP_SUL!M727="","*",SP_SUL!M727)</f>
        <v>-</v>
      </c>
      <c r="L725" s="317" t="str">
        <f>IF(SP_SUL!N727="","*",SP_SUL!N727)</f>
        <v>-</v>
      </c>
      <c r="M725" s="111" t="str">
        <f>IF(SP_SUL!J727="","*",SP_SUL!J727)</f>
        <v>*</v>
      </c>
      <c r="N725" s="256" t="str">
        <f>IF(SP_SUL!K727="","*",SP_SUL!K727)</f>
        <v>*</v>
      </c>
      <c r="O725" s="256" t="str">
        <f>IF(SP_SUL!L727="","*",SP_SUL!L727)</f>
        <v>*</v>
      </c>
      <c r="P725" s="111"/>
      <c r="Q725" s="128" t="str">
        <f>IF(SP_SUL!O727="","*",SP_SUL!O727)</f>
        <v>*</v>
      </c>
      <c r="R725" s="128" t="str">
        <f>IF(SP_SUL!P727="","*",SP_SUL!P727)</f>
        <v>*</v>
      </c>
      <c r="S725" s="110" t="str">
        <f>IF(SP_SUL!Q727="","*",CONCATENATE(SP_SUL!Q727," ",SP_SUL!R727))</f>
        <v>*</v>
      </c>
      <c r="T725" s="110" t="str">
        <f>IF(SP_SUL!V727="","*",SP_SUL!V727)</f>
        <v>*</v>
      </c>
      <c r="U725" s="110" t="str">
        <f>IF(SP_SUL!W727="","*",SP_SUL!W727)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>
      <c r="A726" s="109" t="str">
        <f>IF(SP_SUL!Y728="","*",SP_SUL!Y728)</f>
        <v>*</v>
      </c>
      <c r="B726" s="109" t="str">
        <f>IF(SP_SUL!X728="","*",SP_SUL!X728)</f>
        <v>*</v>
      </c>
      <c r="C726" s="109" t="str">
        <f>IF(SP_SUL!Z728="","*",SP_SUL!Z728)</f>
        <v>*</v>
      </c>
      <c r="D726" s="110" t="str">
        <f>IF(SP_SUL!S728="","*",SP_SUL!S728)</f>
        <v>-</v>
      </c>
      <c r="E726" s="110" t="str">
        <f>IF(SP_SUL!T728="","*",SP_SUL!T728)</f>
        <v>-</v>
      </c>
      <c r="F726" s="110" t="str">
        <f>IF(SP_SUL!B728="","*",SP_SUL!B728)</f>
        <v>*</v>
      </c>
      <c r="G726" s="110" t="str">
        <f>IF(SP_SUL!D728="","*",SP_SUL!D728)</f>
        <v>*</v>
      </c>
      <c r="H726" s="110" t="str">
        <f>IF(SP_SUL!F728="","*",SP_SUL!F728)</f>
        <v>*</v>
      </c>
      <c r="I726" s="110" t="str">
        <f>IF(SP_SUL!H728="","*",SP_SUL!H728)</f>
        <v>*</v>
      </c>
      <c r="J726" s="110" t="str">
        <f>IF(SP_SUL!I728="","*",SP_SUL!I728)</f>
        <v>*</v>
      </c>
      <c r="K726" s="110" t="str">
        <f>IF(SP_SUL!M728="","*",SP_SUL!M728)</f>
        <v>-</v>
      </c>
      <c r="L726" s="317" t="str">
        <f>IF(SP_SUL!N728="","*",SP_SUL!N728)</f>
        <v>-</v>
      </c>
      <c r="M726" s="111" t="str">
        <f>IF(SP_SUL!J728="","*",SP_SUL!J728)</f>
        <v>*</v>
      </c>
      <c r="N726" s="256" t="str">
        <f>IF(SP_SUL!K728="","*",SP_SUL!K728)</f>
        <v>*</v>
      </c>
      <c r="O726" s="256" t="str">
        <f>IF(SP_SUL!L728="","*",SP_SUL!L728)</f>
        <v>*</v>
      </c>
      <c r="P726" s="111"/>
      <c r="Q726" s="128" t="str">
        <f>IF(SP_SUL!O728="","*",SP_SUL!O728)</f>
        <v>*</v>
      </c>
      <c r="R726" s="128" t="str">
        <f>IF(SP_SUL!P728="","*",SP_SUL!P728)</f>
        <v>*</v>
      </c>
      <c r="S726" s="110" t="str">
        <f>IF(SP_SUL!Q728="","*",CONCATENATE(SP_SUL!Q728," ",SP_SUL!R728))</f>
        <v>*</v>
      </c>
      <c r="T726" s="110" t="str">
        <f>IF(SP_SUL!V728="","*",SP_SUL!V728)</f>
        <v>*</v>
      </c>
      <c r="U726" s="110" t="str">
        <f>IF(SP_SUL!W728="","*",SP_SUL!W728)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>
      <c r="A727" s="109" t="str">
        <f>IF(SP_SUL!Y729="","*",SP_SUL!Y729)</f>
        <v>*</v>
      </c>
      <c r="B727" s="109" t="str">
        <f>IF(SP_SUL!X729="","*",SP_SUL!X729)</f>
        <v>*</v>
      </c>
      <c r="C727" s="109" t="str">
        <f>IF(SP_SUL!Z729="","*",SP_SUL!Z729)</f>
        <v>*</v>
      </c>
      <c r="D727" s="110" t="str">
        <f>IF(SP_SUL!S729="","*",SP_SUL!S729)</f>
        <v>-</v>
      </c>
      <c r="E727" s="110" t="str">
        <f>IF(SP_SUL!T729="","*",SP_SUL!T729)</f>
        <v>-</v>
      </c>
      <c r="F727" s="110" t="str">
        <f>IF(SP_SUL!B729="","*",SP_SUL!B729)</f>
        <v>*</v>
      </c>
      <c r="G727" s="110" t="str">
        <f>IF(SP_SUL!D729="","*",SP_SUL!D729)</f>
        <v>*</v>
      </c>
      <c r="H727" s="110" t="str">
        <f>IF(SP_SUL!F729="","*",SP_SUL!F729)</f>
        <v>*</v>
      </c>
      <c r="I727" s="110" t="str">
        <f>IF(SP_SUL!H729="","*",SP_SUL!H729)</f>
        <v>*</v>
      </c>
      <c r="J727" s="110" t="str">
        <f>IF(SP_SUL!I729="","*",SP_SUL!I729)</f>
        <v>*</v>
      </c>
      <c r="K727" s="110" t="str">
        <f>IF(SP_SUL!M729="","*",SP_SUL!M729)</f>
        <v>-</v>
      </c>
      <c r="L727" s="317" t="str">
        <f>IF(SP_SUL!N729="","*",SP_SUL!N729)</f>
        <v>-</v>
      </c>
      <c r="M727" s="111" t="str">
        <f>IF(SP_SUL!J729="","*",SP_SUL!J729)</f>
        <v>*</v>
      </c>
      <c r="N727" s="256" t="str">
        <f>IF(SP_SUL!K729="","*",SP_SUL!K729)</f>
        <v>*</v>
      </c>
      <c r="O727" s="256" t="str">
        <f>IF(SP_SUL!L729="","*",SP_SUL!L729)</f>
        <v>*</v>
      </c>
      <c r="P727" s="111"/>
      <c r="Q727" s="128" t="str">
        <f>IF(SP_SUL!O729="","*",SP_SUL!O729)</f>
        <v>*</v>
      </c>
      <c r="R727" s="128" t="str">
        <f>IF(SP_SUL!P729="","*",SP_SUL!P729)</f>
        <v>*</v>
      </c>
      <c r="S727" s="110" t="str">
        <f>IF(SP_SUL!Q729="","*",CONCATENATE(SP_SUL!Q729," ",SP_SUL!R729))</f>
        <v>*</v>
      </c>
      <c r="T727" s="110" t="str">
        <f>IF(SP_SUL!V729="","*",SP_SUL!V729)</f>
        <v>*</v>
      </c>
      <c r="U727" s="110" t="str">
        <f>IF(SP_SUL!W729="","*",SP_SUL!W729)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>
      <c r="A728" s="109" t="str">
        <f>IF(SP_SUL!Y730="","*",SP_SUL!Y730)</f>
        <v>*</v>
      </c>
      <c r="B728" s="109" t="str">
        <f>IF(SP_SUL!X730="","*",SP_SUL!X730)</f>
        <v>*</v>
      </c>
      <c r="C728" s="109" t="str">
        <f>IF(SP_SUL!Z730="","*",SP_SUL!Z730)</f>
        <v>*</v>
      </c>
      <c r="D728" s="110" t="str">
        <f>IF(SP_SUL!S730="","*",SP_SUL!S730)</f>
        <v>-</v>
      </c>
      <c r="E728" s="110" t="str">
        <f>IF(SP_SUL!T730="","*",SP_SUL!T730)</f>
        <v>-</v>
      </c>
      <c r="F728" s="110" t="str">
        <f>IF(SP_SUL!B730="","*",SP_SUL!B730)</f>
        <v>*</v>
      </c>
      <c r="G728" s="110" t="str">
        <f>IF(SP_SUL!D730="","*",SP_SUL!D730)</f>
        <v>*</v>
      </c>
      <c r="H728" s="110" t="str">
        <f>IF(SP_SUL!F730="","*",SP_SUL!F730)</f>
        <v>*</v>
      </c>
      <c r="I728" s="110" t="str">
        <f>IF(SP_SUL!H730="","*",SP_SUL!H730)</f>
        <v>*</v>
      </c>
      <c r="J728" s="110" t="str">
        <f>IF(SP_SUL!I730="","*",SP_SUL!I730)</f>
        <v>*</v>
      </c>
      <c r="K728" s="110" t="str">
        <f>IF(SP_SUL!M730="","*",SP_SUL!M730)</f>
        <v>-</v>
      </c>
      <c r="L728" s="317" t="str">
        <f>IF(SP_SUL!N730="","*",SP_SUL!N730)</f>
        <v>-</v>
      </c>
      <c r="M728" s="111" t="str">
        <f>IF(SP_SUL!J730="","*",SP_SUL!J730)</f>
        <v>*</v>
      </c>
      <c r="N728" s="256" t="str">
        <f>IF(SP_SUL!K730="","*",SP_SUL!K730)</f>
        <v>*</v>
      </c>
      <c r="O728" s="256" t="str">
        <f>IF(SP_SUL!L730="","*",SP_SUL!L730)</f>
        <v>*</v>
      </c>
      <c r="P728" s="111"/>
      <c r="Q728" s="128" t="str">
        <f>IF(SP_SUL!O730="","*",SP_SUL!O730)</f>
        <v>*</v>
      </c>
      <c r="R728" s="128" t="str">
        <f>IF(SP_SUL!P730="","*",SP_SUL!P730)</f>
        <v>*</v>
      </c>
      <c r="S728" s="110" t="str">
        <f>IF(SP_SUL!Q730="","*",CONCATENATE(SP_SUL!Q730," ",SP_SUL!R730))</f>
        <v>*</v>
      </c>
      <c r="T728" s="110" t="str">
        <f>IF(SP_SUL!V730="","*",SP_SUL!V730)</f>
        <v>*</v>
      </c>
      <c r="U728" s="110" t="str">
        <f>IF(SP_SUL!W730="","*",SP_SUL!W730)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>
      <c r="A729" s="109" t="str">
        <f>IF(SP_SUL!Y731="","*",SP_SUL!Y731)</f>
        <v>*</v>
      </c>
      <c r="B729" s="109" t="str">
        <f>IF(SP_SUL!X731="","*",SP_SUL!X731)</f>
        <v>*</v>
      </c>
      <c r="C729" s="109" t="str">
        <f>IF(SP_SUL!Z731="","*",SP_SUL!Z731)</f>
        <v>*</v>
      </c>
      <c r="D729" s="110" t="str">
        <f>IF(SP_SUL!S731="","*",SP_SUL!S731)</f>
        <v>-</v>
      </c>
      <c r="E729" s="110" t="str">
        <f>IF(SP_SUL!T731="","*",SP_SUL!T731)</f>
        <v>-</v>
      </c>
      <c r="F729" s="110" t="str">
        <f>IF(SP_SUL!B731="","*",SP_SUL!B731)</f>
        <v>*</v>
      </c>
      <c r="G729" s="110" t="str">
        <f>IF(SP_SUL!D731="","*",SP_SUL!D731)</f>
        <v>*</v>
      </c>
      <c r="H729" s="110" t="str">
        <f>IF(SP_SUL!F731="","*",SP_SUL!F731)</f>
        <v>*</v>
      </c>
      <c r="I729" s="110" t="str">
        <f>IF(SP_SUL!H731="","*",SP_SUL!H731)</f>
        <v>*</v>
      </c>
      <c r="J729" s="110" t="str">
        <f>IF(SP_SUL!I731="","*",SP_SUL!I731)</f>
        <v>*</v>
      </c>
      <c r="K729" s="110" t="str">
        <f>IF(SP_SUL!M731="","*",SP_SUL!M731)</f>
        <v>-</v>
      </c>
      <c r="L729" s="317" t="str">
        <f>IF(SP_SUL!N731="","*",SP_SUL!N731)</f>
        <v>-</v>
      </c>
      <c r="M729" s="111" t="str">
        <f>IF(SP_SUL!J731="","*",SP_SUL!J731)</f>
        <v>*</v>
      </c>
      <c r="N729" s="256" t="str">
        <f>IF(SP_SUL!K731="","*",SP_SUL!K731)</f>
        <v>*</v>
      </c>
      <c r="O729" s="256" t="str">
        <f>IF(SP_SUL!L731="","*",SP_SUL!L731)</f>
        <v>*</v>
      </c>
      <c r="P729" s="111"/>
      <c r="Q729" s="128" t="str">
        <f>IF(SP_SUL!O731="","*",SP_SUL!O731)</f>
        <v>*</v>
      </c>
      <c r="R729" s="128" t="str">
        <f>IF(SP_SUL!P731="","*",SP_SUL!P731)</f>
        <v>*</v>
      </c>
      <c r="S729" s="110" t="str">
        <f>IF(SP_SUL!Q731="","*",CONCATENATE(SP_SUL!Q731," ",SP_SUL!R731))</f>
        <v>*</v>
      </c>
      <c r="T729" s="110" t="str">
        <f>IF(SP_SUL!V731="","*",SP_SUL!V731)</f>
        <v>*</v>
      </c>
      <c r="U729" s="110" t="str">
        <f>IF(SP_SUL!W731="","*",SP_SUL!W731)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>
      <c r="A730" s="109" t="str">
        <f>IF(SP_SUL!Y732="","*",SP_SUL!Y732)</f>
        <v>*</v>
      </c>
      <c r="B730" s="109" t="str">
        <f>IF(SP_SUL!X732="","*",SP_SUL!X732)</f>
        <v>*</v>
      </c>
      <c r="C730" s="109" t="str">
        <f>IF(SP_SUL!Z732="","*",SP_SUL!Z732)</f>
        <v>*</v>
      </c>
      <c r="D730" s="110" t="str">
        <f>IF(SP_SUL!S732="","*",SP_SUL!S732)</f>
        <v>-</v>
      </c>
      <c r="E730" s="110" t="str">
        <f>IF(SP_SUL!T732="","*",SP_SUL!T732)</f>
        <v>-</v>
      </c>
      <c r="F730" s="110" t="str">
        <f>IF(SP_SUL!B732="","*",SP_SUL!B732)</f>
        <v>*</v>
      </c>
      <c r="G730" s="110" t="str">
        <f>IF(SP_SUL!D732="","*",SP_SUL!D732)</f>
        <v>*</v>
      </c>
      <c r="H730" s="110" t="str">
        <f>IF(SP_SUL!F732="","*",SP_SUL!F732)</f>
        <v>*</v>
      </c>
      <c r="I730" s="110" t="str">
        <f>IF(SP_SUL!H732="","*",SP_SUL!H732)</f>
        <v>*</v>
      </c>
      <c r="J730" s="110" t="str">
        <f>IF(SP_SUL!I732="","*",SP_SUL!I732)</f>
        <v>*</v>
      </c>
      <c r="K730" s="110" t="str">
        <f>IF(SP_SUL!M732="","*",SP_SUL!M732)</f>
        <v>-</v>
      </c>
      <c r="L730" s="317" t="str">
        <f>IF(SP_SUL!N732="","*",SP_SUL!N732)</f>
        <v>-</v>
      </c>
      <c r="M730" s="111" t="str">
        <f>IF(SP_SUL!J732="","*",SP_SUL!J732)</f>
        <v>*</v>
      </c>
      <c r="N730" s="256" t="str">
        <f>IF(SP_SUL!K732="","*",SP_SUL!K732)</f>
        <v>*</v>
      </c>
      <c r="O730" s="256" t="str">
        <f>IF(SP_SUL!L732="","*",SP_SUL!L732)</f>
        <v>*</v>
      </c>
      <c r="P730" s="111"/>
      <c r="Q730" s="128" t="str">
        <f>IF(SP_SUL!O732="","*",SP_SUL!O732)</f>
        <v>*</v>
      </c>
      <c r="R730" s="128" t="str">
        <f>IF(SP_SUL!P732="","*",SP_SUL!P732)</f>
        <v>*</v>
      </c>
      <c r="S730" s="110" t="str">
        <f>IF(SP_SUL!Q732="","*",CONCATENATE(SP_SUL!Q732," ",SP_SUL!R732))</f>
        <v>*</v>
      </c>
      <c r="T730" s="110" t="str">
        <f>IF(SP_SUL!V732="","*",SP_SUL!V732)</f>
        <v>*</v>
      </c>
      <c r="U730" s="110" t="str">
        <f>IF(SP_SUL!W732="","*",SP_SUL!W732)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>
      <c r="A731" s="109" t="str">
        <f>IF(SP_SUL!Y733="","*",SP_SUL!Y733)</f>
        <v>*</v>
      </c>
      <c r="B731" s="109" t="str">
        <f>IF(SP_SUL!X733="","*",SP_SUL!X733)</f>
        <v>*</v>
      </c>
      <c r="C731" s="109" t="str">
        <f>IF(SP_SUL!Z733="","*",SP_SUL!Z733)</f>
        <v>*</v>
      </c>
      <c r="D731" s="110" t="str">
        <f>IF(SP_SUL!S733="","*",SP_SUL!S733)</f>
        <v>-</v>
      </c>
      <c r="E731" s="110" t="str">
        <f>IF(SP_SUL!T733="","*",SP_SUL!T733)</f>
        <v>-</v>
      </c>
      <c r="F731" s="110" t="str">
        <f>IF(SP_SUL!B733="","*",SP_SUL!B733)</f>
        <v>*</v>
      </c>
      <c r="G731" s="110" t="str">
        <f>IF(SP_SUL!D733="","*",SP_SUL!D733)</f>
        <v>*</v>
      </c>
      <c r="H731" s="110" t="str">
        <f>IF(SP_SUL!F733="","*",SP_SUL!F733)</f>
        <v>*</v>
      </c>
      <c r="I731" s="110" t="str">
        <f>IF(SP_SUL!H733="","*",SP_SUL!H733)</f>
        <v>*</v>
      </c>
      <c r="J731" s="110" t="str">
        <f>IF(SP_SUL!I733="","*",SP_SUL!I733)</f>
        <v>*</v>
      </c>
      <c r="K731" s="110" t="str">
        <f>IF(SP_SUL!M733="","*",SP_SUL!M733)</f>
        <v>-</v>
      </c>
      <c r="L731" s="317" t="str">
        <f>IF(SP_SUL!N733="","*",SP_SUL!N733)</f>
        <v>-</v>
      </c>
      <c r="M731" s="111" t="str">
        <f>IF(SP_SUL!J733="","*",SP_SUL!J733)</f>
        <v>*</v>
      </c>
      <c r="N731" s="256" t="str">
        <f>IF(SP_SUL!K733="","*",SP_SUL!K733)</f>
        <v>*</v>
      </c>
      <c r="O731" s="256" t="str">
        <f>IF(SP_SUL!L733="","*",SP_SUL!L733)</f>
        <v>*</v>
      </c>
      <c r="P731" s="111"/>
      <c r="Q731" s="128" t="str">
        <f>IF(SP_SUL!O733="","*",SP_SUL!O733)</f>
        <v>*</v>
      </c>
      <c r="R731" s="128" t="str">
        <f>IF(SP_SUL!P733="","*",SP_SUL!P733)</f>
        <v>*</v>
      </c>
      <c r="S731" s="110" t="str">
        <f>IF(SP_SUL!Q733="","*",CONCATENATE(SP_SUL!Q733," ",SP_SUL!R733))</f>
        <v>*</v>
      </c>
      <c r="T731" s="110" t="str">
        <f>IF(SP_SUL!V733="","*",SP_SUL!V733)</f>
        <v>*</v>
      </c>
      <c r="U731" s="110" t="str">
        <f>IF(SP_SUL!W733="","*",SP_SUL!W733)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>
      <c r="A732" s="109" t="str">
        <f>IF(SP_SUL!Y734="","*",SP_SUL!Y734)</f>
        <v>*</v>
      </c>
      <c r="B732" s="109" t="str">
        <f>IF(SP_SUL!X734="","*",SP_SUL!X734)</f>
        <v>*</v>
      </c>
      <c r="C732" s="109" t="str">
        <f>IF(SP_SUL!Z734="","*",SP_SUL!Z734)</f>
        <v>*</v>
      </c>
      <c r="D732" s="110" t="str">
        <f>IF(SP_SUL!S734="","*",SP_SUL!S734)</f>
        <v>-</v>
      </c>
      <c r="E732" s="110" t="str">
        <f>IF(SP_SUL!T734="","*",SP_SUL!T734)</f>
        <v>-</v>
      </c>
      <c r="F732" s="110" t="str">
        <f>IF(SP_SUL!B734="","*",SP_SUL!B734)</f>
        <v>*</v>
      </c>
      <c r="G732" s="110" t="str">
        <f>IF(SP_SUL!D734="","*",SP_SUL!D734)</f>
        <v>*</v>
      </c>
      <c r="H732" s="110" t="str">
        <f>IF(SP_SUL!F734="","*",SP_SUL!F734)</f>
        <v>*</v>
      </c>
      <c r="I732" s="110" t="str">
        <f>IF(SP_SUL!H734="","*",SP_SUL!H734)</f>
        <v>*</v>
      </c>
      <c r="J732" s="110" t="str">
        <f>IF(SP_SUL!I734="","*",SP_SUL!I734)</f>
        <v>*</v>
      </c>
      <c r="K732" s="110" t="str">
        <f>IF(SP_SUL!M734="","*",SP_SUL!M734)</f>
        <v>-</v>
      </c>
      <c r="L732" s="317" t="str">
        <f>IF(SP_SUL!N734="","*",SP_SUL!N734)</f>
        <v>-</v>
      </c>
      <c r="M732" s="111" t="str">
        <f>IF(SP_SUL!J734="","*",SP_SUL!J734)</f>
        <v>*</v>
      </c>
      <c r="N732" s="256" t="str">
        <f>IF(SP_SUL!K734="","*",SP_SUL!K734)</f>
        <v>*</v>
      </c>
      <c r="O732" s="256" t="str">
        <f>IF(SP_SUL!L734="","*",SP_SUL!L734)</f>
        <v>*</v>
      </c>
      <c r="P732" s="111"/>
      <c r="Q732" s="128" t="str">
        <f>IF(SP_SUL!O734="","*",SP_SUL!O734)</f>
        <v>*</v>
      </c>
      <c r="R732" s="128" t="str">
        <f>IF(SP_SUL!P734="","*",SP_SUL!P734)</f>
        <v>*</v>
      </c>
      <c r="S732" s="110" t="str">
        <f>IF(SP_SUL!Q734="","*",CONCATENATE(SP_SUL!Q734," ",SP_SUL!R734))</f>
        <v>*</v>
      </c>
      <c r="T732" s="110" t="str">
        <f>IF(SP_SUL!V734="","*",SP_SUL!V734)</f>
        <v>*</v>
      </c>
      <c r="U732" s="110" t="str">
        <f>IF(SP_SUL!W734="","*",SP_SUL!W734)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>
      <c r="A733" s="109" t="str">
        <f>IF(SP_SUL!Y735="","*",SP_SUL!Y735)</f>
        <v>*</v>
      </c>
      <c r="B733" s="109" t="str">
        <f>IF(SP_SUL!X735="","*",SP_SUL!X735)</f>
        <v>*</v>
      </c>
      <c r="C733" s="109" t="str">
        <f>IF(SP_SUL!Z735="","*",SP_SUL!Z735)</f>
        <v>*</v>
      </c>
      <c r="D733" s="110" t="str">
        <f>IF(SP_SUL!S735="","*",SP_SUL!S735)</f>
        <v>-</v>
      </c>
      <c r="E733" s="110" t="str">
        <f>IF(SP_SUL!T735="","*",SP_SUL!T735)</f>
        <v>-</v>
      </c>
      <c r="F733" s="110" t="str">
        <f>IF(SP_SUL!B735="","*",SP_SUL!B735)</f>
        <v>*</v>
      </c>
      <c r="G733" s="110" t="str">
        <f>IF(SP_SUL!D735="","*",SP_SUL!D735)</f>
        <v>*</v>
      </c>
      <c r="H733" s="110" t="str">
        <f>IF(SP_SUL!F735="","*",SP_SUL!F735)</f>
        <v>*</v>
      </c>
      <c r="I733" s="110" t="str">
        <f>IF(SP_SUL!H735="","*",SP_SUL!H735)</f>
        <v>*</v>
      </c>
      <c r="J733" s="110" t="str">
        <f>IF(SP_SUL!I735="","*",SP_SUL!I735)</f>
        <v>*</v>
      </c>
      <c r="K733" s="110" t="str">
        <f>IF(SP_SUL!M735="","*",SP_SUL!M735)</f>
        <v>-</v>
      </c>
      <c r="L733" s="317" t="str">
        <f>IF(SP_SUL!N735="","*",SP_SUL!N735)</f>
        <v>-</v>
      </c>
      <c r="M733" s="111" t="str">
        <f>IF(SP_SUL!J735="","*",SP_SUL!J735)</f>
        <v>*</v>
      </c>
      <c r="N733" s="256" t="str">
        <f>IF(SP_SUL!K735="","*",SP_SUL!K735)</f>
        <v>*</v>
      </c>
      <c r="O733" s="256" t="str">
        <f>IF(SP_SUL!L735="","*",SP_SUL!L735)</f>
        <v>*</v>
      </c>
      <c r="P733" s="111"/>
      <c r="Q733" s="128" t="str">
        <f>IF(SP_SUL!O735="","*",SP_SUL!O735)</f>
        <v>*</v>
      </c>
      <c r="R733" s="128" t="str">
        <f>IF(SP_SUL!P735="","*",SP_SUL!P735)</f>
        <v>*</v>
      </c>
      <c r="S733" s="110" t="str">
        <f>IF(SP_SUL!Q735="","*",CONCATENATE(SP_SUL!Q735," ",SP_SUL!R735))</f>
        <v>*</v>
      </c>
      <c r="T733" s="110" t="str">
        <f>IF(SP_SUL!V735="","*",SP_SUL!V735)</f>
        <v>*</v>
      </c>
      <c r="U733" s="110" t="str">
        <f>IF(SP_SUL!W735="","*",SP_SUL!W735)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>
      <c r="A734" s="109" t="str">
        <f>IF(SP_SUL!Y736="","*",SP_SUL!Y736)</f>
        <v>*</v>
      </c>
      <c r="B734" s="109" t="str">
        <f>IF(SP_SUL!X736="","*",SP_SUL!X736)</f>
        <v>*</v>
      </c>
      <c r="C734" s="109" t="str">
        <f>IF(SP_SUL!Z736="","*",SP_SUL!Z736)</f>
        <v>*</v>
      </c>
      <c r="D734" s="110" t="str">
        <f>IF(SP_SUL!S736="","*",SP_SUL!S736)</f>
        <v>-</v>
      </c>
      <c r="E734" s="110" t="str">
        <f>IF(SP_SUL!T736="","*",SP_SUL!T736)</f>
        <v>-</v>
      </c>
      <c r="F734" s="110" t="str">
        <f>IF(SP_SUL!B736="","*",SP_SUL!B736)</f>
        <v>*</v>
      </c>
      <c r="G734" s="110" t="str">
        <f>IF(SP_SUL!D736="","*",SP_SUL!D736)</f>
        <v>*</v>
      </c>
      <c r="H734" s="110" t="str">
        <f>IF(SP_SUL!F736="","*",SP_SUL!F736)</f>
        <v>*</v>
      </c>
      <c r="I734" s="110" t="str">
        <f>IF(SP_SUL!H736="","*",SP_SUL!H736)</f>
        <v>*</v>
      </c>
      <c r="J734" s="110" t="str">
        <f>IF(SP_SUL!I736="","*",SP_SUL!I736)</f>
        <v>*</v>
      </c>
      <c r="K734" s="110" t="str">
        <f>IF(SP_SUL!M736="","*",SP_SUL!M736)</f>
        <v>-</v>
      </c>
      <c r="L734" s="317" t="str">
        <f>IF(SP_SUL!N736="","*",SP_SUL!N736)</f>
        <v>-</v>
      </c>
      <c r="M734" s="111" t="str">
        <f>IF(SP_SUL!J736="","*",SP_SUL!J736)</f>
        <v>*</v>
      </c>
      <c r="N734" s="256" t="str">
        <f>IF(SP_SUL!K736="","*",SP_SUL!K736)</f>
        <v>*</v>
      </c>
      <c r="O734" s="256" t="str">
        <f>IF(SP_SUL!L736="","*",SP_SUL!L736)</f>
        <v>*</v>
      </c>
      <c r="P734" s="111"/>
      <c r="Q734" s="128" t="str">
        <f>IF(SP_SUL!O736="","*",SP_SUL!O736)</f>
        <v>*</v>
      </c>
      <c r="R734" s="128" t="str">
        <f>IF(SP_SUL!P736="","*",SP_SUL!P736)</f>
        <v>*</v>
      </c>
      <c r="S734" s="110" t="str">
        <f>IF(SP_SUL!Q736="","*",CONCATENATE(SP_SUL!Q736," ",SP_SUL!R736))</f>
        <v>*</v>
      </c>
      <c r="T734" s="110" t="str">
        <f>IF(SP_SUL!V736="","*",SP_SUL!V736)</f>
        <v>*</v>
      </c>
      <c r="U734" s="110" t="str">
        <f>IF(SP_SUL!W736="","*",SP_SUL!W736)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>
      <c r="A735" s="109" t="str">
        <f>IF(SP_SUL!Y737="","*",SP_SUL!Y737)</f>
        <v>*</v>
      </c>
      <c r="B735" s="109" t="str">
        <f>IF(SP_SUL!X737="","*",SP_SUL!X737)</f>
        <v>*</v>
      </c>
      <c r="C735" s="109" t="str">
        <f>IF(SP_SUL!Z737="","*",SP_SUL!Z737)</f>
        <v>*</v>
      </c>
      <c r="D735" s="110" t="str">
        <f>IF(SP_SUL!S737="","*",SP_SUL!S737)</f>
        <v>-</v>
      </c>
      <c r="E735" s="110" t="str">
        <f>IF(SP_SUL!T737="","*",SP_SUL!T737)</f>
        <v>-</v>
      </c>
      <c r="F735" s="110" t="str">
        <f>IF(SP_SUL!B737="","*",SP_SUL!B737)</f>
        <v>*</v>
      </c>
      <c r="G735" s="110" t="str">
        <f>IF(SP_SUL!D737="","*",SP_SUL!D737)</f>
        <v>*</v>
      </c>
      <c r="H735" s="110" t="str">
        <f>IF(SP_SUL!F737="","*",SP_SUL!F737)</f>
        <v>*</v>
      </c>
      <c r="I735" s="110" t="str">
        <f>IF(SP_SUL!H737="","*",SP_SUL!H737)</f>
        <v>*</v>
      </c>
      <c r="J735" s="110" t="str">
        <f>IF(SP_SUL!I737="","*",SP_SUL!I737)</f>
        <v>*</v>
      </c>
      <c r="K735" s="110" t="str">
        <f>IF(SP_SUL!M737="","*",SP_SUL!M737)</f>
        <v>-</v>
      </c>
      <c r="L735" s="317" t="str">
        <f>IF(SP_SUL!N737="","*",SP_SUL!N737)</f>
        <v>-</v>
      </c>
      <c r="M735" s="111" t="str">
        <f>IF(SP_SUL!J737="","*",SP_SUL!J737)</f>
        <v>*</v>
      </c>
      <c r="N735" s="256" t="str">
        <f>IF(SP_SUL!K737="","*",SP_SUL!K737)</f>
        <v>*</v>
      </c>
      <c r="O735" s="256" t="str">
        <f>IF(SP_SUL!L737="","*",SP_SUL!L737)</f>
        <v>*</v>
      </c>
      <c r="P735" s="111"/>
      <c r="Q735" s="128" t="str">
        <f>IF(SP_SUL!O737="","*",SP_SUL!O737)</f>
        <v>*</v>
      </c>
      <c r="R735" s="128" t="str">
        <f>IF(SP_SUL!P737="","*",SP_SUL!P737)</f>
        <v>*</v>
      </c>
      <c r="S735" s="110" t="str">
        <f>IF(SP_SUL!Q737="","*",CONCATENATE(SP_SUL!Q737," ",SP_SUL!R737))</f>
        <v>*</v>
      </c>
      <c r="T735" s="110" t="str">
        <f>IF(SP_SUL!V737="","*",SP_SUL!V737)</f>
        <v>*</v>
      </c>
      <c r="U735" s="110" t="str">
        <f>IF(SP_SUL!W737="","*",SP_SUL!W737)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>
      <c r="A736" s="109" t="str">
        <f>IF(SP_SUL!Y738="","*",SP_SUL!Y738)</f>
        <v>*</v>
      </c>
      <c r="B736" s="109" t="str">
        <f>IF(SP_SUL!X738="","*",SP_SUL!X738)</f>
        <v>*</v>
      </c>
      <c r="C736" s="109" t="str">
        <f>IF(SP_SUL!Z738="","*",SP_SUL!Z738)</f>
        <v>*</v>
      </c>
      <c r="D736" s="110" t="str">
        <f>IF(SP_SUL!S738="","*",SP_SUL!S738)</f>
        <v>-</v>
      </c>
      <c r="E736" s="110" t="str">
        <f>IF(SP_SUL!T738="","*",SP_SUL!T738)</f>
        <v>-</v>
      </c>
      <c r="F736" s="110" t="str">
        <f>IF(SP_SUL!B738="","*",SP_SUL!B738)</f>
        <v>*</v>
      </c>
      <c r="G736" s="110" t="str">
        <f>IF(SP_SUL!D738="","*",SP_SUL!D738)</f>
        <v>*</v>
      </c>
      <c r="H736" s="110" t="str">
        <f>IF(SP_SUL!F738="","*",SP_SUL!F738)</f>
        <v>*</v>
      </c>
      <c r="I736" s="110" t="str">
        <f>IF(SP_SUL!H738="","*",SP_SUL!H738)</f>
        <v>*</v>
      </c>
      <c r="J736" s="110" t="str">
        <f>IF(SP_SUL!I738="","*",SP_SUL!I738)</f>
        <v>*</v>
      </c>
      <c r="K736" s="110" t="str">
        <f>IF(SP_SUL!M738="","*",SP_SUL!M738)</f>
        <v>-</v>
      </c>
      <c r="L736" s="317" t="str">
        <f>IF(SP_SUL!N738="","*",SP_SUL!N738)</f>
        <v>-</v>
      </c>
      <c r="M736" s="111" t="str">
        <f>IF(SP_SUL!J738="","*",SP_SUL!J738)</f>
        <v>*</v>
      </c>
      <c r="N736" s="256" t="str">
        <f>IF(SP_SUL!K738="","*",SP_SUL!K738)</f>
        <v>*</v>
      </c>
      <c r="O736" s="256" t="str">
        <f>IF(SP_SUL!L738="","*",SP_SUL!L738)</f>
        <v>*</v>
      </c>
      <c r="P736" s="111"/>
      <c r="Q736" s="128" t="str">
        <f>IF(SP_SUL!O738="","*",SP_SUL!O738)</f>
        <v>*</v>
      </c>
      <c r="R736" s="128" t="str">
        <f>IF(SP_SUL!P738="","*",SP_SUL!P738)</f>
        <v>*</v>
      </c>
      <c r="S736" s="110" t="str">
        <f>IF(SP_SUL!Q738="","*",CONCATENATE(SP_SUL!Q738," ",SP_SUL!R738))</f>
        <v>*</v>
      </c>
      <c r="T736" s="110" t="str">
        <f>IF(SP_SUL!V738="","*",SP_SUL!V738)</f>
        <v>*</v>
      </c>
      <c r="U736" s="110" t="str">
        <f>IF(SP_SUL!W738="","*",SP_SUL!W738)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>
      <c r="A737" s="109" t="str">
        <f>IF(SP_SUL!Y739="","*",SP_SUL!Y739)</f>
        <v>*</v>
      </c>
      <c r="B737" s="109" t="str">
        <f>IF(SP_SUL!X739="","*",SP_SUL!X739)</f>
        <v>*</v>
      </c>
      <c r="C737" s="109" t="str">
        <f>IF(SP_SUL!Z739="","*",SP_SUL!Z739)</f>
        <v>*</v>
      </c>
      <c r="D737" s="110" t="str">
        <f>IF(SP_SUL!S739="","*",SP_SUL!S739)</f>
        <v>-</v>
      </c>
      <c r="E737" s="110" t="str">
        <f>IF(SP_SUL!T739="","*",SP_SUL!T739)</f>
        <v>-</v>
      </c>
      <c r="F737" s="110" t="str">
        <f>IF(SP_SUL!B739="","*",SP_SUL!B739)</f>
        <v>*</v>
      </c>
      <c r="G737" s="110" t="str">
        <f>IF(SP_SUL!D739="","*",SP_SUL!D739)</f>
        <v>*</v>
      </c>
      <c r="H737" s="110" t="str">
        <f>IF(SP_SUL!F739="","*",SP_SUL!F739)</f>
        <v>*</v>
      </c>
      <c r="I737" s="110" t="str">
        <f>IF(SP_SUL!H739="","*",SP_SUL!H739)</f>
        <v>*</v>
      </c>
      <c r="J737" s="110" t="str">
        <f>IF(SP_SUL!I739="","*",SP_SUL!I739)</f>
        <v>*</v>
      </c>
      <c r="K737" s="110" t="str">
        <f>IF(SP_SUL!M739="","*",SP_SUL!M739)</f>
        <v>-</v>
      </c>
      <c r="L737" s="317" t="str">
        <f>IF(SP_SUL!N739="","*",SP_SUL!N739)</f>
        <v>-</v>
      </c>
      <c r="M737" s="111" t="str">
        <f>IF(SP_SUL!J739="","*",SP_SUL!J739)</f>
        <v>*</v>
      </c>
      <c r="N737" s="256" t="str">
        <f>IF(SP_SUL!K739="","*",SP_SUL!K739)</f>
        <v>*</v>
      </c>
      <c r="O737" s="256" t="str">
        <f>IF(SP_SUL!L739="","*",SP_SUL!L739)</f>
        <v>*</v>
      </c>
      <c r="P737" s="111"/>
      <c r="Q737" s="128" t="str">
        <f>IF(SP_SUL!O739="","*",SP_SUL!O739)</f>
        <v>*</v>
      </c>
      <c r="R737" s="128" t="str">
        <f>IF(SP_SUL!P739="","*",SP_SUL!P739)</f>
        <v>*</v>
      </c>
      <c r="S737" s="110" t="str">
        <f>IF(SP_SUL!Q739="","*",CONCATENATE(SP_SUL!Q739," ",SP_SUL!R739))</f>
        <v>*</v>
      </c>
      <c r="T737" s="110" t="str">
        <f>IF(SP_SUL!V739="","*",SP_SUL!V739)</f>
        <v>*</v>
      </c>
      <c r="U737" s="110" t="str">
        <f>IF(SP_SUL!W739="","*",SP_SUL!W739)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>
      <c r="A738" s="109" t="str">
        <f>IF(SP_SUL!Y740="","*",SP_SUL!Y740)</f>
        <v>*</v>
      </c>
      <c r="B738" s="109" t="str">
        <f>IF(SP_SUL!X740="","*",SP_SUL!X740)</f>
        <v>*</v>
      </c>
      <c r="C738" s="109" t="str">
        <f>IF(SP_SUL!Z740="","*",SP_SUL!Z740)</f>
        <v>*</v>
      </c>
      <c r="D738" s="110" t="str">
        <f>IF(SP_SUL!S740="","*",SP_SUL!S740)</f>
        <v>-</v>
      </c>
      <c r="E738" s="110" t="str">
        <f>IF(SP_SUL!T740="","*",SP_SUL!T740)</f>
        <v>-</v>
      </c>
      <c r="F738" s="110" t="str">
        <f>IF(SP_SUL!B740="","*",SP_SUL!B740)</f>
        <v>*</v>
      </c>
      <c r="G738" s="110" t="str">
        <f>IF(SP_SUL!D740="","*",SP_SUL!D740)</f>
        <v>*</v>
      </c>
      <c r="H738" s="110" t="str">
        <f>IF(SP_SUL!F740="","*",SP_SUL!F740)</f>
        <v>*</v>
      </c>
      <c r="I738" s="110" t="str">
        <f>IF(SP_SUL!H740="","*",SP_SUL!H740)</f>
        <v>*</v>
      </c>
      <c r="J738" s="110" t="str">
        <f>IF(SP_SUL!I740="","*",SP_SUL!I740)</f>
        <v>*</v>
      </c>
      <c r="K738" s="110" t="str">
        <f>IF(SP_SUL!M740="","*",SP_SUL!M740)</f>
        <v>-</v>
      </c>
      <c r="L738" s="317" t="str">
        <f>IF(SP_SUL!N740="","*",SP_SUL!N740)</f>
        <v>-</v>
      </c>
      <c r="M738" s="111" t="str">
        <f>IF(SP_SUL!J740="","*",SP_SUL!J740)</f>
        <v>*</v>
      </c>
      <c r="N738" s="256" t="str">
        <f>IF(SP_SUL!K740="","*",SP_SUL!K740)</f>
        <v>*</v>
      </c>
      <c r="O738" s="256" t="str">
        <f>IF(SP_SUL!L740="","*",SP_SUL!L740)</f>
        <v>*</v>
      </c>
      <c r="P738" s="111"/>
      <c r="Q738" s="128" t="str">
        <f>IF(SP_SUL!O740="","*",SP_SUL!O740)</f>
        <v>*</v>
      </c>
      <c r="R738" s="128" t="str">
        <f>IF(SP_SUL!P740="","*",SP_SUL!P740)</f>
        <v>*</v>
      </c>
      <c r="S738" s="110" t="str">
        <f>IF(SP_SUL!Q740="","*",CONCATENATE(SP_SUL!Q740," ",SP_SUL!R740))</f>
        <v>*</v>
      </c>
      <c r="T738" s="110" t="str">
        <f>IF(SP_SUL!V740="","*",SP_SUL!V740)</f>
        <v>*</v>
      </c>
      <c r="U738" s="110" t="str">
        <f>IF(SP_SUL!W740="","*",SP_SUL!W740)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>
      <c r="A739" s="109" t="str">
        <f>IF(SP_SUL!Y741="","*",SP_SUL!Y741)</f>
        <v>*</v>
      </c>
      <c r="B739" s="109" t="str">
        <f>IF(SP_SUL!X741="","*",SP_SUL!X741)</f>
        <v>*</v>
      </c>
      <c r="C739" s="109" t="str">
        <f>IF(SP_SUL!Z741="","*",SP_SUL!Z741)</f>
        <v>*</v>
      </c>
      <c r="D739" s="110" t="str">
        <f>IF(SP_SUL!S741="","*",SP_SUL!S741)</f>
        <v>-</v>
      </c>
      <c r="E739" s="110" t="str">
        <f>IF(SP_SUL!T741="","*",SP_SUL!T741)</f>
        <v>-</v>
      </c>
      <c r="F739" s="110" t="str">
        <f>IF(SP_SUL!B741="","*",SP_SUL!B741)</f>
        <v>*</v>
      </c>
      <c r="G739" s="110" t="str">
        <f>IF(SP_SUL!D741="","*",SP_SUL!D741)</f>
        <v>*</v>
      </c>
      <c r="H739" s="110" t="str">
        <f>IF(SP_SUL!F741="","*",SP_SUL!F741)</f>
        <v>*</v>
      </c>
      <c r="I739" s="110" t="str">
        <f>IF(SP_SUL!H741="","*",SP_SUL!H741)</f>
        <v>*</v>
      </c>
      <c r="J739" s="110" t="str">
        <f>IF(SP_SUL!I741="","*",SP_SUL!I741)</f>
        <v>*</v>
      </c>
      <c r="K739" s="110" t="str">
        <f>IF(SP_SUL!M741="","*",SP_SUL!M741)</f>
        <v>-</v>
      </c>
      <c r="L739" s="317" t="str">
        <f>IF(SP_SUL!N741="","*",SP_SUL!N741)</f>
        <v>-</v>
      </c>
      <c r="M739" s="111" t="str">
        <f>IF(SP_SUL!J741="","*",SP_SUL!J741)</f>
        <v>*</v>
      </c>
      <c r="N739" s="256" t="str">
        <f>IF(SP_SUL!K741="","*",SP_SUL!K741)</f>
        <v>*</v>
      </c>
      <c r="O739" s="256" t="str">
        <f>IF(SP_SUL!L741="","*",SP_SUL!L741)</f>
        <v>*</v>
      </c>
      <c r="P739" s="111"/>
      <c r="Q739" s="128" t="str">
        <f>IF(SP_SUL!O741="","*",SP_SUL!O741)</f>
        <v>*</v>
      </c>
      <c r="R739" s="128" t="str">
        <f>IF(SP_SUL!P741="","*",SP_SUL!P741)</f>
        <v>*</v>
      </c>
      <c r="S739" s="110" t="str">
        <f>IF(SP_SUL!Q741="","*",CONCATENATE(SP_SUL!Q741," ",SP_SUL!R741))</f>
        <v>*</v>
      </c>
      <c r="T739" s="110" t="str">
        <f>IF(SP_SUL!V741="","*",SP_SUL!V741)</f>
        <v>*</v>
      </c>
      <c r="U739" s="110" t="str">
        <f>IF(SP_SUL!W741="","*",SP_SUL!W741)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>
      <c r="A740" s="109" t="str">
        <f>IF(SP_SUL!Y742="","*",SP_SUL!Y742)</f>
        <v>*</v>
      </c>
      <c r="B740" s="109" t="str">
        <f>IF(SP_SUL!X742="","*",SP_SUL!X742)</f>
        <v>*</v>
      </c>
      <c r="C740" s="109" t="str">
        <f>IF(SP_SUL!Z742="","*",SP_SUL!Z742)</f>
        <v>*</v>
      </c>
      <c r="D740" s="110" t="str">
        <f>IF(SP_SUL!S742="","*",SP_SUL!S742)</f>
        <v>-</v>
      </c>
      <c r="E740" s="110" t="str">
        <f>IF(SP_SUL!T742="","*",SP_SUL!T742)</f>
        <v>-</v>
      </c>
      <c r="F740" s="110" t="str">
        <f>IF(SP_SUL!B742="","*",SP_SUL!B742)</f>
        <v>*</v>
      </c>
      <c r="G740" s="110" t="str">
        <f>IF(SP_SUL!D742="","*",SP_SUL!D742)</f>
        <v>*</v>
      </c>
      <c r="H740" s="110" t="str">
        <f>IF(SP_SUL!F742="","*",SP_SUL!F742)</f>
        <v>*</v>
      </c>
      <c r="I740" s="110" t="str">
        <f>IF(SP_SUL!H742="","*",SP_SUL!H742)</f>
        <v>*</v>
      </c>
      <c r="J740" s="110" t="str">
        <f>IF(SP_SUL!I742="","*",SP_SUL!I742)</f>
        <v>*</v>
      </c>
      <c r="K740" s="110" t="str">
        <f>IF(SP_SUL!M742="","*",SP_SUL!M742)</f>
        <v>-</v>
      </c>
      <c r="L740" s="317" t="str">
        <f>IF(SP_SUL!N742="","*",SP_SUL!N742)</f>
        <v>-</v>
      </c>
      <c r="M740" s="111" t="str">
        <f>IF(SP_SUL!J742="","*",SP_SUL!J742)</f>
        <v>*</v>
      </c>
      <c r="N740" s="256" t="str">
        <f>IF(SP_SUL!K742="","*",SP_SUL!K742)</f>
        <v>*</v>
      </c>
      <c r="O740" s="256" t="str">
        <f>IF(SP_SUL!L742="","*",SP_SUL!L742)</f>
        <v>*</v>
      </c>
      <c r="P740" s="111"/>
      <c r="Q740" s="128" t="str">
        <f>IF(SP_SUL!O742="","*",SP_SUL!O742)</f>
        <v>*</v>
      </c>
      <c r="R740" s="128" t="str">
        <f>IF(SP_SUL!P742="","*",SP_SUL!P742)</f>
        <v>*</v>
      </c>
      <c r="S740" s="110" t="str">
        <f>IF(SP_SUL!Q742="","*",CONCATENATE(SP_SUL!Q742," ",SP_SUL!R742))</f>
        <v>*</v>
      </c>
      <c r="T740" s="110" t="str">
        <f>IF(SP_SUL!V742="","*",SP_SUL!V742)</f>
        <v>*</v>
      </c>
      <c r="U740" s="110" t="str">
        <f>IF(SP_SUL!W742="","*",SP_SUL!W742)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>
      <c r="A741" s="109" t="str">
        <f>IF(SP_SUL!Y743="","*",SP_SUL!Y743)</f>
        <v>*</v>
      </c>
      <c r="B741" s="109" t="str">
        <f>IF(SP_SUL!X743="","*",SP_SUL!X743)</f>
        <v>*</v>
      </c>
      <c r="C741" s="109" t="str">
        <f>IF(SP_SUL!Z743="","*",SP_SUL!Z743)</f>
        <v>*</v>
      </c>
      <c r="D741" s="110" t="str">
        <f>IF(SP_SUL!S743="","*",SP_SUL!S743)</f>
        <v>-</v>
      </c>
      <c r="E741" s="110" t="str">
        <f>IF(SP_SUL!T743="","*",SP_SUL!T743)</f>
        <v>-</v>
      </c>
      <c r="F741" s="110" t="str">
        <f>IF(SP_SUL!B743="","*",SP_SUL!B743)</f>
        <v>*</v>
      </c>
      <c r="G741" s="110" t="str">
        <f>IF(SP_SUL!D743="","*",SP_SUL!D743)</f>
        <v>*</v>
      </c>
      <c r="H741" s="110" t="str">
        <f>IF(SP_SUL!F743="","*",SP_SUL!F743)</f>
        <v>*</v>
      </c>
      <c r="I741" s="110" t="str">
        <f>IF(SP_SUL!H743="","*",SP_SUL!H743)</f>
        <v>*</v>
      </c>
      <c r="J741" s="110" t="str">
        <f>IF(SP_SUL!I743="","*",SP_SUL!I743)</f>
        <v>*</v>
      </c>
      <c r="K741" s="110" t="str">
        <f>IF(SP_SUL!M743="","*",SP_SUL!M743)</f>
        <v>-</v>
      </c>
      <c r="L741" s="317" t="str">
        <f>IF(SP_SUL!N743="","*",SP_SUL!N743)</f>
        <v>-</v>
      </c>
      <c r="M741" s="111" t="str">
        <f>IF(SP_SUL!J743="","*",SP_SUL!J743)</f>
        <v>*</v>
      </c>
      <c r="N741" s="256" t="str">
        <f>IF(SP_SUL!K743="","*",SP_SUL!K743)</f>
        <v>*</v>
      </c>
      <c r="O741" s="256" t="str">
        <f>IF(SP_SUL!L743="","*",SP_SUL!L743)</f>
        <v>*</v>
      </c>
      <c r="P741" s="111"/>
      <c r="Q741" s="128" t="str">
        <f>IF(SP_SUL!O743="","*",SP_SUL!O743)</f>
        <v>*</v>
      </c>
      <c r="R741" s="128" t="str">
        <f>IF(SP_SUL!P743="","*",SP_SUL!P743)</f>
        <v>*</v>
      </c>
      <c r="S741" s="110" t="str">
        <f>IF(SP_SUL!Q743="","*",CONCATENATE(SP_SUL!Q743," ",SP_SUL!R743))</f>
        <v>*</v>
      </c>
      <c r="T741" s="110" t="str">
        <f>IF(SP_SUL!V743="","*",SP_SUL!V743)</f>
        <v>*</v>
      </c>
      <c r="U741" s="110" t="str">
        <f>IF(SP_SUL!W743="","*",SP_SUL!W743)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>
      <c r="A742" s="109" t="str">
        <f>IF(SP_SUL!Y744="","*",SP_SUL!Y744)</f>
        <v>*</v>
      </c>
      <c r="B742" s="109" t="str">
        <f>IF(SP_SUL!X744="","*",SP_SUL!X744)</f>
        <v>*</v>
      </c>
      <c r="C742" s="109" t="str">
        <f>IF(SP_SUL!Z744="","*",SP_SUL!Z744)</f>
        <v>*</v>
      </c>
      <c r="D742" s="110" t="str">
        <f>IF(SP_SUL!S744="","*",SP_SUL!S744)</f>
        <v>-</v>
      </c>
      <c r="E742" s="110" t="str">
        <f>IF(SP_SUL!T744="","*",SP_SUL!T744)</f>
        <v>-</v>
      </c>
      <c r="F742" s="110" t="str">
        <f>IF(SP_SUL!B744="","*",SP_SUL!B744)</f>
        <v>*</v>
      </c>
      <c r="G742" s="110" t="str">
        <f>IF(SP_SUL!D744="","*",SP_SUL!D744)</f>
        <v>*</v>
      </c>
      <c r="H742" s="110" t="str">
        <f>IF(SP_SUL!F744="","*",SP_SUL!F744)</f>
        <v>*</v>
      </c>
      <c r="I742" s="110" t="str">
        <f>IF(SP_SUL!H744="","*",SP_SUL!H744)</f>
        <v>*</v>
      </c>
      <c r="J742" s="110" t="str">
        <f>IF(SP_SUL!I744="","*",SP_SUL!I744)</f>
        <v>*</v>
      </c>
      <c r="K742" s="110" t="str">
        <f>IF(SP_SUL!M744="","*",SP_SUL!M744)</f>
        <v>-</v>
      </c>
      <c r="L742" s="317" t="str">
        <f>IF(SP_SUL!N744="","*",SP_SUL!N744)</f>
        <v>-</v>
      </c>
      <c r="M742" s="111" t="str">
        <f>IF(SP_SUL!J744="","*",SP_SUL!J744)</f>
        <v>*</v>
      </c>
      <c r="N742" s="256" t="str">
        <f>IF(SP_SUL!K744="","*",SP_SUL!K744)</f>
        <v>*</v>
      </c>
      <c r="O742" s="256" t="str">
        <f>IF(SP_SUL!L744="","*",SP_SUL!L744)</f>
        <v>*</v>
      </c>
      <c r="P742" s="111"/>
      <c r="Q742" s="128" t="str">
        <f>IF(SP_SUL!O744="","*",SP_SUL!O744)</f>
        <v>*</v>
      </c>
      <c r="R742" s="128" t="str">
        <f>IF(SP_SUL!P744="","*",SP_SUL!P744)</f>
        <v>*</v>
      </c>
      <c r="S742" s="110" t="str">
        <f>IF(SP_SUL!Q744="","*",CONCATENATE(SP_SUL!Q744," ",SP_SUL!R744))</f>
        <v>*</v>
      </c>
      <c r="T742" s="110" t="str">
        <f>IF(SP_SUL!V744="","*",SP_SUL!V744)</f>
        <v>*</v>
      </c>
      <c r="U742" s="110" t="str">
        <f>IF(SP_SUL!W744="","*",SP_SUL!W744)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>
      <c r="A743" s="109" t="str">
        <f>IF(SP_SUL!Y745="","*",SP_SUL!Y745)</f>
        <v>*</v>
      </c>
      <c r="B743" s="109" t="str">
        <f>IF(SP_SUL!X745="","*",SP_SUL!X745)</f>
        <v>*</v>
      </c>
      <c r="C743" s="109" t="str">
        <f>IF(SP_SUL!Z745="","*",SP_SUL!Z745)</f>
        <v>*</v>
      </c>
      <c r="D743" s="110" t="str">
        <f>IF(SP_SUL!S745="","*",SP_SUL!S745)</f>
        <v>-</v>
      </c>
      <c r="E743" s="110" t="str">
        <f>IF(SP_SUL!T745="","*",SP_SUL!T745)</f>
        <v>-</v>
      </c>
      <c r="F743" s="110" t="str">
        <f>IF(SP_SUL!B745="","*",SP_SUL!B745)</f>
        <v>*</v>
      </c>
      <c r="G743" s="110" t="str">
        <f>IF(SP_SUL!D745="","*",SP_SUL!D745)</f>
        <v>*</v>
      </c>
      <c r="H743" s="110" t="str">
        <f>IF(SP_SUL!F745="","*",SP_SUL!F745)</f>
        <v>*</v>
      </c>
      <c r="I743" s="110" t="str">
        <f>IF(SP_SUL!H745="","*",SP_SUL!H745)</f>
        <v>*</v>
      </c>
      <c r="J743" s="110" t="str">
        <f>IF(SP_SUL!I745="","*",SP_SUL!I745)</f>
        <v>*</v>
      </c>
      <c r="K743" s="110" t="str">
        <f>IF(SP_SUL!M745="","*",SP_SUL!M745)</f>
        <v>-</v>
      </c>
      <c r="L743" s="317" t="str">
        <f>IF(SP_SUL!N745="","*",SP_SUL!N745)</f>
        <v>-</v>
      </c>
      <c r="M743" s="111" t="str">
        <f>IF(SP_SUL!J745="","*",SP_SUL!J745)</f>
        <v>*</v>
      </c>
      <c r="N743" s="256" t="str">
        <f>IF(SP_SUL!K745="","*",SP_SUL!K745)</f>
        <v>*</v>
      </c>
      <c r="O743" s="256" t="str">
        <f>IF(SP_SUL!L745="","*",SP_SUL!L745)</f>
        <v>*</v>
      </c>
      <c r="P743" s="111"/>
      <c r="Q743" s="128" t="str">
        <f>IF(SP_SUL!O745="","*",SP_SUL!O745)</f>
        <v>*</v>
      </c>
      <c r="R743" s="128" t="str">
        <f>IF(SP_SUL!P745="","*",SP_SUL!P745)</f>
        <v>*</v>
      </c>
      <c r="S743" s="110" t="str">
        <f>IF(SP_SUL!Q745="","*",CONCATENATE(SP_SUL!Q745," ",SP_SUL!R745))</f>
        <v>*</v>
      </c>
      <c r="T743" s="110" t="str">
        <f>IF(SP_SUL!V745="","*",SP_SUL!V745)</f>
        <v>*</v>
      </c>
      <c r="U743" s="110" t="str">
        <f>IF(SP_SUL!W745="","*",SP_SUL!W745)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>
      <c r="A744" s="109" t="str">
        <f>IF(SP_SUL!Y746="","*",SP_SUL!Y746)</f>
        <v>*</v>
      </c>
      <c r="B744" s="109" t="str">
        <f>IF(SP_SUL!X746="","*",SP_SUL!X746)</f>
        <v>*</v>
      </c>
      <c r="C744" s="109" t="str">
        <f>IF(SP_SUL!Z746="","*",SP_SUL!Z746)</f>
        <v>*</v>
      </c>
      <c r="D744" s="110" t="str">
        <f>IF(SP_SUL!S746="","*",SP_SUL!S746)</f>
        <v>-</v>
      </c>
      <c r="E744" s="110" t="str">
        <f>IF(SP_SUL!T746="","*",SP_SUL!T746)</f>
        <v>-</v>
      </c>
      <c r="F744" s="110" t="str">
        <f>IF(SP_SUL!B746="","*",SP_SUL!B746)</f>
        <v>*</v>
      </c>
      <c r="G744" s="110" t="str">
        <f>IF(SP_SUL!D746="","*",SP_SUL!D746)</f>
        <v>*</v>
      </c>
      <c r="H744" s="110" t="str">
        <f>IF(SP_SUL!F746="","*",SP_SUL!F746)</f>
        <v>*</v>
      </c>
      <c r="I744" s="110" t="str">
        <f>IF(SP_SUL!H746="","*",SP_SUL!H746)</f>
        <v>*</v>
      </c>
      <c r="J744" s="110" t="str">
        <f>IF(SP_SUL!I746="","*",SP_SUL!I746)</f>
        <v>*</v>
      </c>
      <c r="K744" s="110" t="str">
        <f>IF(SP_SUL!M746="","*",SP_SUL!M746)</f>
        <v>-</v>
      </c>
      <c r="L744" s="317" t="str">
        <f>IF(SP_SUL!N746="","*",SP_SUL!N746)</f>
        <v>-</v>
      </c>
      <c r="M744" s="111" t="str">
        <f>IF(SP_SUL!J746="","*",SP_SUL!J746)</f>
        <v>*</v>
      </c>
      <c r="N744" s="256" t="str">
        <f>IF(SP_SUL!K746="","*",SP_SUL!K746)</f>
        <v>*</v>
      </c>
      <c r="O744" s="256" t="str">
        <f>IF(SP_SUL!L746="","*",SP_SUL!L746)</f>
        <v>*</v>
      </c>
      <c r="P744" s="111"/>
      <c r="Q744" s="128" t="str">
        <f>IF(SP_SUL!O746="","*",SP_SUL!O746)</f>
        <v>*</v>
      </c>
      <c r="R744" s="128" t="str">
        <f>IF(SP_SUL!P746="","*",SP_SUL!P746)</f>
        <v>*</v>
      </c>
      <c r="S744" s="110" t="str">
        <f>IF(SP_SUL!Q746="","*",CONCATENATE(SP_SUL!Q746," ",SP_SUL!R746))</f>
        <v>*</v>
      </c>
      <c r="T744" s="110" t="str">
        <f>IF(SP_SUL!V746="","*",SP_SUL!V746)</f>
        <v>*</v>
      </c>
      <c r="U744" s="110" t="str">
        <f>IF(SP_SUL!W746="","*",SP_SUL!W746)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>
      <c r="A745" s="109" t="str">
        <f>IF(SP_SUL!Y747="","*",SP_SUL!Y747)</f>
        <v>*</v>
      </c>
      <c r="B745" s="109" t="str">
        <f>IF(SP_SUL!X747="","*",SP_SUL!X747)</f>
        <v>*</v>
      </c>
      <c r="C745" s="109" t="str">
        <f>IF(SP_SUL!Z747="","*",SP_SUL!Z747)</f>
        <v>*</v>
      </c>
      <c r="D745" s="110" t="str">
        <f>IF(SP_SUL!S747="","*",SP_SUL!S747)</f>
        <v>-</v>
      </c>
      <c r="E745" s="110" t="str">
        <f>IF(SP_SUL!T747="","*",SP_SUL!T747)</f>
        <v>-</v>
      </c>
      <c r="F745" s="110" t="str">
        <f>IF(SP_SUL!B747="","*",SP_SUL!B747)</f>
        <v>*</v>
      </c>
      <c r="G745" s="110" t="str">
        <f>IF(SP_SUL!D747="","*",SP_SUL!D747)</f>
        <v>*</v>
      </c>
      <c r="H745" s="110" t="str">
        <f>IF(SP_SUL!F747="","*",SP_SUL!F747)</f>
        <v>*</v>
      </c>
      <c r="I745" s="110" t="str">
        <f>IF(SP_SUL!H747="","*",SP_SUL!H747)</f>
        <v>*</v>
      </c>
      <c r="J745" s="110" t="str">
        <f>IF(SP_SUL!I747="","*",SP_SUL!I747)</f>
        <v>*</v>
      </c>
      <c r="K745" s="110" t="str">
        <f>IF(SP_SUL!M747="","*",SP_SUL!M747)</f>
        <v>-</v>
      </c>
      <c r="L745" s="317" t="str">
        <f>IF(SP_SUL!N747="","*",SP_SUL!N747)</f>
        <v>-</v>
      </c>
      <c r="M745" s="111" t="str">
        <f>IF(SP_SUL!J747="","*",SP_SUL!J747)</f>
        <v>*</v>
      </c>
      <c r="N745" s="256" t="str">
        <f>IF(SP_SUL!K747="","*",SP_SUL!K747)</f>
        <v>*</v>
      </c>
      <c r="O745" s="256" t="str">
        <f>IF(SP_SUL!L747="","*",SP_SUL!L747)</f>
        <v>*</v>
      </c>
      <c r="P745" s="111"/>
      <c r="Q745" s="128" t="str">
        <f>IF(SP_SUL!O747="","*",SP_SUL!O747)</f>
        <v>*</v>
      </c>
      <c r="R745" s="128" t="str">
        <f>IF(SP_SUL!P747="","*",SP_SUL!P747)</f>
        <v>*</v>
      </c>
      <c r="S745" s="110" t="str">
        <f>IF(SP_SUL!Q747="","*",CONCATENATE(SP_SUL!Q747," ",SP_SUL!R747))</f>
        <v>*</v>
      </c>
      <c r="T745" s="110" t="str">
        <f>IF(SP_SUL!V747="","*",SP_SUL!V747)</f>
        <v>*</v>
      </c>
      <c r="U745" s="110" t="str">
        <f>IF(SP_SUL!W747="","*",SP_SUL!W747)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>
      <c r="A746" s="109" t="str">
        <f>IF(SP_SUL!Y748="","*",SP_SUL!Y748)</f>
        <v>*</v>
      </c>
      <c r="B746" s="109" t="str">
        <f>IF(SP_SUL!X748="","*",SP_SUL!X748)</f>
        <v>*</v>
      </c>
      <c r="C746" s="109" t="str">
        <f>IF(SP_SUL!Z748="","*",SP_SUL!Z748)</f>
        <v>*</v>
      </c>
      <c r="D746" s="110" t="str">
        <f>IF(SP_SUL!S748="","*",SP_SUL!S748)</f>
        <v>-</v>
      </c>
      <c r="E746" s="110" t="str">
        <f>IF(SP_SUL!T748="","*",SP_SUL!T748)</f>
        <v>-</v>
      </c>
      <c r="F746" s="110" t="str">
        <f>IF(SP_SUL!B748="","*",SP_SUL!B748)</f>
        <v>*</v>
      </c>
      <c r="G746" s="110" t="str">
        <f>IF(SP_SUL!D748="","*",SP_SUL!D748)</f>
        <v>*</v>
      </c>
      <c r="H746" s="110" t="str">
        <f>IF(SP_SUL!F748="","*",SP_SUL!F748)</f>
        <v>*</v>
      </c>
      <c r="I746" s="110" t="str">
        <f>IF(SP_SUL!H748="","*",SP_SUL!H748)</f>
        <v>*</v>
      </c>
      <c r="J746" s="110" t="str">
        <f>IF(SP_SUL!I748="","*",SP_SUL!I748)</f>
        <v>*</v>
      </c>
      <c r="K746" s="110" t="str">
        <f>IF(SP_SUL!M748="","*",SP_SUL!M748)</f>
        <v>-</v>
      </c>
      <c r="L746" s="317" t="str">
        <f>IF(SP_SUL!N748="","*",SP_SUL!N748)</f>
        <v>-</v>
      </c>
      <c r="M746" s="111" t="str">
        <f>IF(SP_SUL!J748="","*",SP_SUL!J748)</f>
        <v>*</v>
      </c>
      <c r="N746" s="256" t="str">
        <f>IF(SP_SUL!K748="","*",SP_SUL!K748)</f>
        <v>*</v>
      </c>
      <c r="O746" s="256" t="str">
        <f>IF(SP_SUL!L748="","*",SP_SUL!L748)</f>
        <v>*</v>
      </c>
      <c r="P746" s="111"/>
      <c r="Q746" s="128" t="str">
        <f>IF(SP_SUL!O748="","*",SP_SUL!O748)</f>
        <v>*</v>
      </c>
      <c r="R746" s="128" t="str">
        <f>IF(SP_SUL!P748="","*",SP_SUL!P748)</f>
        <v>*</v>
      </c>
      <c r="S746" s="110" t="str">
        <f>IF(SP_SUL!Q748="","*",CONCATENATE(SP_SUL!Q748," ",SP_SUL!R748))</f>
        <v>*</v>
      </c>
      <c r="T746" s="110" t="str">
        <f>IF(SP_SUL!V748="","*",SP_SUL!V748)</f>
        <v>*</v>
      </c>
      <c r="U746" s="110" t="str">
        <f>IF(SP_SUL!W748="","*",SP_SUL!W748)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>
      <c r="A747" s="109" t="str">
        <f>IF(SP_SUL!Y749="","*",SP_SUL!Y749)</f>
        <v>*</v>
      </c>
      <c r="B747" s="109" t="str">
        <f>IF(SP_SUL!X749="","*",SP_SUL!X749)</f>
        <v>*</v>
      </c>
      <c r="C747" s="109" t="str">
        <f>IF(SP_SUL!Z749="","*",SP_SUL!Z749)</f>
        <v>*</v>
      </c>
      <c r="D747" s="110" t="str">
        <f>IF(SP_SUL!S749="","*",SP_SUL!S749)</f>
        <v>-</v>
      </c>
      <c r="E747" s="110" t="str">
        <f>IF(SP_SUL!T749="","*",SP_SUL!T749)</f>
        <v>-</v>
      </c>
      <c r="F747" s="110" t="str">
        <f>IF(SP_SUL!B749="","*",SP_SUL!B749)</f>
        <v>*</v>
      </c>
      <c r="G747" s="110" t="str">
        <f>IF(SP_SUL!D749="","*",SP_SUL!D749)</f>
        <v>*</v>
      </c>
      <c r="H747" s="110" t="str">
        <f>IF(SP_SUL!F749="","*",SP_SUL!F749)</f>
        <v>*</v>
      </c>
      <c r="I747" s="110" t="str">
        <f>IF(SP_SUL!H749="","*",SP_SUL!H749)</f>
        <v>*</v>
      </c>
      <c r="J747" s="110" t="str">
        <f>IF(SP_SUL!I749="","*",SP_SUL!I749)</f>
        <v>*</v>
      </c>
      <c r="K747" s="110" t="str">
        <f>IF(SP_SUL!M749="","*",SP_SUL!M749)</f>
        <v>-</v>
      </c>
      <c r="L747" s="317" t="str">
        <f>IF(SP_SUL!N749="","*",SP_SUL!N749)</f>
        <v>-</v>
      </c>
      <c r="M747" s="111" t="str">
        <f>IF(SP_SUL!J749="","*",SP_SUL!J749)</f>
        <v>*</v>
      </c>
      <c r="N747" s="256" t="str">
        <f>IF(SP_SUL!K749="","*",SP_SUL!K749)</f>
        <v>*</v>
      </c>
      <c r="O747" s="256" t="str">
        <f>IF(SP_SUL!L749="","*",SP_SUL!L749)</f>
        <v>*</v>
      </c>
      <c r="P747" s="111"/>
      <c r="Q747" s="128" t="str">
        <f>IF(SP_SUL!O749="","*",SP_SUL!O749)</f>
        <v>*</v>
      </c>
      <c r="R747" s="128" t="str">
        <f>IF(SP_SUL!P749="","*",SP_SUL!P749)</f>
        <v>*</v>
      </c>
      <c r="S747" s="110" t="str">
        <f>IF(SP_SUL!Q749="","*",CONCATENATE(SP_SUL!Q749," ",SP_SUL!R749))</f>
        <v>*</v>
      </c>
      <c r="T747" s="110" t="str">
        <f>IF(SP_SUL!V749="","*",SP_SUL!V749)</f>
        <v>*</v>
      </c>
      <c r="U747" s="110" t="str">
        <f>IF(SP_SUL!W749="","*",SP_SUL!W749)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>
      <c r="A748" s="109" t="str">
        <f>IF(SP_SUL!Y750="","*",SP_SUL!Y750)</f>
        <v>*</v>
      </c>
      <c r="B748" s="109" t="str">
        <f>IF(SP_SUL!X750="","*",SP_SUL!X750)</f>
        <v>*</v>
      </c>
      <c r="C748" s="109" t="str">
        <f>IF(SP_SUL!Z750="","*",SP_SUL!Z750)</f>
        <v>*</v>
      </c>
      <c r="D748" s="110" t="str">
        <f>IF(SP_SUL!S750="","*",SP_SUL!S750)</f>
        <v>-</v>
      </c>
      <c r="E748" s="110" t="str">
        <f>IF(SP_SUL!T750="","*",SP_SUL!T750)</f>
        <v>-</v>
      </c>
      <c r="F748" s="110" t="str">
        <f>IF(SP_SUL!B750="","*",SP_SUL!B750)</f>
        <v>*</v>
      </c>
      <c r="G748" s="110" t="str">
        <f>IF(SP_SUL!D750="","*",SP_SUL!D750)</f>
        <v>*</v>
      </c>
      <c r="H748" s="110" t="str">
        <f>IF(SP_SUL!F750="","*",SP_SUL!F750)</f>
        <v>*</v>
      </c>
      <c r="I748" s="110" t="str">
        <f>IF(SP_SUL!H750="","*",SP_SUL!H750)</f>
        <v>*</v>
      </c>
      <c r="J748" s="110" t="str">
        <f>IF(SP_SUL!I750="","*",SP_SUL!I750)</f>
        <v>*</v>
      </c>
      <c r="K748" s="110" t="str">
        <f>IF(SP_SUL!M750="","*",SP_SUL!M750)</f>
        <v>-</v>
      </c>
      <c r="L748" s="317" t="str">
        <f>IF(SP_SUL!N750="","*",SP_SUL!N750)</f>
        <v>-</v>
      </c>
      <c r="M748" s="111" t="str">
        <f>IF(SP_SUL!J750="","*",SP_SUL!J750)</f>
        <v>*</v>
      </c>
      <c r="N748" s="256" t="str">
        <f>IF(SP_SUL!K750="","*",SP_SUL!K750)</f>
        <v>*</v>
      </c>
      <c r="O748" s="256" t="str">
        <f>IF(SP_SUL!L750="","*",SP_SUL!L750)</f>
        <v>*</v>
      </c>
      <c r="P748" s="111"/>
      <c r="Q748" s="128" t="str">
        <f>IF(SP_SUL!O750="","*",SP_SUL!O750)</f>
        <v>*</v>
      </c>
      <c r="R748" s="128" t="str">
        <f>IF(SP_SUL!P750="","*",SP_SUL!P750)</f>
        <v>*</v>
      </c>
      <c r="S748" s="110" t="str">
        <f>IF(SP_SUL!Q750="","*",CONCATENATE(SP_SUL!Q750," ",SP_SUL!R750))</f>
        <v>*</v>
      </c>
      <c r="T748" s="110" t="str">
        <f>IF(SP_SUL!V750="","*",SP_SUL!V750)</f>
        <v>*</v>
      </c>
      <c r="U748" s="110" t="str">
        <f>IF(SP_SUL!W750="","*",SP_SUL!W750)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>
      <c r="A749" s="109" t="str">
        <f>IF(SP_SUL!Y751="","*",SP_SUL!Y751)</f>
        <v>*</v>
      </c>
      <c r="B749" s="109" t="str">
        <f>IF(SP_SUL!X751="","*",SP_SUL!X751)</f>
        <v>*</v>
      </c>
      <c r="C749" s="109" t="str">
        <f>IF(SP_SUL!Z751="","*",SP_SUL!Z751)</f>
        <v>*</v>
      </c>
      <c r="D749" s="110" t="str">
        <f>IF(SP_SUL!S751="","*",SP_SUL!S751)</f>
        <v>-</v>
      </c>
      <c r="E749" s="110" t="str">
        <f>IF(SP_SUL!T751="","*",SP_SUL!T751)</f>
        <v>-</v>
      </c>
      <c r="F749" s="110" t="str">
        <f>IF(SP_SUL!B751="","*",SP_SUL!B751)</f>
        <v>*</v>
      </c>
      <c r="G749" s="110" t="str">
        <f>IF(SP_SUL!D751="","*",SP_SUL!D751)</f>
        <v>*</v>
      </c>
      <c r="H749" s="110" t="str">
        <f>IF(SP_SUL!F751="","*",SP_SUL!F751)</f>
        <v>*</v>
      </c>
      <c r="I749" s="110" t="str">
        <f>IF(SP_SUL!H751="","*",SP_SUL!H751)</f>
        <v>*</v>
      </c>
      <c r="J749" s="110" t="str">
        <f>IF(SP_SUL!I751="","*",SP_SUL!I751)</f>
        <v>*</v>
      </c>
      <c r="K749" s="110" t="str">
        <f>IF(SP_SUL!M751="","*",SP_SUL!M751)</f>
        <v>-</v>
      </c>
      <c r="L749" s="317" t="str">
        <f>IF(SP_SUL!N751="","*",SP_SUL!N751)</f>
        <v>-</v>
      </c>
      <c r="M749" s="111" t="str">
        <f>IF(SP_SUL!J751="","*",SP_SUL!J751)</f>
        <v>*</v>
      </c>
      <c r="N749" s="256" t="str">
        <f>IF(SP_SUL!K751="","*",SP_SUL!K751)</f>
        <v>*</v>
      </c>
      <c r="O749" s="256" t="str">
        <f>IF(SP_SUL!L751="","*",SP_SUL!L751)</f>
        <v>*</v>
      </c>
      <c r="P749" s="111"/>
      <c r="Q749" s="128" t="str">
        <f>IF(SP_SUL!O751="","*",SP_SUL!O751)</f>
        <v>*</v>
      </c>
      <c r="R749" s="128" t="str">
        <f>IF(SP_SUL!P751="","*",SP_SUL!P751)</f>
        <v>*</v>
      </c>
      <c r="S749" s="110" t="str">
        <f>IF(SP_SUL!Q751="","*",CONCATENATE(SP_SUL!Q751," ",SP_SUL!R751))</f>
        <v>*</v>
      </c>
      <c r="T749" s="110" t="str">
        <f>IF(SP_SUL!V751="","*",SP_SUL!V751)</f>
        <v>*</v>
      </c>
      <c r="U749" s="110" t="str">
        <f>IF(SP_SUL!W751="","*",SP_SUL!W751)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>
      <c r="A750" s="109" t="str">
        <f>IF(SP_SUL!Y752="","*",SP_SUL!Y752)</f>
        <v>*</v>
      </c>
      <c r="B750" s="109" t="str">
        <f>IF(SP_SUL!X752="","*",SP_SUL!X752)</f>
        <v>*</v>
      </c>
      <c r="C750" s="109" t="str">
        <f>IF(SP_SUL!Z752="","*",SP_SUL!Z752)</f>
        <v>*</v>
      </c>
      <c r="D750" s="110" t="str">
        <f>IF(SP_SUL!S752="","*",SP_SUL!S752)</f>
        <v>-</v>
      </c>
      <c r="E750" s="110" t="str">
        <f>IF(SP_SUL!T752="","*",SP_SUL!T752)</f>
        <v>-</v>
      </c>
      <c r="F750" s="110" t="str">
        <f>IF(SP_SUL!B752="","*",SP_SUL!B752)</f>
        <v>*</v>
      </c>
      <c r="G750" s="110" t="str">
        <f>IF(SP_SUL!D752="","*",SP_SUL!D752)</f>
        <v>*</v>
      </c>
      <c r="H750" s="110" t="str">
        <f>IF(SP_SUL!F752="","*",SP_SUL!F752)</f>
        <v>*</v>
      </c>
      <c r="I750" s="110" t="str">
        <f>IF(SP_SUL!H752="","*",SP_SUL!H752)</f>
        <v>*</v>
      </c>
      <c r="J750" s="110" t="str">
        <f>IF(SP_SUL!I752="","*",SP_SUL!I752)</f>
        <v>*</v>
      </c>
      <c r="K750" s="110" t="str">
        <f>IF(SP_SUL!M752="","*",SP_SUL!M752)</f>
        <v>-</v>
      </c>
      <c r="L750" s="317" t="str">
        <f>IF(SP_SUL!N752="","*",SP_SUL!N752)</f>
        <v>-</v>
      </c>
      <c r="M750" s="111" t="str">
        <f>IF(SP_SUL!J752="","*",SP_SUL!J752)</f>
        <v>*</v>
      </c>
      <c r="N750" s="256" t="str">
        <f>IF(SP_SUL!K752="","*",SP_SUL!K752)</f>
        <v>*</v>
      </c>
      <c r="O750" s="256" t="str">
        <f>IF(SP_SUL!L752="","*",SP_SUL!L752)</f>
        <v>*</v>
      </c>
      <c r="P750" s="111"/>
      <c r="Q750" s="128" t="str">
        <f>IF(SP_SUL!O752="","*",SP_SUL!O752)</f>
        <v>*</v>
      </c>
      <c r="R750" s="128" t="str">
        <f>IF(SP_SUL!P752="","*",SP_SUL!P752)</f>
        <v>*</v>
      </c>
      <c r="S750" s="110" t="str">
        <f>IF(SP_SUL!Q752="","*",CONCATENATE(SP_SUL!Q752," ",SP_SUL!R752))</f>
        <v>*</v>
      </c>
      <c r="T750" s="110" t="str">
        <f>IF(SP_SUL!V752="","*",SP_SUL!V752)</f>
        <v>*</v>
      </c>
      <c r="U750" s="110" t="str">
        <f>IF(SP_SUL!W752="","*",SP_SUL!W752)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>
      <c r="A751" s="109" t="str">
        <f>IF(SP_SUL!Y753="","*",SP_SUL!Y753)</f>
        <v>*</v>
      </c>
      <c r="B751" s="109" t="str">
        <f>IF(SP_SUL!X753="","*",SP_SUL!X753)</f>
        <v>*</v>
      </c>
      <c r="C751" s="109" t="str">
        <f>IF(SP_SUL!Z753="","*",SP_SUL!Z753)</f>
        <v>*</v>
      </c>
      <c r="D751" s="110" t="str">
        <f>IF(SP_SUL!S753="","*",SP_SUL!S753)</f>
        <v>-</v>
      </c>
      <c r="E751" s="110" t="str">
        <f>IF(SP_SUL!T753="","*",SP_SUL!T753)</f>
        <v>-</v>
      </c>
      <c r="F751" s="110" t="str">
        <f>IF(SP_SUL!B753="","*",SP_SUL!B753)</f>
        <v>*</v>
      </c>
      <c r="G751" s="110" t="str">
        <f>IF(SP_SUL!D753="","*",SP_SUL!D753)</f>
        <v>*</v>
      </c>
      <c r="H751" s="110" t="str">
        <f>IF(SP_SUL!F753="","*",SP_SUL!F753)</f>
        <v>*</v>
      </c>
      <c r="I751" s="110" t="str">
        <f>IF(SP_SUL!H753="","*",SP_SUL!H753)</f>
        <v>*</v>
      </c>
      <c r="J751" s="110" t="str">
        <f>IF(SP_SUL!I753="","*",SP_SUL!I753)</f>
        <v>*</v>
      </c>
      <c r="K751" s="110" t="str">
        <f>IF(SP_SUL!M753="","*",SP_SUL!M753)</f>
        <v>-</v>
      </c>
      <c r="L751" s="317" t="str">
        <f>IF(SP_SUL!N753="","*",SP_SUL!N753)</f>
        <v>-</v>
      </c>
      <c r="M751" s="111" t="str">
        <f>IF(SP_SUL!J753="","*",SP_SUL!J753)</f>
        <v>*</v>
      </c>
      <c r="N751" s="256" t="str">
        <f>IF(SP_SUL!K753="","*",SP_SUL!K753)</f>
        <v>*</v>
      </c>
      <c r="O751" s="256" t="str">
        <f>IF(SP_SUL!L753="","*",SP_SUL!L753)</f>
        <v>*</v>
      </c>
      <c r="P751" s="111"/>
      <c r="Q751" s="128" t="str">
        <f>IF(SP_SUL!O753="","*",SP_SUL!O753)</f>
        <v>*</v>
      </c>
      <c r="R751" s="128" t="str">
        <f>IF(SP_SUL!P753="","*",SP_SUL!P753)</f>
        <v>*</v>
      </c>
      <c r="S751" s="110" t="str">
        <f>IF(SP_SUL!Q753="","*",CONCATENATE(SP_SUL!Q753," ",SP_SUL!R753))</f>
        <v>*</v>
      </c>
      <c r="T751" s="110" t="str">
        <f>IF(SP_SUL!V753="","*",SP_SUL!V753)</f>
        <v>*</v>
      </c>
      <c r="U751" s="110" t="str">
        <f>IF(SP_SUL!W753="","*",SP_SUL!W753)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>
      <c r="A752" s="109" t="str">
        <f>IF(SP_SUL!Y754="","*",SP_SUL!Y754)</f>
        <v>*</v>
      </c>
      <c r="B752" s="109" t="str">
        <f>IF(SP_SUL!X754="","*",SP_SUL!X754)</f>
        <v>*</v>
      </c>
      <c r="C752" s="109" t="str">
        <f>IF(SP_SUL!Z754="","*",SP_SUL!Z754)</f>
        <v>*</v>
      </c>
      <c r="D752" s="110" t="str">
        <f>IF(SP_SUL!S754="","*",SP_SUL!S754)</f>
        <v>-</v>
      </c>
      <c r="E752" s="110" t="str">
        <f>IF(SP_SUL!T754="","*",SP_SUL!T754)</f>
        <v>-</v>
      </c>
      <c r="F752" s="110" t="str">
        <f>IF(SP_SUL!B754="","*",SP_SUL!B754)</f>
        <v>*</v>
      </c>
      <c r="G752" s="110" t="str">
        <f>IF(SP_SUL!D754="","*",SP_SUL!D754)</f>
        <v>*</v>
      </c>
      <c r="H752" s="110" t="str">
        <f>IF(SP_SUL!F754="","*",SP_SUL!F754)</f>
        <v>*</v>
      </c>
      <c r="I752" s="110" t="str">
        <f>IF(SP_SUL!H754="","*",SP_SUL!H754)</f>
        <v>*</v>
      </c>
      <c r="J752" s="110" t="str">
        <f>IF(SP_SUL!I754="","*",SP_SUL!I754)</f>
        <v>*</v>
      </c>
      <c r="K752" s="110" t="str">
        <f>IF(SP_SUL!M754="","*",SP_SUL!M754)</f>
        <v>-</v>
      </c>
      <c r="L752" s="317" t="str">
        <f>IF(SP_SUL!N754="","*",SP_SUL!N754)</f>
        <v>-</v>
      </c>
      <c r="M752" s="111" t="str">
        <f>IF(SP_SUL!J754="","*",SP_SUL!J754)</f>
        <v>*</v>
      </c>
      <c r="N752" s="256" t="str">
        <f>IF(SP_SUL!K754="","*",SP_SUL!K754)</f>
        <v>*</v>
      </c>
      <c r="O752" s="256" t="str">
        <f>IF(SP_SUL!L754="","*",SP_SUL!L754)</f>
        <v>*</v>
      </c>
      <c r="P752" s="111"/>
      <c r="Q752" s="128" t="str">
        <f>IF(SP_SUL!O754="","*",SP_SUL!O754)</f>
        <v>*</v>
      </c>
      <c r="R752" s="128" t="str">
        <f>IF(SP_SUL!P754="","*",SP_SUL!P754)</f>
        <v>*</v>
      </c>
      <c r="S752" s="110" t="str">
        <f>IF(SP_SUL!Q754="","*",CONCATENATE(SP_SUL!Q754," ",SP_SUL!R754))</f>
        <v>*</v>
      </c>
      <c r="T752" s="110" t="str">
        <f>IF(SP_SUL!V754="","*",SP_SUL!V754)</f>
        <v>*</v>
      </c>
      <c r="U752" s="110" t="str">
        <f>IF(SP_SUL!W754="","*",SP_SUL!W754)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>
      <c r="A753" s="109" t="str">
        <f>IF(SP_SUL!Y755="","*",SP_SUL!Y755)</f>
        <v>*</v>
      </c>
      <c r="B753" s="109" t="str">
        <f>IF(SP_SUL!X755="","*",SP_SUL!X755)</f>
        <v>*</v>
      </c>
      <c r="C753" s="109" t="str">
        <f>IF(SP_SUL!Z755="","*",SP_SUL!Z755)</f>
        <v>*</v>
      </c>
      <c r="D753" s="110" t="str">
        <f>IF(SP_SUL!S755="","*",SP_SUL!S755)</f>
        <v>-</v>
      </c>
      <c r="E753" s="110" t="str">
        <f>IF(SP_SUL!T755="","*",SP_SUL!T755)</f>
        <v>-</v>
      </c>
      <c r="F753" s="110" t="str">
        <f>IF(SP_SUL!B755="","*",SP_SUL!B755)</f>
        <v>*</v>
      </c>
      <c r="G753" s="110" t="str">
        <f>IF(SP_SUL!D755="","*",SP_SUL!D755)</f>
        <v>*</v>
      </c>
      <c r="H753" s="110" t="str">
        <f>IF(SP_SUL!F755="","*",SP_SUL!F755)</f>
        <v>*</v>
      </c>
      <c r="I753" s="110" t="str">
        <f>IF(SP_SUL!H755="","*",SP_SUL!H755)</f>
        <v>*</v>
      </c>
      <c r="J753" s="110" t="str">
        <f>IF(SP_SUL!I755="","*",SP_SUL!I755)</f>
        <v>*</v>
      </c>
      <c r="K753" s="110" t="str">
        <f>IF(SP_SUL!M755="","*",SP_SUL!M755)</f>
        <v>-</v>
      </c>
      <c r="L753" s="317" t="str">
        <f>IF(SP_SUL!N755="","*",SP_SUL!N755)</f>
        <v>-</v>
      </c>
      <c r="M753" s="111" t="str">
        <f>IF(SP_SUL!J755="","*",SP_SUL!J755)</f>
        <v>*</v>
      </c>
      <c r="N753" s="256" t="str">
        <f>IF(SP_SUL!K755="","*",SP_SUL!K755)</f>
        <v>*</v>
      </c>
      <c r="O753" s="256" t="str">
        <f>IF(SP_SUL!L755="","*",SP_SUL!L755)</f>
        <v>*</v>
      </c>
      <c r="P753" s="111"/>
      <c r="Q753" s="128" t="str">
        <f>IF(SP_SUL!O755="","*",SP_SUL!O755)</f>
        <v>*</v>
      </c>
      <c r="R753" s="128" t="str">
        <f>IF(SP_SUL!P755="","*",SP_SUL!P755)</f>
        <v>*</v>
      </c>
      <c r="S753" s="110" t="str">
        <f>IF(SP_SUL!Q755="","*",CONCATENATE(SP_SUL!Q755," ",SP_SUL!R755))</f>
        <v>*</v>
      </c>
      <c r="T753" s="110" t="str">
        <f>IF(SP_SUL!V755="","*",SP_SUL!V755)</f>
        <v>*</v>
      </c>
      <c r="U753" s="110" t="str">
        <f>IF(SP_SUL!W755="","*",SP_SUL!W755)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>
      <c r="A754" s="109" t="str">
        <f>IF(SP_SUL!Y756="","*",SP_SUL!Y756)</f>
        <v>*</v>
      </c>
      <c r="B754" s="109" t="str">
        <f>IF(SP_SUL!X756="","*",SP_SUL!X756)</f>
        <v>*</v>
      </c>
      <c r="C754" s="109" t="str">
        <f>IF(SP_SUL!Z756="","*",SP_SUL!Z756)</f>
        <v>*</v>
      </c>
      <c r="D754" s="110" t="str">
        <f>IF(SP_SUL!S756="","*",SP_SUL!S756)</f>
        <v>-</v>
      </c>
      <c r="E754" s="110" t="str">
        <f>IF(SP_SUL!T756="","*",SP_SUL!T756)</f>
        <v>-</v>
      </c>
      <c r="F754" s="110" t="str">
        <f>IF(SP_SUL!B756="","*",SP_SUL!B756)</f>
        <v>*</v>
      </c>
      <c r="G754" s="110" t="str">
        <f>IF(SP_SUL!D756="","*",SP_SUL!D756)</f>
        <v>*</v>
      </c>
      <c r="H754" s="110" t="str">
        <f>IF(SP_SUL!F756="","*",SP_SUL!F756)</f>
        <v>*</v>
      </c>
      <c r="I754" s="110" t="str">
        <f>IF(SP_SUL!H756="","*",SP_SUL!H756)</f>
        <v>*</v>
      </c>
      <c r="J754" s="110" t="str">
        <f>IF(SP_SUL!I756="","*",SP_SUL!I756)</f>
        <v>*</v>
      </c>
      <c r="K754" s="110" t="str">
        <f>IF(SP_SUL!M756="","*",SP_SUL!M756)</f>
        <v>-</v>
      </c>
      <c r="L754" s="317" t="str">
        <f>IF(SP_SUL!N756="","*",SP_SUL!N756)</f>
        <v>-</v>
      </c>
      <c r="M754" s="111" t="str">
        <f>IF(SP_SUL!J756="","*",SP_SUL!J756)</f>
        <v>*</v>
      </c>
      <c r="N754" s="256" t="str">
        <f>IF(SP_SUL!K756="","*",SP_SUL!K756)</f>
        <v>*</v>
      </c>
      <c r="O754" s="256" t="str">
        <f>IF(SP_SUL!L756="","*",SP_SUL!L756)</f>
        <v>*</v>
      </c>
      <c r="P754" s="111"/>
      <c r="Q754" s="128" t="str">
        <f>IF(SP_SUL!O756="","*",SP_SUL!O756)</f>
        <v>*</v>
      </c>
      <c r="R754" s="128" t="str">
        <f>IF(SP_SUL!P756="","*",SP_SUL!P756)</f>
        <v>*</v>
      </c>
      <c r="S754" s="110" t="str">
        <f>IF(SP_SUL!Q756="","*",CONCATENATE(SP_SUL!Q756," ",SP_SUL!R756))</f>
        <v>*</v>
      </c>
      <c r="T754" s="110" t="str">
        <f>IF(SP_SUL!V756="","*",SP_SUL!V756)</f>
        <v>*</v>
      </c>
      <c r="U754" s="110" t="str">
        <f>IF(SP_SUL!W756="","*",SP_SUL!W756)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>
      <c r="A755" s="109" t="str">
        <f>IF(SP_SUL!Y757="","*",SP_SUL!Y757)</f>
        <v>*</v>
      </c>
      <c r="B755" s="109" t="str">
        <f>IF(SP_SUL!X757="","*",SP_SUL!X757)</f>
        <v>*</v>
      </c>
      <c r="C755" s="109" t="str">
        <f>IF(SP_SUL!Z757="","*",SP_SUL!Z757)</f>
        <v>*</v>
      </c>
      <c r="D755" s="110" t="str">
        <f>IF(SP_SUL!S757="","*",SP_SUL!S757)</f>
        <v>-</v>
      </c>
      <c r="E755" s="110" t="str">
        <f>IF(SP_SUL!T757="","*",SP_SUL!T757)</f>
        <v>-</v>
      </c>
      <c r="F755" s="110" t="str">
        <f>IF(SP_SUL!B757="","*",SP_SUL!B757)</f>
        <v>*</v>
      </c>
      <c r="G755" s="110" t="str">
        <f>IF(SP_SUL!D757="","*",SP_SUL!D757)</f>
        <v>*</v>
      </c>
      <c r="H755" s="110" t="str">
        <f>IF(SP_SUL!F757="","*",SP_SUL!F757)</f>
        <v>*</v>
      </c>
      <c r="I755" s="110" t="str">
        <f>IF(SP_SUL!H757="","*",SP_SUL!H757)</f>
        <v>*</v>
      </c>
      <c r="J755" s="110" t="str">
        <f>IF(SP_SUL!I757="","*",SP_SUL!I757)</f>
        <v>*</v>
      </c>
      <c r="K755" s="110" t="str">
        <f>IF(SP_SUL!M757="","*",SP_SUL!M757)</f>
        <v>-</v>
      </c>
      <c r="L755" s="317" t="str">
        <f>IF(SP_SUL!N757="","*",SP_SUL!N757)</f>
        <v>-</v>
      </c>
      <c r="M755" s="111" t="str">
        <f>IF(SP_SUL!J757="","*",SP_SUL!J757)</f>
        <v>*</v>
      </c>
      <c r="N755" s="256" t="str">
        <f>IF(SP_SUL!K757="","*",SP_SUL!K757)</f>
        <v>*</v>
      </c>
      <c r="O755" s="256" t="str">
        <f>IF(SP_SUL!L757="","*",SP_SUL!L757)</f>
        <v>*</v>
      </c>
      <c r="P755" s="111"/>
      <c r="Q755" s="128" t="str">
        <f>IF(SP_SUL!O757="","*",SP_SUL!O757)</f>
        <v>*</v>
      </c>
      <c r="R755" s="128" t="str">
        <f>IF(SP_SUL!P757="","*",SP_SUL!P757)</f>
        <v>*</v>
      </c>
      <c r="S755" s="110" t="str">
        <f>IF(SP_SUL!Q757="","*",CONCATENATE(SP_SUL!Q757," ",SP_SUL!R757))</f>
        <v>*</v>
      </c>
      <c r="T755" s="110" t="str">
        <f>IF(SP_SUL!V757="","*",SP_SUL!V757)</f>
        <v>*</v>
      </c>
      <c r="U755" s="110" t="str">
        <f>IF(SP_SUL!W757="","*",SP_SUL!W757)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>
      <c r="A756" s="109" t="str">
        <f>IF(SP_SUL!Y758="","*",SP_SUL!Y758)</f>
        <v>*</v>
      </c>
      <c r="B756" s="109" t="str">
        <f>IF(SP_SUL!X758="","*",SP_SUL!X758)</f>
        <v>*</v>
      </c>
      <c r="C756" s="109" t="str">
        <f>IF(SP_SUL!Z758="","*",SP_SUL!Z758)</f>
        <v>*</v>
      </c>
      <c r="D756" s="110" t="str">
        <f>IF(SP_SUL!S758="","*",SP_SUL!S758)</f>
        <v>-</v>
      </c>
      <c r="E756" s="110" t="str">
        <f>IF(SP_SUL!T758="","*",SP_SUL!T758)</f>
        <v>-</v>
      </c>
      <c r="F756" s="110" t="str">
        <f>IF(SP_SUL!B758="","*",SP_SUL!B758)</f>
        <v>*</v>
      </c>
      <c r="G756" s="110" t="str">
        <f>IF(SP_SUL!D758="","*",SP_SUL!D758)</f>
        <v>*</v>
      </c>
      <c r="H756" s="110" t="str">
        <f>IF(SP_SUL!F758="","*",SP_SUL!F758)</f>
        <v>*</v>
      </c>
      <c r="I756" s="110" t="str">
        <f>IF(SP_SUL!H758="","*",SP_SUL!H758)</f>
        <v>*</v>
      </c>
      <c r="J756" s="110" t="str">
        <f>IF(SP_SUL!I758="","*",SP_SUL!I758)</f>
        <v>*</v>
      </c>
      <c r="K756" s="110" t="str">
        <f>IF(SP_SUL!M758="","*",SP_SUL!M758)</f>
        <v>-</v>
      </c>
      <c r="L756" s="317" t="str">
        <f>IF(SP_SUL!N758="","*",SP_SUL!N758)</f>
        <v>-</v>
      </c>
      <c r="M756" s="111" t="str">
        <f>IF(SP_SUL!J758="","*",SP_SUL!J758)</f>
        <v>*</v>
      </c>
      <c r="N756" s="256" t="str">
        <f>IF(SP_SUL!K758="","*",SP_SUL!K758)</f>
        <v>*</v>
      </c>
      <c r="O756" s="256" t="str">
        <f>IF(SP_SUL!L758="","*",SP_SUL!L758)</f>
        <v>*</v>
      </c>
      <c r="P756" s="111"/>
      <c r="Q756" s="128" t="str">
        <f>IF(SP_SUL!O758="","*",SP_SUL!O758)</f>
        <v>*</v>
      </c>
      <c r="R756" s="128" t="str">
        <f>IF(SP_SUL!P758="","*",SP_SUL!P758)</f>
        <v>*</v>
      </c>
      <c r="S756" s="110" t="str">
        <f>IF(SP_SUL!Q758="","*",CONCATENATE(SP_SUL!Q758," ",SP_SUL!R758))</f>
        <v>*</v>
      </c>
      <c r="T756" s="110" t="str">
        <f>IF(SP_SUL!V758="","*",SP_SUL!V758)</f>
        <v>*</v>
      </c>
      <c r="U756" s="110" t="str">
        <f>IF(SP_SUL!W758="","*",SP_SUL!W758)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>
      <c r="A757" s="109" t="str">
        <f>IF(SP_SUL!Y759="","*",SP_SUL!Y759)</f>
        <v>*</v>
      </c>
      <c r="B757" s="109" t="str">
        <f>IF(SP_SUL!X759="","*",SP_SUL!X759)</f>
        <v>*</v>
      </c>
      <c r="C757" s="109" t="str">
        <f>IF(SP_SUL!Z759="","*",SP_SUL!Z759)</f>
        <v>*</v>
      </c>
      <c r="D757" s="110" t="str">
        <f>IF(SP_SUL!S759="","*",SP_SUL!S759)</f>
        <v>-</v>
      </c>
      <c r="E757" s="110" t="str">
        <f>IF(SP_SUL!T759="","*",SP_SUL!T759)</f>
        <v>-</v>
      </c>
      <c r="F757" s="110" t="str">
        <f>IF(SP_SUL!B759="","*",SP_SUL!B759)</f>
        <v>*</v>
      </c>
      <c r="G757" s="110" t="str">
        <f>IF(SP_SUL!D759="","*",SP_SUL!D759)</f>
        <v>*</v>
      </c>
      <c r="H757" s="110" t="str">
        <f>IF(SP_SUL!F759="","*",SP_SUL!F759)</f>
        <v>*</v>
      </c>
      <c r="I757" s="110" t="str">
        <f>IF(SP_SUL!H759="","*",SP_SUL!H759)</f>
        <v>*</v>
      </c>
      <c r="J757" s="110" t="str">
        <f>IF(SP_SUL!I759="","*",SP_SUL!I759)</f>
        <v>*</v>
      </c>
      <c r="K757" s="110" t="str">
        <f>IF(SP_SUL!M759="","*",SP_SUL!M759)</f>
        <v>-</v>
      </c>
      <c r="L757" s="317" t="str">
        <f>IF(SP_SUL!N759="","*",SP_SUL!N759)</f>
        <v>-</v>
      </c>
      <c r="M757" s="111" t="str">
        <f>IF(SP_SUL!J759="","*",SP_SUL!J759)</f>
        <v>*</v>
      </c>
      <c r="N757" s="256" t="str">
        <f>IF(SP_SUL!K759="","*",SP_SUL!K759)</f>
        <v>*</v>
      </c>
      <c r="O757" s="256" t="str">
        <f>IF(SP_SUL!L759="","*",SP_SUL!L759)</f>
        <v>*</v>
      </c>
      <c r="P757" s="111"/>
      <c r="Q757" s="128" t="str">
        <f>IF(SP_SUL!O759="","*",SP_SUL!O759)</f>
        <v>*</v>
      </c>
      <c r="R757" s="128" t="str">
        <f>IF(SP_SUL!P759="","*",SP_SUL!P759)</f>
        <v>*</v>
      </c>
      <c r="S757" s="110" t="str">
        <f>IF(SP_SUL!Q759="","*",CONCATENATE(SP_SUL!Q759," ",SP_SUL!R759))</f>
        <v>*</v>
      </c>
      <c r="T757" s="110" t="str">
        <f>IF(SP_SUL!V759="","*",SP_SUL!V759)</f>
        <v>*</v>
      </c>
      <c r="U757" s="110" t="str">
        <f>IF(SP_SUL!W759="","*",SP_SUL!W759)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>
      <c r="A758" s="109" t="str">
        <f>IF(SP_SUL!Y760="","*",SP_SUL!Y760)</f>
        <v>*</v>
      </c>
      <c r="B758" s="109" t="str">
        <f>IF(SP_SUL!X760="","*",SP_SUL!X760)</f>
        <v>*</v>
      </c>
      <c r="C758" s="109" t="str">
        <f>IF(SP_SUL!Z760="","*",SP_SUL!Z760)</f>
        <v>*</v>
      </c>
      <c r="D758" s="110" t="str">
        <f>IF(SP_SUL!S760="","*",SP_SUL!S760)</f>
        <v>-</v>
      </c>
      <c r="E758" s="110" t="str">
        <f>IF(SP_SUL!T760="","*",SP_SUL!T760)</f>
        <v>-</v>
      </c>
      <c r="F758" s="110" t="str">
        <f>IF(SP_SUL!B760="","*",SP_SUL!B760)</f>
        <v>*</v>
      </c>
      <c r="G758" s="110" t="str">
        <f>IF(SP_SUL!D760="","*",SP_SUL!D760)</f>
        <v>*</v>
      </c>
      <c r="H758" s="110" t="str">
        <f>IF(SP_SUL!F760="","*",SP_SUL!F760)</f>
        <v>*</v>
      </c>
      <c r="I758" s="110" t="str">
        <f>IF(SP_SUL!H760="","*",SP_SUL!H760)</f>
        <v>*</v>
      </c>
      <c r="J758" s="110" t="str">
        <f>IF(SP_SUL!I760="","*",SP_SUL!I760)</f>
        <v>*</v>
      </c>
      <c r="K758" s="110" t="str">
        <f>IF(SP_SUL!M760="","*",SP_SUL!M760)</f>
        <v>-</v>
      </c>
      <c r="L758" s="317" t="str">
        <f>IF(SP_SUL!N760="","*",SP_SUL!N760)</f>
        <v>-</v>
      </c>
      <c r="M758" s="111" t="str">
        <f>IF(SP_SUL!J760="","*",SP_SUL!J760)</f>
        <v>*</v>
      </c>
      <c r="N758" s="256" t="str">
        <f>IF(SP_SUL!K760="","*",SP_SUL!K760)</f>
        <v>*</v>
      </c>
      <c r="O758" s="256" t="str">
        <f>IF(SP_SUL!L760="","*",SP_SUL!L760)</f>
        <v>*</v>
      </c>
      <c r="P758" s="111"/>
      <c r="Q758" s="128" t="str">
        <f>IF(SP_SUL!O760="","*",SP_SUL!O760)</f>
        <v>*</v>
      </c>
      <c r="R758" s="128" t="str">
        <f>IF(SP_SUL!P760="","*",SP_SUL!P760)</f>
        <v>*</v>
      </c>
      <c r="S758" s="110" t="str">
        <f>IF(SP_SUL!Q760="","*",CONCATENATE(SP_SUL!Q760," ",SP_SUL!R760))</f>
        <v>*</v>
      </c>
      <c r="T758" s="110" t="str">
        <f>IF(SP_SUL!V760="","*",SP_SUL!V760)</f>
        <v>*</v>
      </c>
      <c r="U758" s="110" t="str">
        <f>IF(SP_SUL!W760="","*",SP_SUL!W760)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>
      <c r="A759" s="109" t="str">
        <f>IF(SP_SUL!Y761="","*",SP_SUL!Y761)</f>
        <v>*</v>
      </c>
      <c r="B759" s="109" t="str">
        <f>IF(SP_SUL!X761="","*",SP_SUL!X761)</f>
        <v>*</v>
      </c>
      <c r="C759" s="109" t="str">
        <f>IF(SP_SUL!Z761="","*",SP_SUL!Z761)</f>
        <v>*</v>
      </c>
      <c r="D759" s="110" t="str">
        <f>IF(SP_SUL!S761="","*",SP_SUL!S761)</f>
        <v>-</v>
      </c>
      <c r="E759" s="110" t="str">
        <f>IF(SP_SUL!T761="","*",SP_SUL!T761)</f>
        <v>-</v>
      </c>
      <c r="F759" s="110" t="str">
        <f>IF(SP_SUL!B761="","*",SP_SUL!B761)</f>
        <v>*</v>
      </c>
      <c r="G759" s="110" t="str">
        <f>IF(SP_SUL!D761="","*",SP_SUL!D761)</f>
        <v>*</v>
      </c>
      <c r="H759" s="110" t="str">
        <f>IF(SP_SUL!F761="","*",SP_SUL!F761)</f>
        <v>*</v>
      </c>
      <c r="I759" s="110" t="str">
        <f>IF(SP_SUL!H761="","*",SP_SUL!H761)</f>
        <v>*</v>
      </c>
      <c r="J759" s="110" t="str">
        <f>IF(SP_SUL!I761="","*",SP_SUL!I761)</f>
        <v>*</v>
      </c>
      <c r="K759" s="110" t="str">
        <f>IF(SP_SUL!M761="","*",SP_SUL!M761)</f>
        <v>-</v>
      </c>
      <c r="L759" s="317" t="str">
        <f>IF(SP_SUL!N761="","*",SP_SUL!N761)</f>
        <v>-</v>
      </c>
      <c r="M759" s="111" t="str">
        <f>IF(SP_SUL!J761="","*",SP_SUL!J761)</f>
        <v>*</v>
      </c>
      <c r="N759" s="256" t="str">
        <f>IF(SP_SUL!K761="","*",SP_SUL!K761)</f>
        <v>*</v>
      </c>
      <c r="O759" s="256" t="str">
        <f>IF(SP_SUL!L761="","*",SP_SUL!L761)</f>
        <v>*</v>
      </c>
      <c r="P759" s="111"/>
      <c r="Q759" s="128" t="str">
        <f>IF(SP_SUL!O761="","*",SP_SUL!O761)</f>
        <v>*</v>
      </c>
      <c r="R759" s="128" t="str">
        <f>IF(SP_SUL!P761="","*",SP_SUL!P761)</f>
        <v>*</v>
      </c>
      <c r="S759" s="110" t="str">
        <f>IF(SP_SUL!Q761="","*",CONCATENATE(SP_SUL!Q761," ",SP_SUL!R761))</f>
        <v>*</v>
      </c>
      <c r="T759" s="110" t="str">
        <f>IF(SP_SUL!V761="","*",SP_SUL!V761)</f>
        <v>*</v>
      </c>
      <c r="U759" s="110" t="str">
        <f>IF(SP_SUL!W761="","*",SP_SUL!W761)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>
      <c r="A760" s="109" t="str">
        <f>IF(SP_SUL!Y762="","*",SP_SUL!Y762)</f>
        <v>*</v>
      </c>
      <c r="B760" s="109" t="str">
        <f>IF(SP_SUL!X762="","*",SP_SUL!X762)</f>
        <v>*</v>
      </c>
      <c r="C760" s="109" t="str">
        <f>IF(SP_SUL!Z762="","*",SP_SUL!Z762)</f>
        <v>*</v>
      </c>
      <c r="D760" s="110" t="str">
        <f>IF(SP_SUL!S762="","*",SP_SUL!S762)</f>
        <v>-</v>
      </c>
      <c r="E760" s="110" t="str">
        <f>IF(SP_SUL!T762="","*",SP_SUL!T762)</f>
        <v>-</v>
      </c>
      <c r="F760" s="110" t="str">
        <f>IF(SP_SUL!B762="","*",SP_SUL!B762)</f>
        <v>*</v>
      </c>
      <c r="G760" s="110" t="str">
        <f>IF(SP_SUL!D762="","*",SP_SUL!D762)</f>
        <v>*</v>
      </c>
      <c r="H760" s="110" t="str">
        <f>IF(SP_SUL!F762="","*",SP_SUL!F762)</f>
        <v>*</v>
      </c>
      <c r="I760" s="110" t="str">
        <f>IF(SP_SUL!H762="","*",SP_SUL!H762)</f>
        <v>*</v>
      </c>
      <c r="J760" s="110" t="str">
        <f>IF(SP_SUL!I762="","*",SP_SUL!I762)</f>
        <v>*</v>
      </c>
      <c r="K760" s="110" t="str">
        <f>IF(SP_SUL!M762="","*",SP_SUL!M762)</f>
        <v>-</v>
      </c>
      <c r="L760" s="317" t="str">
        <f>IF(SP_SUL!N762="","*",SP_SUL!N762)</f>
        <v>-</v>
      </c>
      <c r="M760" s="111" t="str">
        <f>IF(SP_SUL!J762="","*",SP_SUL!J762)</f>
        <v>*</v>
      </c>
      <c r="N760" s="256" t="str">
        <f>IF(SP_SUL!K762="","*",SP_SUL!K762)</f>
        <v>*</v>
      </c>
      <c r="O760" s="256" t="str">
        <f>IF(SP_SUL!L762="","*",SP_SUL!L762)</f>
        <v>*</v>
      </c>
      <c r="P760" s="111"/>
      <c r="Q760" s="128" t="str">
        <f>IF(SP_SUL!O762="","*",SP_SUL!O762)</f>
        <v>*</v>
      </c>
      <c r="R760" s="128" t="str">
        <f>IF(SP_SUL!P762="","*",SP_SUL!P762)</f>
        <v>*</v>
      </c>
      <c r="S760" s="110" t="str">
        <f>IF(SP_SUL!Q762="","*",CONCATENATE(SP_SUL!Q762," ",SP_SUL!R762))</f>
        <v>*</v>
      </c>
      <c r="T760" s="110" t="str">
        <f>IF(SP_SUL!V762="","*",SP_SUL!V762)</f>
        <v>*</v>
      </c>
      <c r="U760" s="110" t="str">
        <f>IF(SP_SUL!W762="","*",SP_SUL!W762)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>
      <c r="A761" s="109" t="str">
        <f>IF(SP_SUL!Y763="","*",SP_SUL!Y763)</f>
        <v>*</v>
      </c>
      <c r="B761" s="109" t="str">
        <f>IF(SP_SUL!X763="","*",SP_SUL!X763)</f>
        <v>*</v>
      </c>
      <c r="C761" s="109" t="str">
        <f>IF(SP_SUL!Z763="","*",SP_SUL!Z763)</f>
        <v>*</v>
      </c>
      <c r="D761" s="110" t="str">
        <f>IF(SP_SUL!S763="","*",SP_SUL!S763)</f>
        <v>-</v>
      </c>
      <c r="E761" s="110" t="str">
        <f>IF(SP_SUL!T763="","*",SP_SUL!T763)</f>
        <v>-</v>
      </c>
      <c r="F761" s="110" t="str">
        <f>IF(SP_SUL!B763="","*",SP_SUL!B763)</f>
        <v>*</v>
      </c>
      <c r="G761" s="110" t="str">
        <f>IF(SP_SUL!D763="","*",SP_SUL!D763)</f>
        <v>*</v>
      </c>
      <c r="H761" s="110" t="str">
        <f>IF(SP_SUL!F763="","*",SP_SUL!F763)</f>
        <v>*</v>
      </c>
      <c r="I761" s="110" t="str">
        <f>IF(SP_SUL!H763="","*",SP_SUL!H763)</f>
        <v>*</v>
      </c>
      <c r="J761" s="110" t="str">
        <f>IF(SP_SUL!I763="","*",SP_SUL!I763)</f>
        <v>*</v>
      </c>
      <c r="K761" s="110" t="str">
        <f>IF(SP_SUL!M763="","*",SP_SUL!M763)</f>
        <v>-</v>
      </c>
      <c r="L761" s="317" t="str">
        <f>IF(SP_SUL!N763="","*",SP_SUL!N763)</f>
        <v>-</v>
      </c>
      <c r="M761" s="111" t="str">
        <f>IF(SP_SUL!J763="","*",SP_SUL!J763)</f>
        <v>*</v>
      </c>
      <c r="N761" s="256" t="str">
        <f>IF(SP_SUL!K763="","*",SP_SUL!K763)</f>
        <v>*</v>
      </c>
      <c r="O761" s="256" t="str">
        <f>IF(SP_SUL!L763="","*",SP_SUL!L763)</f>
        <v>*</v>
      </c>
      <c r="P761" s="111"/>
      <c r="Q761" s="128" t="str">
        <f>IF(SP_SUL!O763="","*",SP_SUL!O763)</f>
        <v>*</v>
      </c>
      <c r="R761" s="128" t="str">
        <f>IF(SP_SUL!P763="","*",SP_SUL!P763)</f>
        <v>*</v>
      </c>
      <c r="S761" s="110" t="str">
        <f>IF(SP_SUL!Q763="","*",CONCATENATE(SP_SUL!Q763," ",SP_SUL!R763))</f>
        <v>*</v>
      </c>
      <c r="T761" s="110" t="str">
        <f>IF(SP_SUL!V763="","*",SP_SUL!V763)</f>
        <v>*</v>
      </c>
      <c r="U761" s="110" t="str">
        <f>IF(SP_SUL!W763="","*",SP_SUL!W763)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>
      <c r="A762" s="109" t="str">
        <f>IF(SP_SUL!Y764="","*",SP_SUL!Y764)</f>
        <v>*</v>
      </c>
      <c r="B762" s="109" t="str">
        <f>IF(SP_SUL!X764="","*",SP_SUL!X764)</f>
        <v>*</v>
      </c>
      <c r="C762" s="109" t="str">
        <f>IF(SP_SUL!Z764="","*",SP_SUL!Z764)</f>
        <v>*</v>
      </c>
      <c r="D762" s="110" t="str">
        <f>IF(SP_SUL!S764="","*",SP_SUL!S764)</f>
        <v>-</v>
      </c>
      <c r="E762" s="110" t="str">
        <f>IF(SP_SUL!T764="","*",SP_SUL!T764)</f>
        <v>-</v>
      </c>
      <c r="F762" s="110" t="str">
        <f>IF(SP_SUL!B764="","*",SP_SUL!B764)</f>
        <v>*</v>
      </c>
      <c r="G762" s="110" t="str">
        <f>IF(SP_SUL!D764="","*",SP_SUL!D764)</f>
        <v>*</v>
      </c>
      <c r="H762" s="110" t="str">
        <f>IF(SP_SUL!F764="","*",SP_SUL!F764)</f>
        <v>*</v>
      </c>
      <c r="I762" s="110" t="str">
        <f>IF(SP_SUL!H764="","*",SP_SUL!H764)</f>
        <v>*</v>
      </c>
      <c r="J762" s="110" t="str">
        <f>IF(SP_SUL!I764="","*",SP_SUL!I764)</f>
        <v>*</v>
      </c>
      <c r="K762" s="110" t="str">
        <f>IF(SP_SUL!M764="","*",SP_SUL!M764)</f>
        <v>-</v>
      </c>
      <c r="L762" s="317" t="str">
        <f>IF(SP_SUL!N764="","*",SP_SUL!N764)</f>
        <v>-</v>
      </c>
      <c r="M762" s="111" t="str">
        <f>IF(SP_SUL!J764="","*",SP_SUL!J764)</f>
        <v>*</v>
      </c>
      <c r="N762" s="256" t="str">
        <f>IF(SP_SUL!K764="","*",SP_SUL!K764)</f>
        <v>*</v>
      </c>
      <c r="O762" s="256" t="str">
        <f>IF(SP_SUL!L764="","*",SP_SUL!L764)</f>
        <v>*</v>
      </c>
      <c r="P762" s="111"/>
      <c r="Q762" s="128" t="str">
        <f>IF(SP_SUL!O764="","*",SP_SUL!O764)</f>
        <v>*</v>
      </c>
      <c r="R762" s="128" t="str">
        <f>IF(SP_SUL!P764="","*",SP_SUL!P764)</f>
        <v>*</v>
      </c>
      <c r="S762" s="110" t="str">
        <f>IF(SP_SUL!Q764="","*",CONCATENATE(SP_SUL!Q764," ",SP_SUL!R764))</f>
        <v>*</v>
      </c>
      <c r="T762" s="110" t="str">
        <f>IF(SP_SUL!V764="","*",SP_SUL!V764)</f>
        <v>*</v>
      </c>
      <c r="U762" s="110" t="str">
        <f>IF(SP_SUL!W764="","*",SP_SUL!W764)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>
      <c r="A763" s="109" t="str">
        <f>IF(SP_SUL!Y765="","*",SP_SUL!Y765)</f>
        <v>*</v>
      </c>
      <c r="B763" s="109" t="str">
        <f>IF(SP_SUL!X765="","*",SP_SUL!X765)</f>
        <v>*</v>
      </c>
      <c r="C763" s="109" t="str">
        <f>IF(SP_SUL!Z765="","*",SP_SUL!Z765)</f>
        <v>*</v>
      </c>
      <c r="D763" s="110" t="str">
        <f>IF(SP_SUL!S765="","*",SP_SUL!S765)</f>
        <v>-</v>
      </c>
      <c r="E763" s="110" t="str">
        <f>IF(SP_SUL!T765="","*",SP_SUL!T765)</f>
        <v>-</v>
      </c>
      <c r="F763" s="110" t="str">
        <f>IF(SP_SUL!B765="","*",SP_SUL!B765)</f>
        <v>*</v>
      </c>
      <c r="G763" s="110" t="str">
        <f>IF(SP_SUL!D765="","*",SP_SUL!D765)</f>
        <v>*</v>
      </c>
      <c r="H763" s="110" t="str">
        <f>IF(SP_SUL!F765="","*",SP_SUL!F765)</f>
        <v>*</v>
      </c>
      <c r="I763" s="110" t="str">
        <f>IF(SP_SUL!H765="","*",SP_SUL!H765)</f>
        <v>*</v>
      </c>
      <c r="J763" s="110" t="str">
        <f>IF(SP_SUL!I765="","*",SP_SUL!I765)</f>
        <v>*</v>
      </c>
      <c r="K763" s="110" t="str">
        <f>IF(SP_SUL!M765="","*",SP_SUL!M765)</f>
        <v>-</v>
      </c>
      <c r="L763" s="317" t="str">
        <f>IF(SP_SUL!N765="","*",SP_SUL!N765)</f>
        <v>-</v>
      </c>
      <c r="M763" s="111" t="str">
        <f>IF(SP_SUL!J765="","*",SP_SUL!J765)</f>
        <v>*</v>
      </c>
      <c r="N763" s="256" t="str">
        <f>IF(SP_SUL!K765="","*",SP_SUL!K765)</f>
        <v>*</v>
      </c>
      <c r="O763" s="256" t="str">
        <f>IF(SP_SUL!L765="","*",SP_SUL!L765)</f>
        <v>*</v>
      </c>
      <c r="P763" s="111"/>
      <c r="Q763" s="128" t="str">
        <f>IF(SP_SUL!O765="","*",SP_SUL!O765)</f>
        <v>*</v>
      </c>
      <c r="R763" s="128" t="str">
        <f>IF(SP_SUL!P765="","*",SP_SUL!P765)</f>
        <v>*</v>
      </c>
      <c r="S763" s="110" t="str">
        <f>IF(SP_SUL!Q765="","*",CONCATENATE(SP_SUL!Q765," ",SP_SUL!R765))</f>
        <v>*</v>
      </c>
      <c r="T763" s="110" t="str">
        <f>IF(SP_SUL!V765="","*",SP_SUL!V765)</f>
        <v>*</v>
      </c>
      <c r="U763" s="110" t="str">
        <f>IF(SP_SUL!W765="","*",SP_SUL!W765)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>
      <c r="A764" s="109" t="str">
        <f>IF(SP_SUL!Y766="","*",SP_SUL!Y766)</f>
        <v>*</v>
      </c>
      <c r="B764" s="109" t="str">
        <f>IF(SP_SUL!X766="","*",SP_SUL!X766)</f>
        <v>*</v>
      </c>
      <c r="C764" s="109" t="str">
        <f>IF(SP_SUL!Z766="","*",SP_SUL!Z766)</f>
        <v>*</v>
      </c>
      <c r="D764" s="110" t="str">
        <f>IF(SP_SUL!S766="","*",SP_SUL!S766)</f>
        <v>-</v>
      </c>
      <c r="E764" s="110" t="str">
        <f>IF(SP_SUL!T766="","*",SP_SUL!T766)</f>
        <v>-</v>
      </c>
      <c r="F764" s="110" t="str">
        <f>IF(SP_SUL!B766="","*",SP_SUL!B766)</f>
        <v>*</v>
      </c>
      <c r="G764" s="110" t="str">
        <f>IF(SP_SUL!D766="","*",SP_SUL!D766)</f>
        <v>*</v>
      </c>
      <c r="H764" s="110" t="str">
        <f>IF(SP_SUL!F766="","*",SP_SUL!F766)</f>
        <v>*</v>
      </c>
      <c r="I764" s="110" t="str">
        <f>IF(SP_SUL!H766="","*",SP_SUL!H766)</f>
        <v>*</v>
      </c>
      <c r="J764" s="110" t="str">
        <f>IF(SP_SUL!I766="","*",SP_SUL!I766)</f>
        <v>*</v>
      </c>
      <c r="K764" s="110" t="str">
        <f>IF(SP_SUL!M766="","*",SP_SUL!M766)</f>
        <v>-</v>
      </c>
      <c r="L764" s="317" t="str">
        <f>IF(SP_SUL!N766="","*",SP_SUL!N766)</f>
        <v>-</v>
      </c>
      <c r="M764" s="111" t="str">
        <f>IF(SP_SUL!J766="","*",SP_SUL!J766)</f>
        <v>*</v>
      </c>
      <c r="N764" s="256" t="str">
        <f>IF(SP_SUL!K766="","*",SP_SUL!K766)</f>
        <v>*</v>
      </c>
      <c r="O764" s="256" t="str">
        <f>IF(SP_SUL!L766="","*",SP_SUL!L766)</f>
        <v>*</v>
      </c>
      <c r="P764" s="111"/>
      <c r="Q764" s="128" t="str">
        <f>IF(SP_SUL!O766="","*",SP_SUL!O766)</f>
        <v>*</v>
      </c>
      <c r="R764" s="128" t="str">
        <f>IF(SP_SUL!P766="","*",SP_SUL!P766)</f>
        <v>*</v>
      </c>
      <c r="S764" s="110" t="str">
        <f>IF(SP_SUL!Q766="","*",CONCATENATE(SP_SUL!Q766," ",SP_SUL!R766))</f>
        <v>*</v>
      </c>
      <c r="T764" s="110" t="str">
        <f>IF(SP_SUL!V766="","*",SP_SUL!V766)</f>
        <v>*</v>
      </c>
      <c r="U764" s="110" t="str">
        <f>IF(SP_SUL!W766="","*",SP_SUL!W766)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>
      <c r="A765" s="109" t="str">
        <f>IF(SP_SUL!Y767="","*",SP_SUL!Y767)</f>
        <v>*</v>
      </c>
      <c r="B765" s="109" t="str">
        <f>IF(SP_SUL!X767="","*",SP_SUL!X767)</f>
        <v>*</v>
      </c>
      <c r="C765" s="109" t="str">
        <f>IF(SP_SUL!Z767="","*",SP_SUL!Z767)</f>
        <v>*</v>
      </c>
      <c r="D765" s="110" t="str">
        <f>IF(SP_SUL!S767="","*",SP_SUL!S767)</f>
        <v>-</v>
      </c>
      <c r="E765" s="110" t="str">
        <f>IF(SP_SUL!T767="","*",SP_SUL!T767)</f>
        <v>-</v>
      </c>
      <c r="F765" s="110" t="str">
        <f>IF(SP_SUL!B767="","*",SP_SUL!B767)</f>
        <v>*</v>
      </c>
      <c r="G765" s="110" t="str">
        <f>IF(SP_SUL!D767="","*",SP_SUL!D767)</f>
        <v>*</v>
      </c>
      <c r="H765" s="110" t="str">
        <f>IF(SP_SUL!F767="","*",SP_SUL!F767)</f>
        <v>*</v>
      </c>
      <c r="I765" s="110" t="str">
        <f>IF(SP_SUL!H767="","*",SP_SUL!H767)</f>
        <v>*</v>
      </c>
      <c r="J765" s="110" t="str">
        <f>IF(SP_SUL!I767="","*",SP_SUL!I767)</f>
        <v>*</v>
      </c>
      <c r="K765" s="110" t="str">
        <f>IF(SP_SUL!M767="","*",SP_SUL!M767)</f>
        <v>-</v>
      </c>
      <c r="L765" s="317" t="str">
        <f>IF(SP_SUL!N767="","*",SP_SUL!N767)</f>
        <v>-</v>
      </c>
      <c r="M765" s="111" t="str">
        <f>IF(SP_SUL!J767="","*",SP_SUL!J767)</f>
        <v>*</v>
      </c>
      <c r="N765" s="256" t="str">
        <f>IF(SP_SUL!K767="","*",SP_SUL!K767)</f>
        <v>*</v>
      </c>
      <c r="O765" s="256" t="str">
        <f>IF(SP_SUL!L767="","*",SP_SUL!L767)</f>
        <v>*</v>
      </c>
      <c r="P765" s="111"/>
      <c r="Q765" s="128" t="str">
        <f>IF(SP_SUL!O767="","*",SP_SUL!O767)</f>
        <v>*</v>
      </c>
      <c r="R765" s="128" t="str">
        <f>IF(SP_SUL!P767="","*",SP_SUL!P767)</f>
        <v>*</v>
      </c>
      <c r="S765" s="110" t="str">
        <f>IF(SP_SUL!Q767="","*",CONCATENATE(SP_SUL!Q767," ",SP_SUL!R767))</f>
        <v>*</v>
      </c>
      <c r="T765" s="110" t="str">
        <f>IF(SP_SUL!V767="","*",SP_SUL!V767)</f>
        <v>*</v>
      </c>
      <c r="U765" s="110" t="str">
        <f>IF(SP_SUL!W767="","*",SP_SUL!W767)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>
      <c r="A766" s="109" t="str">
        <f>IF(SP_SUL!Y768="","*",SP_SUL!Y768)</f>
        <v>*</v>
      </c>
      <c r="B766" s="109" t="str">
        <f>IF(SP_SUL!X768="","*",SP_SUL!X768)</f>
        <v>*</v>
      </c>
      <c r="C766" s="109" t="str">
        <f>IF(SP_SUL!Z768="","*",SP_SUL!Z768)</f>
        <v>*</v>
      </c>
      <c r="D766" s="110" t="str">
        <f>IF(SP_SUL!S768="","*",SP_SUL!S768)</f>
        <v>-</v>
      </c>
      <c r="E766" s="110" t="str">
        <f>IF(SP_SUL!T768="","*",SP_SUL!T768)</f>
        <v>-</v>
      </c>
      <c r="F766" s="110" t="str">
        <f>IF(SP_SUL!B768="","*",SP_SUL!B768)</f>
        <v>*</v>
      </c>
      <c r="G766" s="110" t="str">
        <f>IF(SP_SUL!D768="","*",SP_SUL!D768)</f>
        <v>*</v>
      </c>
      <c r="H766" s="110" t="str">
        <f>IF(SP_SUL!F768="","*",SP_SUL!F768)</f>
        <v>*</v>
      </c>
      <c r="I766" s="110" t="str">
        <f>IF(SP_SUL!H768="","*",SP_SUL!H768)</f>
        <v>*</v>
      </c>
      <c r="J766" s="110" t="str">
        <f>IF(SP_SUL!I768="","*",SP_SUL!I768)</f>
        <v>*</v>
      </c>
      <c r="K766" s="110" t="str">
        <f>IF(SP_SUL!M768="","*",SP_SUL!M768)</f>
        <v>-</v>
      </c>
      <c r="L766" s="317" t="str">
        <f>IF(SP_SUL!N768="","*",SP_SUL!N768)</f>
        <v>-</v>
      </c>
      <c r="M766" s="111" t="str">
        <f>IF(SP_SUL!J768="","*",SP_SUL!J768)</f>
        <v>*</v>
      </c>
      <c r="N766" s="256" t="str">
        <f>IF(SP_SUL!K768="","*",SP_SUL!K768)</f>
        <v>*</v>
      </c>
      <c r="O766" s="256" t="str">
        <f>IF(SP_SUL!L768="","*",SP_SUL!L768)</f>
        <v>*</v>
      </c>
      <c r="P766" s="111"/>
      <c r="Q766" s="128" t="str">
        <f>IF(SP_SUL!O768="","*",SP_SUL!O768)</f>
        <v>*</v>
      </c>
      <c r="R766" s="128" t="str">
        <f>IF(SP_SUL!P768="","*",SP_SUL!P768)</f>
        <v>*</v>
      </c>
      <c r="S766" s="110" t="str">
        <f>IF(SP_SUL!Q768="","*",CONCATENATE(SP_SUL!Q768," ",SP_SUL!R768))</f>
        <v>*</v>
      </c>
      <c r="T766" s="110" t="str">
        <f>IF(SP_SUL!V768="","*",SP_SUL!V768)</f>
        <v>*</v>
      </c>
      <c r="U766" s="110" t="str">
        <f>IF(SP_SUL!W768="","*",SP_SUL!W768)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>
      <c r="A767" s="109" t="str">
        <f>IF(SP_SUL!Y769="","*",SP_SUL!Y769)</f>
        <v>*</v>
      </c>
      <c r="B767" s="109" t="str">
        <f>IF(SP_SUL!X769="","*",SP_SUL!X769)</f>
        <v>*</v>
      </c>
      <c r="C767" s="109" t="str">
        <f>IF(SP_SUL!Z769="","*",SP_SUL!Z769)</f>
        <v>*</v>
      </c>
      <c r="D767" s="110" t="str">
        <f>IF(SP_SUL!S769="","*",SP_SUL!S769)</f>
        <v>-</v>
      </c>
      <c r="E767" s="110" t="str">
        <f>IF(SP_SUL!T769="","*",SP_SUL!T769)</f>
        <v>-</v>
      </c>
      <c r="F767" s="110" t="str">
        <f>IF(SP_SUL!B769="","*",SP_SUL!B769)</f>
        <v>*</v>
      </c>
      <c r="G767" s="110" t="str">
        <f>IF(SP_SUL!D769="","*",SP_SUL!D769)</f>
        <v>*</v>
      </c>
      <c r="H767" s="110" t="str">
        <f>IF(SP_SUL!F769="","*",SP_SUL!F769)</f>
        <v>*</v>
      </c>
      <c r="I767" s="110" t="str">
        <f>IF(SP_SUL!H769="","*",SP_SUL!H769)</f>
        <v>*</v>
      </c>
      <c r="J767" s="110" t="str">
        <f>IF(SP_SUL!I769="","*",SP_SUL!I769)</f>
        <v>*</v>
      </c>
      <c r="K767" s="110" t="str">
        <f>IF(SP_SUL!M769="","*",SP_SUL!M769)</f>
        <v>-</v>
      </c>
      <c r="L767" s="317" t="str">
        <f>IF(SP_SUL!N769="","*",SP_SUL!N769)</f>
        <v>-</v>
      </c>
      <c r="M767" s="111" t="str">
        <f>IF(SP_SUL!J769="","*",SP_SUL!J769)</f>
        <v>*</v>
      </c>
      <c r="N767" s="256" t="str">
        <f>IF(SP_SUL!K769="","*",SP_SUL!K769)</f>
        <v>*</v>
      </c>
      <c r="O767" s="256" t="str">
        <f>IF(SP_SUL!L769="","*",SP_SUL!L769)</f>
        <v>*</v>
      </c>
      <c r="P767" s="111"/>
      <c r="Q767" s="128" t="str">
        <f>IF(SP_SUL!O769="","*",SP_SUL!O769)</f>
        <v>*</v>
      </c>
      <c r="R767" s="128" t="str">
        <f>IF(SP_SUL!P769="","*",SP_SUL!P769)</f>
        <v>*</v>
      </c>
      <c r="S767" s="110" t="str">
        <f>IF(SP_SUL!Q769="","*",CONCATENATE(SP_SUL!Q769," ",SP_SUL!R769))</f>
        <v>*</v>
      </c>
      <c r="T767" s="110" t="str">
        <f>IF(SP_SUL!V769="","*",SP_SUL!V769)</f>
        <v>*</v>
      </c>
      <c r="U767" s="110" t="str">
        <f>IF(SP_SUL!W769="","*",SP_SUL!W769)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>
      <c r="A768" s="109" t="str">
        <f>IF(SP_SUL!Y770="","*",SP_SUL!Y770)</f>
        <v>*</v>
      </c>
      <c r="B768" s="109" t="str">
        <f>IF(SP_SUL!X770="","*",SP_SUL!X770)</f>
        <v>*</v>
      </c>
      <c r="C768" s="109" t="str">
        <f>IF(SP_SUL!Z770="","*",SP_SUL!Z770)</f>
        <v>*</v>
      </c>
      <c r="D768" s="110" t="str">
        <f>IF(SP_SUL!S770="","*",SP_SUL!S770)</f>
        <v>-</v>
      </c>
      <c r="E768" s="110" t="str">
        <f>IF(SP_SUL!T770="","*",SP_SUL!T770)</f>
        <v>-</v>
      </c>
      <c r="F768" s="110" t="str">
        <f>IF(SP_SUL!B770="","*",SP_SUL!B770)</f>
        <v>*</v>
      </c>
      <c r="G768" s="110" t="str">
        <f>IF(SP_SUL!D770="","*",SP_SUL!D770)</f>
        <v>*</v>
      </c>
      <c r="H768" s="110" t="str">
        <f>IF(SP_SUL!F770="","*",SP_SUL!F770)</f>
        <v>*</v>
      </c>
      <c r="I768" s="110" t="str">
        <f>IF(SP_SUL!H770="","*",SP_SUL!H770)</f>
        <v>*</v>
      </c>
      <c r="J768" s="110" t="str">
        <f>IF(SP_SUL!I770="","*",SP_SUL!I770)</f>
        <v>*</v>
      </c>
      <c r="K768" s="110" t="str">
        <f>IF(SP_SUL!M770="","*",SP_SUL!M770)</f>
        <v>-</v>
      </c>
      <c r="L768" s="317" t="str">
        <f>IF(SP_SUL!N770="","*",SP_SUL!N770)</f>
        <v>-</v>
      </c>
      <c r="M768" s="111" t="str">
        <f>IF(SP_SUL!J770="","*",SP_SUL!J770)</f>
        <v>*</v>
      </c>
      <c r="N768" s="256" t="str">
        <f>IF(SP_SUL!K770="","*",SP_SUL!K770)</f>
        <v>*</v>
      </c>
      <c r="O768" s="256" t="str">
        <f>IF(SP_SUL!L770="","*",SP_SUL!L770)</f>
        <v>*</v>
      </c>
      <c r="P768" s="111"/>
      <c r="Q768" s="128" t="str">
        <f>IF(SP_SUL!O770="","*",SP_SUL!O770)</f>
        <v>*</v>
      </c>
      <c r="R768" s="128" t="str">
        <f>IF(SP_SUL!P770="","*",SP_SUL!P770)</f>
        <v>*</v>
      </c>
      <c r="S768" s="110" t="str">
        <f>IF(SP_SUL!Q770="","*",CONCATENATE(SP_SUL!Q770," ",SP_SUL!R770))</f>
        <v>*</v>
      </c>
      <c r="T768" s="110" t="str">
        <f>IF(SP_SUL!V770="","*",SP_SUL!V770)</f>
        <v>*</v>
      </c>
      <c r="U768" s="110" t="str">
        <f>IF(SP_SUL!W770="","*",SP_SUL!W770)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>
      <c r="A769" s="109" t="str">
        <f>IF(SP_SUL!Y771="","*",SP_SUL!Y771)</f>
        <v>*</v>
      </c>
      <c r="B769" s="109" t="str">
        <f>IF(SP_SUL!X771="","*",SP_SUL!X771)</f>
        <v>*</v>
      </c>
      <c r="C769" s="109" t="str">
        <f>IF(SP_SUL!Z771="","*",SP_SUL!Z771)</f>
        <v>*</v>
      </c>
      <c r="D769" s="110" t="str">
        <f>IF(SP_SUL!S771="","*",SP_SUL!S771)</f>
        <v>-</v>
      </c>
      <c r="E769" s="110" t="str">
        <f>IF(SP_SUL!T771="","*",SP_SUL!T771)</f>
        <v>-</v>
      </c>
      <c r="F769" s="110" t="str">
        <f>IF(SP_SUL!B771="","*",SP_SUL!B771)</f>
        <v>*</v>
      </c>
      <c r="G769" s="110" t="str">
        <f>IF(SP_SUL!D771="","*",SP_SUL!D771)</f>
        <v>*</v>
      </c>
      <c r="H769" s="110" t="str">
        <f>IF(SP_SUL!F771="","*",SP_SUL!F771)</f>
        <v>*</v>
      </c>
      <c r="I769" s="110" t="str">
        <f>IF(SP_SUL!H771="","*",SP_SUL!H771)</f>
        <v>*</v>
      </c>
      <c r="J769" s="110" t="str">
        <f>IF(SP_SUL!I771="","*",SP_SUL!I771)</f>
        <v>*</v>
      </c>
      <c r="K769" s="110" t="str">
        <f>IF(SP_SUL!M771="","*",SP_SUL!M771)</f>
        <v>-</v>
      </c>
      <c r="L769" s="317" t="str">
        <f>IF(SP_SUL!N771="","*",SP_SUL!N771)</f>
        <v>-</v>
      </c>
      <c r="M769" s="111" t="str">
        <f>IF(SP_SUL!J771="","*",SP_SUL!J771)</f>
        <v>*</v>
      </c>
      <c r="N769" s="256" t="str">
        <f>IF(SP_SUL!K771="","*",SP_SUL!K771)</f>
        <v>*</v>
      </c>
      <c r="O769" s="256" t="str">
        <f>IF(SP_SUL!L771="","*",SP_SUL!L771)</f>
        <v>*</v>
      </c>
      <c r="P769" s="111"/>
      <c r="Q769" s="128" t="str">
        <f>IF(SP_SUL!O771="","*",SP_SUL!O771)</f>
        <v>*</v>
      </c>
      <c r="R769" s="128" t="str">
        <f>IF(SP_SUL!P771="","*",SP_SUL!P771)</f>
        <v>*</v>
      </c>
      <c r="S769" s="110" t="str">
        <f>IF(SP_SUL!Q771="","*",CONCATENATE(SP_SUL!Q771," ",SP_SUL!R771))</f>
        <v>*</v>
      </c>
      <c r="T769" s="110" t="str">
        <f>IF(SP_SUL!V771="","*",SP_SUL!V771)</f>
        <v>*</v>
      </c>
      <c r="U769" s="110" t="str">
        <f>IF(SP_SUL!W771="","*",SP_SUL!W771)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>
      <c r="A770" s="109" t="str">
        <f>IF(SP_SUL!Y772="","*",SP_SUL!Y772)</f>
        <v>*</v>
      </c>
      <c r="B770" s="109" t="str">
        <f>IF(SP_SUL!X772="","*",SP_SUL!X772)</f>
        <v>*</v>
      </c>
      <c r="C770" s="109" t="str">
        <f>IF(SP_SUL!Z772="","*",SP_SUL!Z772)</f>
        <v>*</v>
      </c>
      <c r="D770" s="110" t="str">
        <f>IF(SP_SUL!S772="","*",SP_SUL!S772)</f>
        <v>-</v>
      </c>
      <c r="E770" s="110" t="str">
        <f>IF(SP_SUL!T772="","*",SP_SUL!T772)</f>
        <v>-</v>
      </c>
      <c r="F770" s="110" t="str">
        <f>IF(SP_SUL!B772="","*",SP_SUL!B772)</f>
        <v>*</v>
      </c>
      <c r="G770" s="110" t="str">
        <f>IF(SP_SUL!D772="","*",SP_SUL!D772)</f>
        <v>*</v>
      </c>
      <c r="H770" s="110" t="str">
        <f>IF(SP_SUL!F772="","*",SP_SUL!F772)</f>
        <v>*</v>
      </c>
      <c r="I770" s="110" t="str">
        <f>IF(SP_SUL!H772="","*",SP_SUL!H772)</f>
        <v>*</v>
      </c>
      <c r="J770" s="110" t="str">
        <f>IF(SP_SUL!I772="","*",SP_SUL!I772)</f>
        <v>*</v>
      </c>
      <c r="K770" s="110" t="str">
        <f>IF(SP_SUL!M772="","*",SP_SUL!M772)</f>
        <v>-</v>
      </c>
      <c r="L770" s="317" t="str">
        <f>IF(SP_SUL!N772="","*",SP_SUL!N772)</f>
        <v>-</v>
      </c>
      <c r="M770" s="111" t="str">
        <f>IF(SP_SUL!J772="","*",SP_SUL!J772)</f>
        <v>*</v>
      </c>
      <c r="N770" s="256" t="str">
        <f>IF(SP_SUL!K772="","*",SP_SUL!K772)</f>
        <v>*</v>
      </c>
      <c r="O770" s="256" t="str">
        <f>IF(SP_SUL!L772="","*",SP_SUL!L772)</f>
        <v>*</v>
      </c>
      <c r="P770" s="111"/>
      <c r="Q770" s="128" t="str">
        <f>IF(SP_SUL!O772="","*",SP_SUL!O772)</f>
        <v>*</v>
      </c>
      <c r="R770" s="128" t="str">
        <f>IF(SP_SUL!P772="","*",SP_SUL!P772)</f>
        <v>*</v>
      </c>
      <c r="S770" s="110" t="str">
        <f>IF(SP_SUL!Q772="","*",CONCATENATE(SP_SUL!Q772," ",SP_SUL!R772))</f>
        <v>*</v>
      </c>
      <c r="T770" s="110" t="str">
        <f>IF(SP_SUL!V772="","*",SP_SUL!V772)</f>
        <v>*</v>
      </c>
      <c r="U770" s="110" t="str">
        <f>IF(SP_SUL!W772="","*",SP_SUL!W772)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>
      <c r="A771" s="109" t="str">
        <f>IF(SP_SUL!Y773="","*",SP_SUL!Y773)</f>
        <v>*</v>
      </c>
      <c r="B771" s="109" t="str">
        <f>IF(SP_SUL!X773="","*",SP_SUL!X773)</f>
        <v>*</v>
      </c>
      <c r="C771" s="109" t="str">
        <f>IF(SP_SUL!Z773="","*",SP_SUL!Z773)</f>
        <v>*</v>
      </c>
      <c r="D771" s="110" t="str">
        <f>IF(SP_SUL!S773="","*",SP_SUL!S773)</f>
        <v>-</v>
      </c>
      <c r="E771" s="110" t="str">
        <f>IF(SP_SUL!T773="","*",SP_SUL!T773)</f>
        <v>-</v>
      </c>
      <c r="F771" s="110" t="str">
        <f>IF(SP_SUL!B773="","*",SP_SUL!B773)</f>
        <v>*</v>
      </c>
      <c r="G771" s="110" t="str">
        <f>IF(SP_SUL!D773="","*",SP_SUL!D773)</f>
        <v>*</v>
      </c>
      <c r="H771" s="110" t="str">
        <f>IF(SP_SUL!F773="","*",SP_SUL!F773)</f>
        <v>*</v>
      </c>
      <c r="I771" s="110" t="str">
        <f>IF(SP_SUL!H773="","*",SP_SUL!H773)</f>
        <v>*</v>
      </c>
      <c r="J771" s="110" t="str">
        <f>IF(SP_SUL!I773="","*",SP_SUL!I773)</f>
        <v>*</v>
      </c>
      <c r="K771" s="110" t="str">
        <f>IF(SP_SUL!M773="","*",SP_SUL!M773)</f>
        <v>-</v>
      </c>
      <c r="L771" s="317" t="str">
        <f>IF(SP_SUL!N773="","*",SP_SUL!N773)</f>
        <v>-</v>
      </c>
      <c r="M771" s="111" t="str">
        <f>IF(SP_SUL!J773="","*",SP_SUL!J773)</f>
        <v>*</v>
      </c>
      <c r="N771" s="256" t="str">
        <f>IF(SP_SUL!K773="","*",SP_SUL!K773)</f>
        <v>*</v>
      </c>
      <c r="O771" s="256" t="str">
        <f>IF(SP_SUL!L773="","*",SP_SUL!L773)</f>
        <v>*</v>
      </c>
      <c r="P771" s="111"/>
      <c r="Q771" s="128" t="str">
        <f>IF(SP_SUL!O773="","*",SP_SUL!O773)</f>
        <v>*</v>
      </c>
      <c r="R771" s="128" t="str">
        <f>IF(SP_SUL!P773="","*",SP_SUL!P773)</f>
        <v>*</v>
      </c>
      <c r="S771" s="110" t="str">
        <f>IF(SP_SUL!Q773="","*",CONCATENATE(SP_SUL!Q773," ",SP_SUL!R773))</f>
        <v>*</v>
      </c>
      <c r="T771" s="110" t="str">
        <f>IF(SP_SUL!V773="","*",SP_SUL!V773)</f>
        <v>*</v>
      </c>
      <c r="U771" s="110" t="str">
        <f>IF(SP_SUL!W773="","*",SP_SUL!W773)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>
      <c r="A772" s="109" t="str">
        <f>IF(SP_SUL!Y774="","*",SP_SUL!Y774)</f>
        <v>*</v>
      </c>
      <c r="B772" s="109" t="str">
        <f>IF(SP_SUL!X774="","*",SP_SUL!X774)</f>
        <v>*</v>
      </c>
      <c r="C772" s="109" t="str">
        <f>IF(SP_SUL!Z774="","*",SP_SUL!Z774)</f>
        <v>*</v>
      </c>
      <c r="D772" s="110" t="str">
        <f>IF(SP_SUL!S774="","*",SP_SUL!S774)</f>
        <v>-</v>
      </c>
      <c r="E772" s="110" t="str">
        <f>IF(SP_SUL!T774="","*",SP_SUL!T774)</f>
        <v>-</v>
      </c>
      <c r="F772" s="110" t="str">
        <f>IF(SP_SUL!B774="","*",SP_SUL!B774)</f>
        <v>*</v>
      </c>
      <c r="G772" s="110" t="str">
        <f>IF(SP_SUL!D774="","*",SP_SUL!D774)</f>
        <v>*</v>
      </c>
      <c r="H772" s="110" t="str">
        <f>IF(SP_SUL!F774="","*",SP_SUL!F774)</f>
        <v>*</v>
      </c>
      <c r="I772" s="110" t="str">
        <f>IF(SP_SUL!H774="","*",SP_SUL!H774)</f>
        <v>*</v>
      </c>
      <c r="J772" s="110" t="str">
        <f>IF(SP_SUL!I774="","*",SP_SUL!I774)</f>
        <v>*</v>
      </c>
      <c r="K772" s="110" t="str">
        <f>IF(SP_SUL!M774="","*",SP_SUL!M774)</f>
        <v>-</v>
      </c>
      <c r="L772" s="317" t="str">
        <f>IF(SP_SUL!N774="","*",SP_SUL!N774)</f>
        <v>-</v>
      </c>
      <c r="M772" s="111" t="str">
        <f>IF(SP_SUL!J774="","*",SP_SUL!J774)</f>
        <v>*</v>
      </c>
      <c r="N772" s="256" t="str">
        <f>IF(SP_SUL!K774="","*",SP_SUL!K774)</f>
        <v>*</v>
      </c>
      <c r="O772" s="256" t="str">
        <f>IF(SP_SUL!L774="","*",SP_SUL!L774)</f>
        <v>*</v>
      </c>
      <c r="P772" s="111"/>
      <c r="Q772" s="128" t="str">
        <f>IF(SP_SUL!O774="","*",SP_SUL!O774)</f>
        <v>*</v>
      </c>
      <c r="R772" s="128" t="str">
        <f>IF(SP_SUL!P774="","*",SP_SUL!P774)</f>
        <v>*</v>
      </c>
      <c r="S772" s="110" t="str">
        <f>IF(SP_SUL!Q774="","*",CONCATENATE(SP_SUL!Q774," ",SP_SUL!R774))</f>
        <v>*</v>
      </c>
      <c r="T772" s="110" t="str">
        <f>IF(SP_SUL!V774="","*",SP_SUL!V774)</f>
        <v>*</v>
      </c>
      <c r="U772" s="110" t="str">
        <f>IF(SP_SUL!W774="","*",SP_SUL!W774)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>
      <c r="A773" s="109" t="str">
        <f>IF(SP_SUL!Y775="","*",SP_SUL!Y775)</f>
        <v>*</v>
      </c>
      <c r="B773" s="109" t="str">
        <f>IF(SP_SUL!X775="","*",SP_SUL!X775)</f>
        <v>*</v>
      </c>
      <c r="C773" s="109" t="str">
        <f>IF(SP_SUL!Z775="","*",SP_SUL!Z775)</f>
        <v>*</v>
      </c>
      <c r="D773" s="110" t="str">
        <f>IF(SP_SUL!S775="","*",SP_SUL!S775)</f>
        <v>-</v>
      </c>
      <c r="E773" s="110" t="str">
        <f>IF(SP_SUL!T775="","*",SP_SUL!T775)</f>
        <v>-</v>
      </c>
      <c r="F773" s="110" t="str">
        <f>IF(SP_SUL!B775="","*",SP_SUL!B775)</f>
        <v>*</v>
      </c>
      <c r="G773" s="110" t="str">
        <f>IF(SP_SUL!D775="","*",SP_SUL!D775)</f>
        <v>*</v>
      </c>
      <c r="H773" s="110" t="str">
        <f>IF(SP_SUL!F775="","*",SP_SUL!F775)</f>
        <v>*</v>
      </c>
      <c r="I773" s="110" t="str">
        <f>IF(SP_SUL!H775="","*",SP_SUL!H775)</f>
        <v>*</v>
      </c>
      <c r="J773" s="110" t="str">
        <f>IF(SP_SUL!I775="","*",SP_SUL!I775)</f>
        <v>*</v>
      </c>
      <c r="K773" s="110" t="str">
        <f>IF(SP_SUL!M775="","*",SP_SUL!M775)</f>
        <v>-</v>
      </c>
      <c r="L773" s="317" t="str">
        <f>IF(SP_SUL!N775="","*",SP_SUL!N775)</f>
        <v>-</v>
      </c>
      <c r="M773" s="111" t="str">
        <f>IF(SP_SUL!J775="","*",SP_SUL!J775)</f>
        <v>*</v>
      </c>
      <c r="N773" s="256" t="str">
        <f>IF(SP_SUL!K775="","*",SP_SUL!K775)</f>
        <v>*</v>
      </c>
      <c r="O773" s="256" t="str">
        <f>IF(SP_SUL!L775="","*",SP_SUL!L775)</f>
        <v>*</v>
      </c>
      <c r="P773" s="111"/>
      <c r="Q773" s="128" t="str">
        <f>IF(SP_SUL!O775="","*",SP_SUL!O775)</f>
        <v>*</v>
      </c>
      <c r="R773" s="128" t="str">
        <f>IF(SP_SUL!P775="","*",SP_SUL!P775)</f>
        <v>*</v>
      </c>
      <c r="S773" s="110" t="str">
        <f>IF(SP_SUL!Q775="","*",CONCATENATE(SP_SUL!Q775," ",SP_SUL!R775))</f>
        <v>*</v>
      </c>
      <c r="T773" s="110" t="str">
        <f>IF(SP_SUL!V775="","*",SP_SUL!V775)</f>
        <v>*</v>
      </c>
      <c r="U773" s="110" t="str">
        <f>IF(SP_SUL!W775="","*",SP_SUL!W775)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2005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52" sqref="F305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2006</v>
      </c>
      <c r="C2" s="96" t="s">
        <v>860</v>
      </c>
      <c r="D2" s="96" t="s">
        <v>862</v>
      </c>
      <c r="E2" s="96" t="s">
        <v>2007</v>
      </c>
      <c r="F2" s="96" t="s">
        <v>2008</v>
      </c>
      <c r="G2" s="96" t="s">
        <v>2009</v>
      </c>
      <c r="H2" s="96" t="s">
        <v>2010</v>
      </c>
      <c r="I2" s="96" t="s">
        <v>2011</v>
      </c>
      <c r="J2" s="96" t="s">
        <v>2012</v>
      </c>
      <c r="K2" s="131" t="s">
        <v>2013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SIM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>
      <c r="B659" s="120" t="str">
        <f>IF(SP_SUL!Y661="","*",SP_SUL!Y661)</f>
        <v>SIM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SIM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SIM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SIM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SIM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SIM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SIM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OPORTUNIDADE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OPORTUNIDADE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SIM</v>
      </c>
      <c r="C671" s="121">
        <f>IF(SP_SUL!B674="","*",SP_SUL!B674)</f>
        <v>46022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SIM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SIM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SIM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SIM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OPORTUNIDADE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OPORTUNIDADE</v>
      </c>
      <c r="C678" s="121">
        <f>IF(SP_SUL!B681="","*",SP_SUL!B681)</f>
        <v>46022</v>
      </c>
      <c r="D678" s="121" t="str">
        <f>IF(SP_SUL!D681="","*",SP_SUL!D681)</f>
        <v>W95</v>
      </c>
      <c r="E678" s="121" t="str">
        <f>IF(SP_SUL!H681="","*",SP_SUL!H681)</f>
        <v>ZPT1051</v>
      </c>
      <c r="F678" s="137" t="str">
        <f>IF(SP_SUL!M681="","*",SP_SUL!M681)</f>
        <v>ZPT-ZEV</v>
      </c>
      <c r="G678" s="121" t="str">
        <f>IF(SP_SUL!I681="","*",SP_SUL!I681)</f>
        <v>Z3VZEV</v>
      </c>
      <c r="H678" s="121" t="str">
        <f>IF(SP_SUL!AB681="","*",SP_SUL!AB681)</f>
        <v>FIXO</v>
      </c>
      <c r="I678" s="121" t="str">
        <f>IF(SP_SUL!AC681="","*",SP_SUL!AC681)</f>
        <v>-</v>
      </c>
      <c r="J678" s="122">
        <f>IF(SP_SUL!AA681="","*",SP_SUL!AA681)</f>
        <v>1</v>
      </c>
      <c r="K678" s="134">
        <f>IF(SP_SUL!AD681="","*",SP_SUL!AD681)</f>
        <v>0.29166666666666669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1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2025-12-31T11:23:30Z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