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8930" documentId="8_{B6337239-1A00-434D-AAD0-422EA1FEB5AE}" xr6:coauthVersionLast="47" xr6:coauthVersionMax="47" xr10:uidLastSave="{306EC1E4-7517-4C65-97AE-B99F45D2C6A8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1" hidden="1">BASE_MAPA!$A$1:$J$359</definedName>
    <definedName name="_xlnm._FilterDatabase" localSheetId="0" hidden="1">BS_ATIVO!$A$1:$A$188</definedName>
    <definedName name="_xlnm._FilterDatabase" localSheetId="3" hidden="1">FN_MC!$AU$553:$AU$553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61" i="1" l="1" a="1"/>
  <c r="M61" i="1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6" i="1"/>
  <c r="H63" i="1" a="1"/>
  <c r="H63" i="1" s="1"/>
  <c r="M60" i="1" a="1"/>
  <c r="M60" i="1"/>
  <c r="N60" i="1" a="1"/>
  <c r="N60" i="1"/>
  <c r="M62" i="1" a="1"/>
  <c r="M62" i="1"/>
  <c r="N62" i="1" a="1"/>
  <c r="N62" i="1"/>
  <c r="M63" i="1" a="1"/>
  <c r="M63" i="1"/>
  <c r="N63" i="1" a="1"/>
  <c r="N63" i="1"/>
  <c r="A7" i="1"/>
  <c r="A8" i="1"/>
  <c r="A9" i="1"/>
  <c r="A10" i="1"/>
  <c r="A11" i="1"/>
  <c r="A12" i="1"/>
  <c r="A13" i="1"/>
  <c r="A14" i="1"/>
  <c r="A15" i="1"/>
  <c r="A16" i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BB517" i="1"/>
  <c r="BC517" i="1" a="1"/>
  <c r="BC517" i="1"/>
  <c r="BD517" i="1" a="1"/>
  <c r="BD517" i="1"/>
  <c r="BE517" i="1"/>
  <c r="BF517" i="1"/>
  <c r="BR517" i="1"/>
  <c r="BS517" i="1"/>
  <c r="A518" i="1"/>
  <c r="G518" i="1"/>
  <c r="M518" i="1" a="1"/>
  <c r="M518" i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BB518" i="1"/>
  <c r="BC518" i="1" a="1"/>
  <c r="BC518" i="1"/>
  <c r="BD518" i="1" a="1"/>
  <c r="BD518" i="1"/>
  <c r="BE518" i="1"/>
  <c r="BF518" i="1"/>
  <c r="BR518" i="1"/>
  <c r="BS518" i="1"/>
  <c r="A519" i="1"/>
  <c r="G519" i="1"/>
  <c r="M519" i="1" a="1"/>
  <c r="M519" i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AP519" i="1"/>
  <c r="AQ519" i="1"/>
  <c r="BB519" i="1"/>
  <c r="BC519" i="1" a="1"/>
  <c r="BC519" i="1"/>
  <c r="BD519" i="1" a="1"/>
  <c r="BD519" i="1"/>
  <c r="BE519" i="1"/>
  <c r="BF519" i="1"/>
  <c r="BR519" i="1"/>
  <c r="BS519" i="1"/>
  <c r="A520" i="1"/>
  <c r="G520" i="1"/>
  <c r="M520" i="1" a="1"/>
  <c r="M520" i="1"/>
  <c r="N520" i="1" a="1"/>
  <c r="N520" i="1"/>
  <c r="R520" i="1"/>
  <c r="S520" i="1" a="1"/>
  <c r="S520" i="1"/>
  <c r="T520" i="1" a="1"/>
  <c r="T520" i="1"/>
  <c r="U520" i="1"/>
  <c r="AI520" i="1"/>
  <c r="AJ520" i="1"/>
  <c r="AK520" i="1"/>
  <c r="AL520" i="1"/>
  <c r="AM520" i="1"/>
  <c r="AN520" i="1"/>
  <c r="AO520" i="1"/>
  <c r="AP520" i="1"/>
  <c r="AQ520" i="1"/>
  <c r="BB520" i="1"/>
  <c r="BC520" i="1" a="1"/>
  <c r="BC520" i="1"/>
  <c r="BD520" i="1" a="1"/>
  <c r="BD520" i="1"/>
  <c r="BE520" i="1"/>
  <c r="BF520" i="1"/>
  <c r="BR520" i="1"/>
  <c r="BS520" i="1"/>
  <c r="A521" i="1"/>
  <c r="G521" i="1"/>
  <c r="M521" i="1" a="1"/>
  <c r="M521" i="1"/>
  <c r="N521" i="1" a="1"/>
  <c r="N521" i="1"/>
  <c r="R521" i="1"/>
  <c r="S521" i="1" a="1"/>
  <c r="S521" i="1"/>
  <c r="T521" i="1" a="1"/>
  <c r="T521" i="1"/>
  <c r="U521" i="1"/>
  <c r="AI521" i="1"/>
  <c r="AJ521" i="1"/>
  <c r="AK521" i="1"/>
  <c r="AL521" i="1"/>
  <c r="AM521" i="1"/>
  <c r="AN521" i="1"/>
  <c r="AO521" i="1"/>
  <c r="AP521" i="1"/>
  <c r="AQ521" i="1"/>
  <c r="BB521" i="1"/>
  <c r="BC521" i="1" a="1"/>
  <c r="BC521" i="1"/>
  <c r="BD521" i="1" a="1"/>
  <c r="BD521" i="1"/>
  <c r="BE521" i="1"/>
  <c r="BF521" i="1"/>
  <c r="BR521" i="1"/>
  <c r="BS521" i="1"/>
  <c r="A522" i="1"/>
  <c r="G522" i="1"/>
  <c r="M522" i="1" a="1"/>
  <c r="M522" i="1"/>
  <c r="N522" i="1" a="1"/>
  <c r="N522" i="1"/>
  <c r="R522" i="1"/>
  <c r="S522" i="1" a="1"/>
  <c r="S522" i="1"/>
  <c r="T522" i="1" a="1"/>
  <c r="T522" i="1"/>
  <c r="U522" i="1"/>
  <c r="AI522" i="1"/>
  <c r="AJ522" i="1"/>
  <c r="AK522" i="1"/>
  <c r="AL522" i="1"/>
  <c r="AM522" i="1"/>
  <c r="AN522" i="1"/>
  <c r="AO522" i="1"/>
  <c r="AP522" i="1"/>
  <c r="AQ522" i="1"/>
  <c r="BB522" i="1"/>
  <c r="BC522" i="1" a="1"/>
  <c r="BC522" i="1"/>
  <c r="BD522" i="1" a="1"/>
  <c r="BD522" i="1"/>
  <c r="BE522" i="1"/>
  <c r="BF522" i="1"/>
  <c r="BR522" i="1"/>
  <c r="BS522" i="1"/>
  <c r="A523" i="1"/>
  <c r="G523" i="1"/>
  <c r="M523" i="1" a="1"/>
  <c r="M523" i="1"/>
  <c r="N523" i="1" a="1"/>
  <c r="N523" i="1"/>
  <c r="R523" i="1"/>
  <c r="S523" i="1" a="1"/>
  <c r="S523" i="1"/>
  <c r="T523" i="1" a="1"/>
  <c r="T523" i="1"/>
  <c r="U523" i="1"/>
  <c r="AI523" i="1"/>
  <c r="AJ523" i="1"/>
  <c r="AK523" i="1"/>
  <c r="AL523" i="1"/>
  <c r="AM523" i="1"/>
  <c r="AN523" i="1"/>
  <c r="AO523" i="1"/>
  <c r="AP523" i="1"/>
  <c r="AQ523" i="1"/>
  <c r="BB523" i="1"/>
  <c r="BC523" i="1" a="1"/>
  <c r="BC523" i="1"/>
  <c r="BD523" i="1" a="1"/>
  <c r="BD523" i="1"/>
  <c r="BE523" i="1"/>
  <c r="BF523" i="1"/>
  <c r="BR523" i="1"/>
  <c r="BS523" i="1"/>
  <c r="A524" i="1"/>
  <c r="G524" i="1"/>
  <c r="M524" i="1" a="1"/>
  <c r="M524" i="1"/>
  <c r="N524" i="1" a="1"/>
  <c r="N524" i="1"/>
  <c r="R524" i="1"/>
  <c r="S524" i="1" a="1"/>
  <c r="S524" i="1"/>
  <c r="T524" i="1" a="1"/>
  <c r="T524" i="1"/>
  <c r="U524" i="1"/>
  <c r="AI524" i="1"/>
  <c r="AJ524" i="1"/>
  <c r="AK524" i="1"/>
  <c r="AL524" i="1"/>
  <c r="AM524" i="1"/>
  <c r="AN524" i="1"/>
  <c r="AO524" i="1"/>
  <c r="AP524" i="1"/>
  <c r="AQ524" i="1"/>
  <c r="BB524" i="1"/>
  <c r="BC524" i="1" a="1"/>
  <c r="BC524" i="1"/>
  <c r="BD524" i="1" a="1"/>
  <c r="BD524" i="1"/>
  <c r="BE524" i="1"/>
  <c r="BF524" i="1"/>
  <c r="BR524" i="1"/>
  <c r="BS524" i="1"/>
  <c r="A525" i="1"/>
  <c r="G525" i="1"/>
  <c r="M525" i="1" a="1"/>
  <c r="M525" i="1"/>
  <c r="N525" i="1" a="1"/>
  <c r="N525" i="1"/>
  <c r="R525" i="1"/>
  <c r="S525" i="1" a="1"/>
  <c r="S525" i="1"/>
  <c r="T525" i="1" a="1"/>
  <c r="T525" i="1"/>
  <c r="U525" i="1"/>
  <c r="AI525" i="1"/>
  <c r="AJ525" i="1"/>
  <c r="AK525" i="1"/>
  <c r="AL525" i="1"/>
  <c r="AM525" i="1"/>
  <c r="AN525" i="1"/>
  <c r="AO525" i="1"/>
  <c r="AP525" i="1"/>
  <c r="AQ525" i="1"/>
  <c r="BB525" i="1"/>
  <c r="BC525" i="1" a="1"/>
  <c r="BC525" i="1"/>
  <c r="BD525" i="1" a="1"/>
  <c r="BD525" i="1"/>
  <c r="BE525" i="1"/>
  <c r="BF525" i="1"/>
  <c r="BR525" i="1"/>
  <c r="BS525" i="1"/>
  <c r="A526" i="1"/>
  <c r="G526" i="1"/>
  <c r="M526" i="1" a="1"/>
  <c r="M526" i="1"/>
  <c r="N526" i="1" a="1"/>
  <c r="N526" i="1"/>
  <c r="R526" i="1"/>
  <c r="S526" i="1" a="1"/>
  <c r="S526" i="1"/>
  <c r="T526" i="1" a="1"/>
  <c r="T526" i="1"/>
  <c r="U526" i="1"/>
  <c r="AI526" i="1"/>
  <c r="AJ526" i="1"/>
  <c r="AK526" i="1"/>
  <c r="AL526" i="1"/>
  <c r="AM526" i="1"/>
  <c r="AN526" i="1"/>
  <c r="AO526" i="1"/>
  <c r="BD526" i="1" s="1" a="1"/>
  <c r="BD526" i="1" s="1"/>
  <c r="AP526" i="1"/>
  <c r="AQ526" i="1"/>
  <c r="BB526" i="1"/>
  <c r="BC526" i="1" a="1"/>
  <c r="BC526" i="1" s="1"/>
  <c r="BE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O527" i="1"/>
  <c r="AP527" i="1"/>
  <c r="AQ527" i="1"/>
  <c r="BB527" i="1"/>
  <c r="BC527" i="1" a="1"/>
  <c r="BC527" i="1" s="1"/>
  <c r="BD527" i="1" a="1"/>
  <c r="BD527" i="1" s="1"/>
  <c r="BE527" i="1"/>
  <c r="BF527" i="1"/>
  <c r="BR527" i="1"/>
  <c r="BS527" i="1"/>
  <c r="A528" i="1"/>
  <c r="G528" i="1"/>
  <c r="M528" i="1" a="1"/>
  <c r="M528" i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M528" i="1"/>
  <c r="AO528" i="1"/>
  <c r="BD528" i="1" s="1" a="1"/>
  <c r="BD528" i="1" s="1"/>
  <c r="AP528" i="1"/>
  <c r="AQ528" i="1"/>
  <c r="BC528" i="1" a="1"/>
  <c r="BC528" i="1"/>
  <c r="BE528" i="1"/>
  <c r="BF528" i="1"/>
  <c r="BR528" i="1"/>
  <c r="BS528" i="1"/>
  <c r="A529" i="1"/>
  <c r="G529" i="1"/>
  <c r="M529" i="1" a="1"/>
  <c r="M529" i="1" s="1"/>
  <c r="AM529" i="1" s="1"/>
  <c r="N529" i="1" a="1"/>
  <c r="N529" i="1"/>
  <c r="R529" i="1"/>
  <c r="S529" i="1" a="1"/>
  <c r="S529" i="1"/>
  <c r="T529" i="1" a="1"/>
  <c r="T529" i="1"/>
  <c r="U529" i="1"/>
  <c r="AI529" i="1"/>
  <c r="AJ529" i="1"/>
  <c r="AK529" i="1"/>
  <c r="AL529" i="1"/>
  <c r="AN529" i="1"/>
  <c r="AO529" i="1"/>
  <c r="AP529" i="1"/>
  <c r="AQ529" i="1"/>
  <c r="BB529" i="1"/>
  <c r="BC529" i="1" a="1"/>
  <c r="BC529" i="1" s="1"/>
  <c r="BD529" i="1" a="1"/>
  <c r="BD529" i="1"/>
  <c r="BE529" i="1"/>
  <c r="BF529" i="1"/>
  <c r="BR529" i="1"/>
  <c r="BS529" i="1"/>
  <c r="A530" i="1"/>
  <c r="G530" i="1"/>
  <c r="M530" i="1" a="1"/>
  <c r="M530" i="1"/>
  <c r="N530" i="1" a="1"/>
  <c r="N530" i="1" s="1"/>
  <c r="AN530" i="1" s="1"/>
  <c r="R530" i="1"/>
  <c r="S530" i="1" a="1"/>
  <c r="S530" i="1" s="1"/>
  <c r="T530" i="1" a="1"/>
  <c r="T530" i="1"/>
  <c r="U530" i="1"/>
  <c r="AI530" i="1"/>
  <c r="AJ530" i="1"/>
  <c r="AK530" i="1"/>
  <c r="AL530" i="1"/>
  <c r="AM530" i="1"/>
  <c r="AO530" i="1"/>
  <c r="AP530" i="1"/>
  <c r="AQ530" i="1"/>
  <c r="BB530" i="1"/>
  <c r="BC530" i="1" a="1"/>
  <c r="BC530" i="1"/>
  <c r="BD530" i="1" a="1"/>
  <c r="BD530" i="1" s="1"/>
  <c r="BE530" i="1"/>
  <c r="BF530" i="1"/>
  <c r="BR530" i="1"/>
  <c r="BS530" i="1"/>
  <c r="A531" i="1"/>
  <c r="G531" i="1"/>
  <c r="M531" i="1" a="1"/>
  <c r="M531" i="1"/>
  <c r="AM531" i="1" s="1"/>
  <c r="N531" i="1" a="1"/>
  <c r="N531" i="1"/>
  <c r="R531" i="1"/>
  <c r="S531" i="1" a="1"/>
  <c r="S531" i="1"/>
  <c r="T531" i="1" a="1"/>
  <c r="T531" i="1" s="1"/>
  <c r="U531" i="1"/>
  <c r="AI531" i="1"/>
  <c r="BB531" i="1" s="1"/>
  <c r="AJ531" i="1"/>
  <c r="AK531" i="1"/>
  <c r="AL531" i="1"/>
  <c r="AN531" i="1"/>
  <c r="AO531" i="1"/>
  <c r="BD531" i="1" s="1" a="1"/>
  <c r="BD531" i="1" s="1"/>
  <c r="AP531" i="1"/>
  <c r="AQ531" i="1"/>
  <c r="BC531" i="1" a="1"/>
  <c r="BC531" i="1"/>
  <c r="BE531" i="1"/>
  <c r="BF531" i="1"/>
  <c r="BR531" i="1"/>
  <c r="BS531" i="1"/>
  <c r="A532" i="1"/>
  <c r="G532" i="1"/>
  <c r="M532" i="1" a="1"/>
  <c r="M532" i="1" s="1"/>
  <c r="AM532" i="1" s="1"/>
  <c r="N532" i="1" a="1"/>
  <c r="N532" i="1"/>
  <c r="R532" i="1"/>
  <c r="S532" i="1" a="1"/>
  <c r="S532" i="1" s="1"/>
  <c r="T532" i="1" a="1"/>
  <c r="T532" i="1"/>
  <c r="U532" i="1"/>
  <c r="AI532" i="1"/>
  <c r="AJ532" i="1"/>
  <c r="AK532" i="1"/>
  <c r="AL532" i="1"/>
  <c r="AN532" i="1"/>
  <c r="AO532" i="1"/>
  <c r="AP532" i="1"/>
  <c r="AQ532" i="1"/>
  <c r="BB532" i="1"/>
  <c r="BC532" i="1" a="1"/>
  <c r="BC532" i="1" s="1"/>
  <c r="BD532" i="1" a="1"/>
  <c r="BD532" i="1" s="1"/>
  <c r="BE532" i="1"/>
  <c r="BF532" i="1"/>
  <c r="BR532" i="1"/>
  <c r="BS532" i="1"/>
  <c r="A533" i="1"/>
  <c r="G533" i="1"/>
  <c r="M533" i="1" a="1"/>
  <c r="M533" i="1"/>
  <c r="N533" i="1" a="1"/>
  <c r="N533" i="1" s="1"/>
  <c r="AN533" i="1" s="1"/>
  <c r="R533" i="1"/>
  <c r="S533" i="1" a="1"/>
  <c r="S533" i="1" s="1"/>
  <c r="T533" i="1" a="1"/>
  <c r="T533" i="1"/>
  <c r="U533" i="1"/>
  <c r="AI533" i="1"/>
  <c r="AJ533" i="1"/>
  <c r="AK533" i="1"/>
  <c r="AL533" i="1"/>
  <c r="AM533" i="1"/>
  <c r="AO533" i="1"/>
  <c r="AP533" i="1"/>
  <c r="AQ533" i="1"/>
  <c r="BB533" i="1"/>
  <c r="BC533" i="1" a="1"/>
  <c r="BC533" i="1"/>
  <c r="BD533" i="1" a="1"/>
  <c r="BD533" i="1" s="1"/>
  <c r="BE533" i="1"/>
  <c r="BF533" i="1"/>
  <c r="BR533" i="1"/>
  <c r="BS533" i="1"/>
  <c r="A534" i="1"/>
  <c r="G534" i="1"/>
  <c r="M534" i="1" a="1"/>
  <c r="M534" i="1"/>
  <c r="AM534" i="1" s="1"/>
  <c r="N534" i="1" a="1"/>
  <c r="N534" i="1"/>
  <c r="R534" i="1"/>
  <c r="S534" i="1" a="1"/>
  <c r="S534" i="1"/>
  <c r="T534" i="1" a="1"/>
  <c r="T534" i="1" s="1"/>
  <c r="U534" i="1"/>
  <c r="AI534" i="1"/>
  <c r="BB534" i="1" s="1"/>
  <c r="AJ534" i="1"/>
  <c r="AK534" i="1"/>
  <c r="AL534" i="1"/>
  <c r="AN534" i="1"/>
  <c r="AO534" i="1"/>
  <c r="BD534" i="1" s="1" a="1"/>
  <c r="BD534" i="1" s="1"/>
  <c r="AP534" i="1"/>
  <c r="AQ534" i="1"/>
  <c r="BC534" i="1" a="1"/>
  <c r="BC534" i="1"/>
  <c r="BE534" i="1"/>
  <c r="BF534" i="1"/>
  <c r="BR534" i="1"/>
  <c r="BS534" i="1"/>
  <c r="A535" i="1"/>
  <c r="G535" i="1"/>
  <c r="M535" i="1" a="1"/>
  <c r="M535" i="1" s="1"/>
  <c r="AM535" i="1" s="1"/>
  <c r="N535" i="1" a="1"/>
  <c r="N535" i="1"/>
  <c r="R535" i="1"/>
  <c r="S535" i="1" a="1"/>
  <c r="S535" i="1" s="1"/>
  <c r="T535" i="1" a="1"/>
  <c r="T535" i="1"/>
  <c r="U535" i="1"/>
  <c r="AI535" i="1"/>
  <c r="AJ535" i="1"/>
  <c r="AK535" i="1"/>
  <c r="AL535" i="1"/>
  <c r="AN535" i="1"/>
  <c r="AO535" i="1"/>
  <c r="AP535" i="1"/>
  <c r="AQ535" i="1"/>
  <c r="BB535" i="1"/>
  <c r="BC535" i="1" a="1"/>
  <c r="BC535" i="1" s="1"/>
  <c r="BD535" i="1" a="1"/>
  <c r="BD535" i="1" s="1"/>
  <c r="BE535" i="1"/>
  <c r="BF535" i="1"/>
  <c r="BR535" i="1"/>
  <c r="BS535" i="1"/>
  <c r="A536" i="1"/>
  <c r="G536" i="1"/>
  <c r="M536" i="1" a="1"/>
  <c r="M536" i="1"/>
  <c r="N536" i="1" a="1"/>
  <c r="N536" i="1" s="1"/>
  <c r="AN536" i="1" s="1"/>
  <c r="R536" i="1"/>
  <c r="S536" i="1" a="1"/>
  <c r="S536" i="1" s="1"/>
  <c r="T536" i="1" a="1"/>
  <c r="T536" i="1" s="1"/>
  <c r="U536" i="1"/>
  <c r="AI536" i="1"/>
  <c r="AJ536" i="1"/>
  <c r="AK536" i="1"/>
  <c r="AL536" i="1"/>
  <c r="AM536" i="1"/>
  <c r="AO536" i="1"/>
  <c r="AP536" i="1"/>
  <c r="AQ536" i="1"/>
  <c r="BB536" i="1"/>
  <c r="BC536" i="1" a="1"/>
  <c r="BC536" i="1"/>
  <c r="BD536" i="1" a="1"/>
  <c r="BD536" i="1" s="1"/>
  <c r="BE536" i="1"/>
  <c r="BF536" i="1"/>
  <c r="BR536" i="1"/>
  <c r="BS536" i="1"/>
  <c r="A537" i="1"/>
  <c r="G537" i="1"/>
  <c r="M537" i="1" a="1"/>
  <c r="M537" i="1"/>
  <c r="AM537" i="1" s="1"/>
  <c r="N537" i="1" a="1"/>
  <c r="N537" i="1"/>
  <c r="R537" i="1"/>
  <c r="S537" i="1" a="1"/>
  <c r="S537" i="1"/>
  <c r="T537" i="1" a="1"/>
  <c r="T537" i="1" s="1"/>
  <c r="U537" i="1"/>
  <c r="AI537" i="1"/>
  <c r="BB537" i="1" s="1"/>
  <c r="AJ537" i="1"/>
  <c r="AK537" i="1"/>
  <c r="AL537" i="1"/>
  <c r="AN537" i="1"/>
  <c r="AO537" i="1"/>
  <c r="BD537" i="1" s="1" a="1"/>
  <c r="BD537" i="1" s="1"/>
  <c r="AP537" i="1"/>
  <c r="AQ537" i="1"/>
  <c r="BC537" i="1" a="1"/>
  <c r="BC537" i="1" s="1"/>
  <c r="BE537" i="1"/>
  <c r="BF537" i="1"/>
  <c r="BR537" i="1"/>
  <c r="BS537" i="1"/>
  <c r="A538" i="1"/>
  <c r="G538" i="1"/>
  <c r="M538" i="1" a="1"/>
  <c r="M538" i="1" s="1"/>
  <c r="AM538" i="1" s="1"/>
  <c r="N538" i="1" a="1"/>
  <c r="N538" i="1"/>
  <c r="R538" i="1"/>
  <c r="S538" i="1" a="1"/>
  <c r="S538" i="1" s="1"/>
  <c r="T538" i="1" a="1"/>
  <c r="T538" i="1"/>
  <c r="U538" i="1"/>
  <c r="AI538" i="1"/>
  <c r="AJ538" i="1"/>
  <c r="AK538" i="1"/>
  <c r="AL538" i="1"/>
  <c r="AN538" i="1"/>
  <c r="AO538" i="1"/>
  <c r="AP538" i="1"/>
  <c r="AQ538" i="1"/>
  <c r="BB538" i="1"/>
  <c r="BC538" i="1" a="1"/>
  <c r="BC538" i="1" s="1"/>
  <c r="BD538" i="1" a="1"/>
  <c r="BD538" i="1" s="1"/>
  <c r="BE538" i="1"/>
  <c r="BF538" i="1"/>
  <c r="BR538" i="1"/>
  <c r="BS538" i="1"/>
  <c r="A539" i="1"/>
  <c r="G539" i="1"/>
  <c r="M539" i="1" a="1"/>
  <c r="M539" i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M539" i="1"/>
  <c r="AO539" i="1"/>
  <c r="BD539" i="1" s="1" a="1"/>
  <c r="BD539" i="1" s="1"/>
  <c r="AP539" i="1"/>
  <c r="AQ539" i="1"/>
  <c r="BC539" i="1" a="1"/>
  <c r="BC539" i="1"/>
  <c r="BE539" i="1"/>
  <c r="BF539" i="1"/>
  <c r="BR539" i="1"/>
  <c r="BS539" i="1"/>
  <c r="A540" i="1"/>
  <c r="G540" i="1"/>
  <c r="M540" i="1" a="1"/>
  <c r="M540" i="1" s="1"/>
  <c r="AM540" i="1" s="1"/>
  <c r="N540" i="1" a="1"/>
  <c r="N540" i="1"/>
  <c r="R540" i="1"/>
  <c r="S540" i="1" a="1"/>
  <c r="S540" i="1"/>
  <c r="T540" i="1" a="1"/>
  <c r="T540" i="1" s="1"/>
  <c r="U540" i="1"/>
  <c r="AI540" i="1"/>
  <c r="BB540" i="1" s="1"/>
  <c r="AJ540" i="1"/>
  <c r="AK540" i="1"/>
  <c r="AL540" i="1"/>
  <c r="AN540" i="1"/>
  <c r="AO540" i="1"/>
  <c r="BD540" i="1" s="1" a="1"/>
  <c r="BD540" i="1" s="1"/>
  <c r="AP540" i="1"/>
  <c r="AQ540" i="1"/>
  <c r="BC540" i="1" a="1"/>
  <c r="BC540" i="1" s="1"/>
  <c r="BE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/>
  <c r="U541" i="1"/>
  <c r="AI541" i="1"/>
  <c r="AJ541" i="1"/>
  <c r="AK541" i="1"/>
  <c r="AL541" i="1"/>
  <c r="AO541" i="1"/>
  <c r="AP541" i="1"/>
  <c r="AQ541" i="1"/>
  <c r="BB541" i="1"/>
  <c r="BC541" i="1" a="1"/>
  <c r="BC541" i="1" s="1"/>
  <c r="BD541" i="1" a="1"/>
  <c r="BD541" i="1" s="1"/>
  <c r="BE541" i="1"/>
  <c r="BF541" i="1"/>
  <c r="BR541" i="1"/>
  <c r="BS541" i="1"/>
  <c r="A542" i="1"/>
  <c r="G542" i="1"/>
  <c r="M542" i="1" a="1"/>
  <c r="M542" i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D542" i="1" a="1"/>
  <c r="BD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AJ543" i="1"/>
  <c r="AK543" i="1"/>
  <c r="AL543" i="1"/>
  <c r="AO543" i="1"/>
  <c r="AP543" i="1"/>
  <c r="AQ543" i="1"/>
  <c r="BB543" i="1"/>
  <c r="BC543" i="1" a="1"/>
  <c r="BC543" i="1" s="1"/>
  <c r="BD543" i="1" a="1"/>
  <c r="BD543" i="1" s="1"/>
  <c r="BE543" i="1"/>
  <c r="BF543" i="1"/>
  <c r="BR543" i="1"/>
  <c r="BS543" i="1"/>
  <c r="A544" i="1"/>
  <c r="G544" i="1"/>
  <c r="M544" i="1" a="1"/>
  <c r="M544" i="1" s="1"/>
  <c r="AM544" i="1" s="1"/>
  <c r="N544" i="1" a="1"/>
  <c r="N544" i="1"/>
  <c r="AN544" i="1" s="1"/>
  <c r="R544" i="1"/>
  <c r="S544" i="1" a="1"/>
  <c r="S544" i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E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/>
  <c r="U545" i="1"/>
  <c r="AI545" i="1"/>
  <c r="AJ545" i="1"/>
  <c r="AK545" i="1"/>
  <c r="AL545" i="1"/>
  <c r="AO545" i="1"/>
  <c r="BE545" i="1" s="1"/>
  <c r="AP545" i="1"/>
  <c r="AQ545" i="1"/>
  <c r="BB545" i="1"/>
  <c r="BC545" i="1" a="1"/>
  <c r="BC545" i="1" s="1"/>
  <c r="BD545" i="1" a="1"/>
  <c r="BD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E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E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AJ548" i="1"/>
  <c r="AK548" i="1"/>
  <c r="AL548" i="1"/>
  <c r="AO548" i="1"/>
  <c r="AP548" i="1"/>
  <c r="AQ548" i="1"/>
  <c r="BB548" i="1"/>
  <c r="BC548" i="1" a="1"/>
  <c r="BC548" i="1" s="1"/>
  <c r="BD548" i="1" a="1"/>
  <c r="BD548" i="1" s="1"/>
  <c r="BE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E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E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D552" i="1" s="1" a="1"/>
  <c r="BD552" i="1" s="1"/>
  <c r="AP552" i="1"/>
  <c r="AQ552" i="1"/>
  <c r="BC552" i="1" a="1"/>
  <c r="BC552" i="1" s="1"/>
  <c r="BE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AJ301" i="1"/>
  <c r="AK301" i="1"/>
  <c r="AL301" i="1"/>
  <c r="AO301" i="1"/>
  <c r="AP301" i="1"/>
  <c r="AQ301" i="1"/>
  <c r="BB301" i="1"/>
  <c r="BC301" i="1" a="1"/>
  <c r="BC301" i="1" s="1"/>
  <c r="BD301" i="1" a="1"/>
  <c r="BD301" i="1" s="1"/>
  <c r="BE301" i="1"/>
  <c r="BF301" i="1"/>
  <c r="BR301" i="1"/>
  <c r="BS301" i="1"/>
  <c r="A302" i="1"/>
  <c r="C302" i="1"/>
  <c r="G302" i="1"/>
  <c r="M302" i="1" a="1"/>
  <c r="M302" i="1" s="1"/>
  <c r="AM302" i="1" s="1"/>
  <c r="N302" i="1" a="1"/>
  <c r="N302" i="1" s="1"/>
  <c r="AN302" i="1" s="1"/>
  <c r="R302" i="1"/>
  <c r="S302" i="1" a="1"/>
  <c r="S302" i="1" s="1"/>
  <c r="T302" i="1" a="1"/>
  <c r="T302" i="1" s="1"/>
  <c r="E300" i="12" s="1"/>
  <c r="U302" i="1"/>
  <c r="AI302" i="1"/>
  <c r="BB302" i="1" s="1"/>
  <c r="AJ302" i="1"/>
  <c r="AK302" i="1"/>
  <c r="AL302" i="1"/>
  <c r="AO302" i="1"/>
  <c r="AP302" i="1"/>
  <c r="AQ302" i="1"/>
  <c r="BC302" i="1" a="1"/>
  <c r="BC302" i="1" s="1"/>
  <c r="BD302" i="1" a="1"/>
  <c r="BD302" i="1" s="1"/>
  <c r="BE302" i="1"/>
  <c r="BF302" i="1"/>
  <c r="BR302" i="1"/>
  <c r="BS302" i="1"/>
  <c r="A303" i="1"/>
  <c r="C303" i="1"/>
  <c r="G303" i="1"/>
  <c r="M303" i="1" a="1"/>
  <c r="M303" i="1" s="1"/>
  <c r="AM303" i="1" s="1"/>
  <c r="N303" i="1" a="1"/>
  <c r="N303" i="1" s="1"/>
  <c r="R303" i="1"/>
  <c r="S303" i="1" a="1"/>
  <c r="S303" i="1" s="1"/>
  <c r="D301" i="12" s="1"/>
  <c r="T303" i="1" a="1"/>
  <c r="T303" i="1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E304" i="1"/>
  <c r="BF304" i="1"/>
  <c r="BR304" i="1"/>
  <c r="BS304" i="1"/>
  <c r="A305" i="1"/>
  <c r="C305" i="1"/>
  <c r="G305" i="1"/>
  <c r="M305" i="1" a="1"/>
  <c r="M305" i="1" s="1"/>
  <c r="N305" i="1" a="1"/>
  <c r="N305" i="1" s="1"/>
  <c r="AN305" i="1" s="1"/>
  <c r="R305" i="1"/>
  <c r="S305" i="1" a="1"/>
  <c r="S305" i="1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D305" i="1" a="1"/>
  <c r="BD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E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E307" i="1"/>
  <c r="BF307" i="1"/>
  <c r="BR307" i="1"/>
  <c r="BS307" i="1"/>
  <c r="A308" i="1"/>
  <c r="C308" i="1"/>
  <c r="G308" i="1"/>
  <c r="M308" i="1" a="1"/>
  <c r="M308" i="1" s="1"/>
  <c r="N308" i="1" a="1"/>
  <c r="N308" i="1" s="1"/>
  <c r="AN308" i="1" s="1"/>
  <c r="R308" i="1"/>
  <c r="S308" i="1" a="1"/>
  <c r="S308" i="1" s="1"/>
  <c r="T308" i="1" a="1"/>
  <c r="T308" i="1" s="1"/>
  <c r="E306" i="12" s="1"/>
  <c r="U308" i="1"/>
  <c r="AI308" i="1"/>
  <c r="AJ308" i="1"/>
  <c r="AK308" i="1"/>
  <c r="AL308" i="1"/>
  <c r="AO308" i="1"/>
  <c r="BE308" i="1" s="1"/>
  <c r="AP308" i="1"/>
  <c r="AQ308" i="1"/>
  <c r="BB308" i="1"/>
  <c r="BC308" i="1" a="1"/>
  <c r="BC308" i="1" s="1"/>
  <c r="BD308" i="1" a="1"/>
  <c r="BD308" i="1" s="1"/>
  <c r="BF308" i="1"/>
  <c r="BR308" i="1"/>
  <c r="BS308" i="1"/>
  <c r="A309" i="1"/>
  <c r="C309" i="1"/>
  <c r="G309" i="1"/>
  <c r="M309" i="1" a="1"/>
  <c r="M309" i="1" s="1"/>
  <c r="AM309" i="1" s="1"/>
  <c r="N309" i="1" a="1"/>
  <c r="N309" i="1" s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D309" i="1" a="1"/>
  <c r="BD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8" i="12" s="1"/>
  <c r="T310" i="1" a="1"/>
  <c r="T310" i="1" s="1"/>
  <c r="U310" i="1"/>
  <c r="AI310" i="1"/>
  <c r="BB310" i="1" s="1"/>
  <c r="AJ310" i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AN311" i="1" s="1"/>
  <c r="R311" i="1"/>
  <c r="S311" i="1" a="1"/>
  <c r="S311" i="1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AM312" i="1" s="1"/>
  <c r="N312" i="1" a="1"/>
  <c r="N312" i="1" s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D312" i="1" a="1"/>
  <c r="BD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1" i="12" s="1"/>
  <c r="T313" i="1" a="1"/>
  <c r="T313" i="1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S314" i="1" a="1"/>
  <c r="S314" i="1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D316" i="1" a="1"/>
  <c r="BD316" i="1" s="1"/>
  <c r="BF316" i="1"/>
  <c r="BR316" i="1"/>
  <c r="BS316" i="1"/>
  <c r="A317" i="1"/>
  <c r="C317" i="1"/>
  <c r="G317" i="1"/>
  <c r="M317" i="1" a="1"/>
  <c r="M317" i="1" s="1"/>
  <c r="AM317" i="1" s="1"/>
  <c r="N317" i="1" a="1"/>
  <c r="N317" i="1" s="1"/>
  <c r="AN317" i="1" s="1"/>
  <c r="R317" i="1"/>
  <c r="S317" i="1" a="1"/>
  <c r="S317" i="1" s="1"/>
  <c r="T317" i="1" a="1"/>
  <c r="T317" i="1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A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A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AN320" i="1" s="1"/>
  <c r="R320" i="1"/>
  <c r="S320" i="1" a="1"/>
  <c r="S320" i="1" s="1"/>
  <c r="T320" i="1" a="1"/>
  <c r="T320" i="1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D320" i="1" a="1"/>
  <c r="BD320" i="1" s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S321" i="1" a="1"/>
  <c r="S321" i="1" s="1"/>
  <c r="D319" i="12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AM323" i="1" s="1"/>
  <c r="N323" i="1" a="1"/>
  <c r="N323" i="1" s="1"/>
  <c r="A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A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AM326" i="1" s="1"/>
  <c r="N326" i="1" a="1"/>
  <c r="N326" i="1" s="1"/>
  <c r="AN326" i="1" s="1"/>
  <c r="R326" i="1"/>
  <c r="S326" i="1" a="1"/>
  <c r="S326" i="1" s="1"/>
  <c r="T326" i="1" a="1"/>
  <c r="T326" i="1" s="1"/>
  <c r="E324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R330" i="1"/>
  <c r="S330" i="1" a="1"/>
  <c r="S330" i="1" s="1"/>
  <c r="D328" i="12" s="1"/>
  <c r="T330" i="1" a="1"/>
  <c r="T330" i="1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AN331" i="1" s="1"/>
  <c r="R331" i="1"/>
  <c r="S331" i="1" a="1"/>
  <c r="S331" i="1" s="1"/>
  <c r="T331" i="1" a="1"/>
  <c r="T331" i="1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A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E335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AM338" i="1" s="1"/>
  <c r="N338" i="1" a="1"/>
  <c r="N338" i="1" s="1"/>
  <c r="AN338" i="1" s="1"/>
  <c r="R338" i="1"/>
  <c r="S338" i="1" a="1"/>
  <c r="S338" i="1" s="1"/>
  <c r="T338" i="1" a="1"/>
  <c r="T338" i="1" s="1"/>
  <c r="E336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S339" i="1" a="1"/>
  <c r="S339" i="1" s="1"/>
  <c r="D337" i="12" s="1"/>
  <c r="T339" i="1" a="1"/>
  <c r="T339" i="1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E338" i="12" s="1"/>
  <c r="U340" i="1"/>
  <c r="AI340" i="1"/>
  <c r="BB340" i="1" s="1"/>
  <c r="AJ340" i="1"/>
  <c r="AK340" i="1"/>
  <c r="AL340" i="1"/>
  <c r="AN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T343" i="1" a="1"/>
  <c r="T343" i="1" s="1"/>
  <c r="E341" i="12" s="1"/>
  <c r="U343" i="1"/>
  <c r="AI343" i="1"/>
  <c r="BB343" i="1" s="1"/>
  <c r="AJ343" i="1"/>
  <c r="AK343" i="1"/>
  <c r="AL343" i="1"/>
  <c r="AN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E344" i="12" s="1"/>
  <c r="U346" i="1"/>
  <c r="AI346" i="1"/>
  <c r="BB346" i="1" s="1"/>
  <c r="AJ346" i="1"/>
  <c r="AK346" i="1"/>
  <c r="AL346" i="1"/>
  <c r="AO346" i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D346" i="12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AN356" i="1" s="1"/>
  <c r="R356" i="1"/>
  <c r="S356" i="1" a="1"/>
  <c r="S356" i="1" s="1"/>
  <c r="T356" i="1" a="1"/>
  <c r="T356" i="1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63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4" i="12" s="1"/>
  <c r="T366" i="1" a="1"/>
  <c r="T366" i="1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E366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7" i="12" s="1"/>
  <c r="T369" i="1" a="1"/>
  <c r="T369" i="1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5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E378" i="12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E381" i="12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E183" i="12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D186" i="12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D200" i="1" s="1" a="1"/>
  <c r="BD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E212" i="12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T229" i="1" a="1"/>
  <c r="T229" i="1" s="1"/>
  <c r="U229" i="1"/>
  <c r="AI229" i="1"/>
  <c r="BB229" i="1" s="1"/>
  <c r="AJ229" i="1"/>
  <c r="AK229" i="1"/>
  <c r="K229" i="11" s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M230" i="11" s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K232" i="11" s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M233" i="11" s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K235" i="11" s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M236" i="11" s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K238" i="11" s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M239" i="11" s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K241" i="11" s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D242" i="1" s="1" a="1"/>
  <c r="BD242" i="1" s="1"/>
  <c r="AP242" i="1"/>
  <c r="M242" i="11" s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K244" i="11" s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7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M245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E249" i="12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U252" i="1"/>
  <c r="AI252" i="1"/>
  <c r="BB252" i="1" s="1"/>
  <c r="AJ252" i="1"/>
  <c r="AK252" i="1"/>
  <c r="K247" i="11" s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T253" i="1" a="1"/>
  <c r="T253" i="1" s="1"/>
  <c r="E251" i="12" s="1"/>
  <c r="U253" i="1"/>
  <c r="AI253" i="1"/>
  <c r="BB253" i="1" s="1"/>
  <c r="AJ253" i="1"/>
  <c r="AK253" i="1"/>
  <c r="AL253" i="1"/>
  <c r="AO253" i="1"/>
  <c r="BD253" i="1" s="1" a="1"/>
  <c r="BD253" i="1" s="1"/>
  <c r="AP253" i="1"/>
  <c r="M248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T255" i="1" a="1"/>
  <c r="T255" i="1" s="1"/>
  <c r="E253" i="12" s="1"/>
  <c r="U255" i="1"/>
  <c r="AI255" i="1"/>
  <c r="BB255" i="1" s="1"/>
  <c r="AJ255" i="1"/>
  <c r="AK255" i="1"/>
  <c r="K250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E254" i="12" s="1"/>
  <c r="U256" i="1"/>
  <c r="AI256" i="1"/>
  <c r="BB256" i="1" s="1"/>
  <c r="AJ256" i="1"/>
  <c r="AK256" i="1"/>
  <c r="AL256" i="1"/>
  <c r="AO256" i="1"/>
  <c r="BD256" i="1" s="1" a="1"/>
  <c r="BD256" i="1" s="1"/>
  <c r="AP256" i="1"/>
  <c r="M251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E255" i="12" s="1"/>
  <c r="U257" i="1"/>
  <c r="AI257" i="1"/>
  <c r="BB257" i="1" s="1"/>
  <c r="AJ257" i="1"/>
  <c r="AK257" i="1"/>
  <c r="AL257" i="1"/>
  <c r="AO257" i="1"/>
  <c r="BE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T258" i="1" a="1"/>
  <c r="T258" i="1" s="1"/>
  <c r="E256" i="12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E257" i="12" s="1"/>
  <c r="U259" i="1"/>
  <c r="AI259" i="1"/>
  <c r="BB259" i="1" s="1"/>
  <c r="AJ259" i="1"/>
  <c r="AK259" i="1"/>
  <c r="AL259" i="1"/>
  <c r="AO259" i="1"/>
  <c r="AP259" i="1"/>
  <c r="M254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T260" i="1" a="1"/>
  <c r="T260" i="1" s="1"/>
  <c r="E258" i="12" s="1"/>
  <c r="U260" i="1"/>
  <c r="AI260" i="1"/>
  <c r="BB260" i="1" s="1"/>
  <c r="AJ260" i="1"/>
  <c r="AK260" i="1"/>
  <c r="AL260" i="1"/>
  <c r="AN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AL261" i="1"/>
  <c r="AO261" i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AN262" i="1" s="1"/>
  <c r="R262" i="1"/>
  <c r="S262" i="1" a="1"/>
  <c r="S262" i="1" s="1"/>
  <c r="D260" i="12" s="1"/>
  <c r="T262" i="1" a="1"/>
  <c r="T262" i="1" s="1"/>
  <c r="U262" i="1"/>
  <c r="AI262" i="1"/>
  <c r="BB262" i="1" s="1"/>
  <c r="AJ262" i="1"/>
  <c r="AK262" i="1"/>
  <c r="AL262" i="1"/>
  <c r="AO262" i="1"/>
  <c r="BE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L261" i="12" s="1"/>
  <c r="R263" i="1"/>
  <c r="S263" i="1" a="1"/>
  <c r="S263" i="1" s="1"/>
  <c r="D261" i="12" s="1"/>
  <c r="T263" i="1" a="1"/>
  <c r="T263" i="1" s="1"/>
  <c r="U263" i="1"/>
  <c r="AI263" i="1"/>
  <c r="BB263" i="1" s="1"/>
  <c r="AJ263" i="1"/>
  <c r="AK263" i="1"/>
  <c r="AL263" i="1"/>
  <c r="AN263" i="1"/>
  <c r="AO263" i="1"/>
  <c r="BD263" i="1" s="1" a="1"/>
  <c r="BD263" i="1" s="1"/>
  <c r="AP263" i="1"/>
  <c r="M258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D262" i="12" s="1"/>
  <c r="T264" i="1" a="1"/>
  <c r="T264" i="1" s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T265" i="1" a="1"/>
  <c r="T265" i="1" s="1"/>
  <c r="E263" i="12" s="1"/>
  <c r="U265" i="1"/>
  <c r="AI265" i="1"/>
  <c r="BB265" i="1" s="1"/>
  <c r="AJ265" i="1"/>
  <c r="AK265" i="1"/>
  <c r="K260" i="11" s="1"/>
  <c r="AL265" i="1"/>
  <c r="AO265" i="1"/>
  <c r="BE265" i="1" s="1"/>
  <c r="AP265" i="1"/>
  <c r="M260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R266" i="1"/>
  <c r="S266" i="1" a="1"/>
  <c r="S266" i="1" s="1"/>
  <c r="D264" i="12" s="1"/>
  <c r="T266" i="1" a="1"/>
  <c r="T266" i="1" s="1"/>
  <c r="U266" i="1"/>
  <c r="AI266" i="1"/>
  <c r="BB266" i="1" s="1"/>
  <c r="AJ266" i="1"/>
  <c r="AK266" i="1"/>
  <c r="K261" i="11" s="1"/>
  <c r="AL266" i="1"/>
  <c r="AN266" i="1"/>
  <c r="AO266" i="1"/>
  <c r="BD266" i="1" s="1" a="1"/>
  <c r="BD266" i="1" s="1"/>
  <c r="AP266" i="1"/>
  <c r="M261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E265" i="12" s="1"/>
  <c r="U267" i="1"/>
  <c r="AI267" i="1"/>
  <c r="BB267" i="1" s="1"/>
  <c r="AJ267" i="1"/>
  <c r="AK267" i="1"/>
  <c r="K262" i="11" s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R268" i="1"/>
  <c r="S268" i="1" a="1"/>
  <c r="S268" i="1" s="1"/>
  <c r="T268" i="1" a="1"/>
  <c r="T268" i="1" s="1"/>
  <c r="E266" i="12" s="1"/>
  <c r="U268" i="1"/>
  <c r="AI268" i="1"/>
  <c r="BB268" i="1" s="1"/>
  <c r="AJ268" i="1"/>
  <c r="AK268" i="1"/>
  <c r="AL268" i="1"/>
  <c r="AO268" i="1"/>
  <c r="BE268" i="1" s="1"/>
  <c r="AP268" i="1"/>
  <c r="M263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T269" i="1" a="1"/>
  <c r="T269" i="1" s="1"/>
  <c r="E267" i="12" s="1"/>
  <c r="U269" i="1"/>
  <c r="AI269" i="1"/>
  <c r="BB269" i="1" s="1"/>
  <c r="AJ269" i="1"/>
  <c r="AK269" i="1"/>
  <c r="K264" i="11" s="1"/>
  <c r="AL269" i="1"/>
  <c r="AN269" i="1"/>
  <c r="AO269" i="1"/>
  <c r="BD269" i="1" s="1" a="1"/>
  <c r="BD269" i="1" s="1"/>
  <c r="AP269" i="1"/>
  <c r="M264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AL270" i="1"/>
  <c r="AO270" i="1"/>
  <c r="BE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66" i="11" s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AL272" i="1"/>
  <c r="AN272" i="1"/>
  <c r="AO272" i="1"/>
  <c r="BD272" i="1" s="1" a="1"/>
  <c r="BD272" i="1" s="1"/>
  <c r="AP272" i="1"/>
  <c r="M267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T273" i="1" a="1"/>
  <c r="T273" i="1" s="1"/>
  <c r="E271" i="12" s="1"/>
  <c r="U273" i="1"/>
  <c r="AI273" i="1"/>
  <c r="BB273" i="1" s="1"/>
  <c r="AJ273" i="1"/>
  <c r="AK273" i="1"/>
  <c r="K268" i="11" s="1"/>
  <c r="AL273" i="1"/>
  <c r="AO273" i="1"/>
  <c r="BE273" i="1" s="1"/>
  <c r="AP273" i="1"/>
  <c r="M268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U274" i="1"/>
  <c r="AI274" i="1"/>
  <c r="BB274" i="1" s="1"/>
  <c r="AJ274" i="1"/>
  <c r="AK274" i="1"/>
  <c r="K269" i="11" s="1"/>
  <c r="AL274" i="1"/>
  <c r="AO274" i="1"/>
  <c r="BE274" i="1" s="1"/>
  <c r="AP274" i="1"/>
  <c r="M269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70" i="11" s="1"/>
  <c r="AL275" i="1"/>
  <c r="AN275" i="1"/>
  <c r="AO275" i="1"/>
  <c r="BD275" i="1" s="1" a="1"/>
  <c r="BD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T276" i="1" a="1"/>
  <c r="T276" i="1" s="1"/>
  <c r="E274" i="12" s="1"/>
  <c r="U276" i="1"/>
  <c r="AI276" i="1"/>
  <c r="BB276" i="1" s="1"/>
  <c r="AJ276" i="1"/>
  <c r="AK276" i="1"/>
  <c r="K271" i="11" s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72" i="11" s="1"/>
  <c r="AL277" i="1"/>
  <c r="AO277" i="1"/>
  <c r="BE277" i="1" s="1"/>
  <c r="AP277" i="1"/>
  <c r="M272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S278" i="1" a="1"/>
  <c r="S278" i="1" s="1"/>
  <c r="T278" i="1" a="1"/>
  <c r="T278" i="1" s="1"/>
  <c r="E276" i="12" s="1"/>
  <c r="U278" i="1"/>
  <c r="AI278" i="1"/>
  <c r="BB278" i="1" s="1"/>
  <c r="AJ278" i="1"/>
  <c r="AK278" i="1"/>
  <c r="AL278" i="1"/>
  <c r="AO278" i="1"/>
  <c r="BD278" i="1" s="1" a="1"/>
  <c r="BD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AL280" i="1"/>
  <c r="AO280" i="1"/>
  <c r="BE280" i="1" s="1"/>
  <c r="AP280" i="1"/>
  <c r="M275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L279" i="12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AL281" i="1"/>
  <c r="AO281" i="1"/>
  <c r="BD281" i="1" s="1" a="1"/>
  <c r="BD281" i="1" s="1"/>
  <c r="AP281" i="1"/>
  <c r="M276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AN282" i="1" s="1"/>
  <c r="R282" i="1"/>
  <c r="S282" i="1" a="1"/>
  <c r="S282" i="1" s="1"/>
  <c r="T282" i="1" a="1"/>
  <c r="T282" i="1" s="1"/>
  <c r="E280" i="12" s="1"/>
  <c r="U282" i="1"/>
  <c r="AI282" i="1"/>
  <c r="BB282" i="1" s="1"/>
  <c r="AJ282" i="1"/>
  <c r="AK282" i="1"/>
  <c r="K277" i="11" s="1"/>
  <c r="AL282" i="1"/>
  <c r="AO282" i="1"/>
  <c r="BE282" i="1" s="1"/>
  <c r="AP282" i="1"/>
  <c r="M277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81" i="12" s="1"/>
  <c r="T283" i="1" a="1"/>
  <c r="T283" i="1" s="1"/>
  <c r="U283" i="1"/>
  <c r="AI283" i="1"/>
  <c r="BB283" i="1" s="1"/>
  <c r="AJ283" i="1"/>
  <c r="AK283" i="1"/>
  <c r="K278" i="11" s="1"/>
  <c r="AL283" i="1"/>
  <c r="AO283" i="1"/>
  <c r="BE283" i="1" s="1"/>
  <c r="AP283" i="1"/>
  <c r="M278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9" i="11" s="1"/>
  <c r="AL284" i="1"/>
  <c r="AN284" i="1"/>
  <c r="AO284" i="1"/>
  <c r="BD284" i="1" s="1" a="1"/>
  <c r="BD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M281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AL287" i="1"/>
  <c r="AO287" i="1"/>
  <c r="BD287" i="1" s="1" a="1"/>
  <c r="BD287" i="1" s="1"/>
  <c r="AP287" i="1"/>
  <c r="M282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AM288" i="1" s="1"/>
  <c r="N288" i="1" a="1"/>
  <c r="N288" i="1" s="1"/>
  <c r="AN288" i="1" s="1"/>
  <c r="R288" i="1"/>
  <c r="S288" i="1" a="1"/>
  <c r="S288" i="1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T290" i="1" a="1"/>
  <c r="T290" i="1" s="1"/>
  <c r="E288" i="12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T296" i="1" a="1"/>
  <c r="T296" i="1" s="1"/>
  <c r="E294" i="12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AQ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AN102" i="1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4" i="11" s="1"/>
  <c r="AL102" i="1"/>
  <c r="AO102" i="1"/>
  <c r="BD102" i="1" s="1" a="1"/>
  <c r="BD102" i="1" s="1"/>
  <c r="AP102" i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A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5" i="11" s="1"/>
  <c r="AL103" i="1"/>
  <c r="AO103" i="1"/>
  <c r="BE103" i="1" s="1"/>
  <c r="AP103" i="1"/>
  <c r="M105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J104" i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7" i="11" s="1"/>
  <c r="AL105" i="1"/>
  <c r="AO105" i="1"/>
  <c r="BD105" i="1" s="1" a="1"/>
  <c r="BD105" i="1" s="1"/>
  <c r="AP105" i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AM108" i="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C7" i="1"/>
  <c r="G7" i="1"/>
  <c r="M7" i="1" a="1"/>
  <c r="M7" i="1" s="1"/>
  <c r="AM7" i="1" s="1"/>
  <c r="N7" i="1" a="1"/>
  <c r="N7" i="1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AM8" i="1" s="1"/>
  <c r="N8" i="1" a="1"/>
  <c r="N8" i="1" s="1"/>
  <c r="AN8" i="1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AM9" i="1" s="1"/>
  <c r="N9" i="1" a="1"/>
  <c r="N9" i="1" s="1"/>
  <c r="AN9" i="1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AM11" i="1" s="1"/>
  <c r="N11" i="1" a="1"/>
  <c r="N11" i="1" s="1"/>
  <c r="AN11" i="1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N12" i="1" a="1"/>
  <c r="N12" i="1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AM13" i="1" s="1"/>
  <c r="N13" i="1" a="1"/>
  <c r="N13" i="1" s="1"/>
  <c r="AN13" i="1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AM14" i="1" s="1"/>
  <c r="N14" i="1" a="1"/>
  <c r="N14" i="1" s="1"/>
  <c r="AN14" i="1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AM17" i="1" s="1"/>
  <c r="N17" i="1" a="1"/>
  <c r="N17" i="1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N18" i="1" a="1"/>
  <c r="N18" i="1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N19" i="1" a="1"/>
  <c r="N19" i="1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AM20" i="1" s="1"/>
  <c r="N20" i="1" a="1"/>
  <c r="N20" i="1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G26" i="11" s="1"/>
  <c r="N24" i="1" a="1"/>
  <c r="N24" i="1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AM25" i="1" s="1"/>
  <c r="N25" i="1" a="1"/>
  <c r="N25" i="1" s="1"/>
  <c r="AN25" i="1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AM26" i="1" s="1"/>
  <c r="N26" i="1" a="1"/>
  <c r="N26" i="1" s="1"/>
  <c r="AN26" i="1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G30" i="11" s="1"/>
  <c r="N28" i="1" a="1"/>
  <c r="N28" i="1" s="1"/>
  <c r="AN28" i="1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AM31" i="1" s="1"/>
  <c r="N31" i="1" a="1"/>
  <c r="N31" i="1" s="1"/>
  <c r="AN31" i="1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AM32" i="1" s="1"/>
  <c r="N32" i="1" a="1"/>
  <c r="N32" i="1" s="1"/>
  <c r="A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G35" i="11" s="1"/>
  <c r="N33" i="1" a="1"/>
  <c r="N33" i="1" s="1"/>
  <c r="AN33" i="1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AM34" i="1" s="1"/>
  <c r="N34" i="1" a="1"/>
  <c r="N34" i="1" s="1"/>
  <c r="AN34" i="1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AM35" i="1" s="1"/>
  <c r="N35" i="1" a="1"/>
  <c r="N35" i="1" s="1"/>
  <c r="AN35" i="1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AM36" i="1" s="1"/>
  <c r="N36" i="1" a="1"/>
  <c r="N36" i="1" s="1"/>
  <c r="AN36" i="1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AM39" i="1" s="1"/>
  <c r="N39" i="1" a="1"/>
  <c r="N39" i="1" s="1"/>
  <c r="AN39" i="1" s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AM41" i="1" s="1"/>
  <c r="N41" i="1" a="1"/>
  <c r="N41" i="1" s="1"/>
  <c r="AN41" i="1" s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AM43" i="1" s="1"/>
  <c r="N43" i="1" a="1"/>
  <c r="N43" i="1" s="1"/>
  <c r="AN43" i="1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AM47" i="1" s="1"/>
  <c r="N47" i="1" a="1"/>
  <c r="N47" i="1" s="1"/>
  <c r="AN47" i="1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AM48" i="1" s="1"/>
  <c r="N48" i="1" a="1"/>
  <c r="N48" i="1" s="1"/>
  <c r="AN48" i="1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AM49" i="1" s="1"/>
  <c r="N49" i="1" a="1"/>
  <c r="N49" i="1" s="1"/>
  <c r="AN49" i="1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AM50" i="1" s="1"/>
  <c r="N50" i="1" a="1"/>
  <c r="N50" i="1" s="1"/>
  <c r="AN50" i="1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AM52" i="1" s="1"/>
  <c r="N52" i="1" a="1"/>
  <c r="N52" i="1" s="1"/>
  <c r="AN52" i="1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AM53" i="1" s="1"/>
  <c r="N53" i="1" a="1"/>
  <c r="N53" i="1" s="1"/>
  <c r="AN53" i="1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G56" i="11" s="1"/>
  <c r="N54" i="1" a="1"/>
  <c r="N54" i="1" s="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AM55" i="1" s="1"/>
  <c r="L57" i="11" s="1"/>
  <c r="N55" i="1" a="1"/>
  <c r="N55" i="1" s="1"/>
  <c r="AN55" i="1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AM56" i="1" s="1"/>
  <c r="N56" i="1" a="1"/>
  <c r="N56" i="1" s="1"/>
  <c r="AN56" i="1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AM66" i="1" s="1"/>
  <c r="N66" i="1" a="1"/>
  <c r="N66" i="1" s="1"/>
  <c r="AN66" i="1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J67" i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9" i="1" a="1"/>
  <c r="S69" i="1" s="1"/>
  <c r="D67" i="12" s="1"/>
  <c r="T69" i="1" a="1"/>
  <c r="T69" i="1" s="1"/>
  <c r="E67" i="12" s="1"/>
  <c r="U69" i="1"/>
  <c r="AI69" i="1"/>
  <c r="BB69" i="1" s="1"/>
  <c r="AJ69" i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J70" i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J72" i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J73" i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J74" i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J75" i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N78" i="1" a="1"/>
  <c r="N78" i="1" s="1"/>
  <c r="R78" i="1"/>
  <c r="S78" i="1" a="1"/>
  <c r="S78" i="1" s="1"/>
  <c r="D76" i="12" s="1"/>
  <c r="T78" i="1" a="1"/>
  <c r="T78" i="1" s="1"/>
  <c r="E76" i="12" s="1"/>
  <c r="U78" i="1"/>
  <c r="AI78" i="1"/>
  <c r="BB78" i="1" s="1"/>
  <c r="AJ78" i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M79" i="1" a="1"/>
  <c r="M79" i="1" s="1"/>
  <c r="N79" i="1" a="1"/>
  <c r="N79" i="1" s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80" i="1" a="1"/>
  <c r="S80" i="1" s="1"/>
  <c r="D78" i="12" s="1"/>
  <c r="T80" i="1" a="1"/>
  <c r="T80" i="1" s="1"/>
  <c r="E78" i="12" s="1"/>
  <c r="U80" i="1"/>
  <c r="AI80" i="1"/>
  <c r="BB80" i="1" s="1"/>
  <c r="AJ80" i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AM82" i="1" s="1"/>
  <c r="N82" i="1" a="1"/>
  <c r="N82" i="1" s="1"/>
  <c r="R82" i="1"/>
  <c r="S82" i="1" a="1"/>
  <c r="S82" i="1" s="1"/>
  <c r="D80" i="12" s="1"/>
  <c r="T82" i="1" a="1"/>
  <c r="T82" i="1" s="1"/>
  <c r="E80" i="12" s="1"/>
  <c r="U82" i="1"/>
  <c r="AI82" i="1"/>
  <c r="BB82" i="1" s="1"/>
  <c r="AJ82" i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AN83" i="1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AN84" i="1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AM85" i="1" s="1"/>
  <c r="N85" i="1" a="1"/>
  <c r="N85" i="1" s="1"/>
  <c r="AN85" i="1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AN87" i="1" s="1"/>
  <c r="R87" i="1"/>
  <c r="S87" i="1" a="1"/>
  <c r="S87" i="1" s="1"/>
  <c r="D85" i="12" s="1"/>
  <c r="T87" i="1" a="1"/>
  <c r="T87" i="1" s="1"/>
  <c r="E85" i="12" s="1"/>
  <c r="U87" i="1"/>
  <c r="AI87" i="1"/>
  <c r="BB87" i="1" s="1"/>
  <c r="AJ87" i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AN88" i="1" s="1"/>
  <c r="R88" i="1"/>
  <c r="S88" i="1" a="1"/>
  <c r="S88" i="1" s="1"/>
  <c r="D86" i="12" s="1"/>
  <c r="T88" i="1" a="1"/>
  <c r="T88" i="1" s="1"/>
  <c r="E86" i="12" s="1"/>
  <c r="U88" i="1"/>
  <c r="AI88" i="1"/>
  <c r="BB88" i="1" s="1"/>
  <c r="AJ88" i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R90" i="1"/>
  <c r="S90" i="1" a="1"/>
  <c r="S90" i="1" s="1"/>
  <c r="D88" i="12" s="1"/>
  <c r="T90" i="1" a="1"/>
  <c r="T90" i="1" s="1"/>
  <c r="E88" i="12" s="1"/>
  <c r="U90" i="1"/>
  <c r="AI90" i="1"/>
  <c r="BB90" i="1" s="1"/>
  <c r="AJ90" i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AN95" i="1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AN98" i="1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4" i="12"/>
  <c r="L345" i="12"/>
  <c r="L346" i="12"/>
  <c r="L348" i="12"/>
  <c r="L351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K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23" i="12"/>
  <c r="K323" i="12"/>
  <c r="L330" i="12"/>
  <c r="K330" i="12"/>
  <c r="L324" i="12"/>
  <c r="K324" i="12"/>
  <c r="D331" i="12"/>
  <c r="L332" i="12"/>
  <c r="K333" i="12"/>
  <c r="L333" i="12"/>
  <c r="K335" i="12"/>
  <c r="L335" i="12"/>
  <c r="L321" i="12"/>
  <c r="K321" i="12"/>
  <c r="L320" i="12"/>
  <c r="K319" i="12"/>
  <c r="L318" i="12"/>
  <c r="L317" i="12"/>
  <c r="K317" i="12"/>
  <c r="L316" i="12"/>
  <c r="K316" i="12"/>
  <c r="L314" i="12"/>
  <c r="K314" i="12"/>
  <c r="L313" i="12"/>
  <c r="K313" i="12"/>
  <c r="L312" i="12"/>
  <c r="K312" i="12"/>
  <c r="K310" i="12"/>
  <c r="L309" i="12"/>
  <c r="K307" i="12"/>
  <c r="L327" i="12"/>
  <c r="K327" i="12"/>
  <c r="K326" i="12"/>
  <c r="L329" i="12"/>
  <c r="K276" i="12"/>
  <c r="K301" i="12"/>
  <c r="L300" i="12"/>
  <c r="K300" i="12"/>
  <c r="K297" i="12"/>
  <c r="L303" i="12"/>
  <c r="L282" i="12"/>
  <c r="K272" i="12"/>
  <c r="L272" i="12"/>
  <c r="L273" i="12"/>
  <c r="L270" i="12"/>
  <c r="L269" i="12"/>
  <c r="L271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D242" i="12"/>
  <c r="E243" i="12"/>
  <c r="D243" i="12"/>
  <c r="E203" i="12"/>
  <c r="D203" i="12"/>
  <c r="E233" i="12"/>
  <c r="D233" i="12"/>
  <c r="E167" i="12"/>
  <c r="D167" i="12"/>
  <c r="E166" i="12"/>
  <c r="D166" i="12"/>
  <c r="E232" i="12"/>
  <c r="D232" i="12"/>
  <c r="E206" i="12"/>
  <c r="D206" i="12"/>
  <c r="E180" i="12"/>
  <c r="D180" i="12"/>
  <c r="E236" i="12"/>
  <c r="D236" i="12"/>
  <c r="E189" i="12"/>
  <c r="D189" i="12"/>
  <c r="E234" i="12"/>
  <c r="D234" i="12"/>
  <c r="E182" i="12"/>
  <c r="D182" i="12"/>
  <c r="E215" i="12"/>
  <c r="D215" i="12"/>
  <c r="E281" i="12"/>
  <c r="E208" i="12"/>
  <c r="D208" i="12"/>
  <c r="E186" i="12"/>
  <c r="E170" i="12"/>
  <c r="D170" i="12"/>
  <c r="E171" i="12"/>
  <c r="D171" i="12"/>
  <c r="D183" i="12"/>
  <c r="E235" i="12"/>
  <c r="D235" i="12"/>
  <c r="E213" i="12"/>
  <c r="D213" i="12"/>
  <c r="E201" i="12"/>
  <c r="D201" i="12"/>
  <c r="E181" i="12"/>
  <c r="D181" i="12"/>
  <c r="E230" i="12"/>
  <c r="D230" i="12"/>
  <c r="E308" i="12"/>
  <c r="E178" i="12"/>
  <c r="D178" i="12"/>
  <c r="E162" i="12"/>
  <c r="D162" i="12"/>
  <c r="D244" i="12"/>
  <c r="E219" i="12"/>
  <c r="D219" i="12"/>
  <c r="E209" i="12"/>
  <c r="D209" i="12"/>
  <c r="E202" i="12"/>
  <c r="D202" i="12"/>
  <c r="D188" i="12"/>
  <c r="E172" i="12"/>
  <c r="D172" i="12"/>
  <c r="D249" i="12"/>
  <c r="D402" i="12"/>
  <c r="D399" i="12"/>
  <c r="E389" i="12"/>
  <c r="D389" i="12"/>
  <c r="E388" i="12"/>
  <c r="D388" i="12"/>
  <c r="E387" i="12"/>
  <c r="D387" i="12"/>
  <c r="E386" i="12"/>
  <c r="D386" i="12"/>
  <c r="E385" i="12"/>
  <c r="D385" i="12"/>
  <c r="E384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E372" i="12"/>
  <c r="D372" i="12"/>
  <c r="E371" i="12"/>
  <c r="D371" i="12"/>
  <c r="E370" i="12"/>
  <c r="D370" i="12"/>
  <c r="E369" i="12"/>
  <c r="D369" i="12"/>
  <c r="E368" i="12"/>
  <c r="D368" i="12"/>
  <c r="E367" i="12"/>
  <c r="D366" i="12"/>
  <c r="E365" i="12"/>
  <c r="D365" i="12"/>
  <c r="E364" i="12"/>
  <c r="D363" i="12"/>
  <c r="E360" i="12"/>
  <c r="D360" i="12"/>
  <c r="E357" i="12"/>
  <c r="D357" i="12"/>
  <c r="E354" i="12"/>
  <c r="D354" i="12"/>
  <c r="E351" i="12"/>
  <c r="D351" i="12"/>
  <c r="E348" i="12"/>
  <c r="D348" i="12"/>
  <c r="E346" i="12"/>
  <c r="E345" i="12"/>
  <c r="D345" i="12"/>
  <c r="D344" i="12"/>
  <c r="E342" i="12"/>
  <c r="D342" i="12"/>
  <c r="D341" i="12"/>
  <c r="E340" i="12"/>
  <c r="D340" i="12"/>
  <c r="E339" i="12"/>
  <c r="D339" i="12"/>
  <c r="D338" i="12"/>
  <c r="E337" i="12"/>
  <c r="D336" i="12"/>
  <c r="D335" i="12"/>
  <c r="E334" i="12"/>
  <c r="D334" i="12"/>
  <c r="E333" i="12"/>
  <c r="D333" i="12"/>
  <c r="E332" i="12"/>
  <c r="D332" i="12"/>
  <c r="E331" i="12"/>
  <c r="E330" i="12"/>
  <c r="D330" i="12"/>
  <c r="E329" i="12"/>
  <c r="D329" i="12"/>
  <c r="E328" i="12"/>
  <c r="E327" i="12"/>
  <c r="D327" i="12"/>
  <c r="E326" i="12"/>
  <c r="D326" i="12"/>
  <c r="E325" i="12"/>
  <c r="D325" i="12"/>
  <c r="D324" i="12"/>
  <c r="E323" i="12"/>
  <c r="D323" i="12"/>
  <c r="E322" i="12"/>
  <c r="D322" i="12"/>
  <c r="E321" i="12"/>
  <c r="D321" i="12"/>
  <c r="E320" i="12"/>
  <c r="D320" i="12"/>
  <c r="E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D312" i="12"/>
  <c r="E311" i="12"/>
  <c r="D309" i="12"/>
  <c r="D306" i="12"/>
  <c r="E305" i="12"/>
  <c r="D303" i="12"/>
  <c r="E302" i="12"/>
  <c r="D302" i="12"/>
  <c r="E301" i="12"/>
  <c r="D300" i="12"/>
  <c r="D297" i="12"/>
  <c r="D294" i="12"/>
  <c r="D288" i="12"/>
  <c r="D286" i="12"/>
  <c r="D280" i="12"/>
  <c r="D276" i="12"/>
  <c r="D274" i="12"/>
  <c r="E272" i="12"/>
  <c r="D271" i="12"/>
  <c r="D267" i="12"/>
  <c r="D266" i="12"/>
  <c r="D265" i="12"/>
  <c r="E264" i="12"/>
  <c r="D263" i="12"/>
  <c r="E262" i="12"/>
  <c r="E261" i="12"/>
  <c r="E260" i="12"/>
  <c r="D258" i="12"/>
  <c r="D257" i="12"/>
  <c r="D256" i="12"/>
  <c r="D255" i="12"/>
  <c r="D254" i="12"/>
  <c r="D253" i="12"/>
  <c r="E252" i="12"/>
  <c r="D252" i="12"/>
  <c r="D251" i="12"/>
  <c r="E250" i="12"/>
  <c r="D250" i="12"/>
  <c r="D247" i="12"/>
  <c r="D246" i="12"/>
  <c r="E245" i="12"/>
  <c r="D245" i="12"/>
  <c r="D237" i="12"/>
  <c r="E231" i="12"/>
  <c r="D231" i="12"/>
  <c r="E229" i="12"/>
  <c r="D229" i="12"/>
  <c r="E228" i="12"/>
  <c r="D228" i="12"/>
  <c r="E227" i="12"/>
  <c r="D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9" i="12"/>
  <c r="L366" i="12"/>
  <c r="L363" i="12"/>
  <c r="L361" i="12"/>
  <c r="L360" i="12"/>
  <c r="L357" i="12"/>
  <c r="L354" i="12"/>
  <c r="L338" i="12"/>
  <c r="L254" i="12"/>
  <c r="L245" i="12"/>
  <c r="L229" i="12"/>
  <c r="L227" i="12"/>
  <c r="L224" i="12"/>
  <c r="L217" i="12"/>
  <c r="L211" i="12"/>
  <c r="L205" i="12"/>
  <c r="L204" i="12"/>
  <c r="L198" i="12"/>
  <c r="L195" i="12"/>
  <c r="L193" i="12"/>
  <c r="L163" i="12"/>
  <c r="K387" i="12"/>
  <c r="K378" i="12"/>
  <c r="K359" i="12"/>
  <c r="K344" i="12"/>
  <c r="L242" i="12"/>
  <c r="K103" i="11"/>
  <c r="M104" i="11"/>
  <c r="M107" i="11"/>
  <c r="K110" i="11"/>
  <c r="M113" i="11"/>
  <c r="M114" i="11"/>
  <c r="M123" i="11"/>
  <c r="K125" i="11"/>
  <c r="K137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M229" i="11"/>
  <c r="K230" i="11"/>
  <c r="K231" i="11"/>
  <c r="M231" i="11"/>
  <c r="M232" i="11"/>
  <c r="K233" i="11"/>
  <c r="K234" i="11"/>
  <c r="M234" i="11"/>
  <c r="M235" i="11"/>
  <c r="K236" i="11"/>
  <c r="K237" i="11"/>
  <c r="M237" i="11"/>
  <c r="M238" i="11"/>
  <c r="K239" i="11"/>
  <c r="K240" i="11"/>
  <c r="M240" i="11"/>
  <c r="M241" i="11"/>
  <c r="K242" i="11"/>
  <c r="K243" i="11"/>
  <c r="M243" i="11"/>
  <c r="M244" i="11"/>
  <c r="K245" i="11"/>
  <c r="K246" i="11"/>
  <c r="M246" i="11"/>
  <c r="M247" i="11"/>
  <c r="K248" i="11"/>
  <c r="K249" i="11"/>
  <c r="M249" i="11"/>
  <c r="M250" i="11"/>
  <c r="K251" i="11"/>
  <c r="K252" i="11"/>
  <c r="M252" i="11"/>
  <c r="M253" i="11"/>
  <c r="K254" i="11"/>
  <c r="K255" i="11"/>
  <c r="M255" i="11"/>
  <c r="K256" i="11"/>
  <c r="M256" i="11"/>
  <c r="K257" i="11"/>
  <c r="M257" i="11"/>
  <c r="K258" i="11"/>
  <c r="M262" i="11"/>
  <c r="K263" i="11"/>
  <c r="K265" i="11"/>
  <c r="M265" i="11"/>
  <c r="M266" i="11"/>
  <c r="K267" i="11"/>
  <c r="M270" i="11"/>
  <c r="M271" i="11"/>
  <c r="K273" i="11"/>
  <c r="M273" i="11"/>
  <c r="M274" i="11"/>
  <c r="K275" i="11"/>
  <c r="K276" i="11"/>
  <c r="M279" i="11"/>
  <c r="K282" i="11"/>
  <c r="M283" i="11"/>
  <c r="M285" i="11"/>
  <c r="M286" i="11"/>
  <c r="M288" i="11"/>
  <c r="K290" i="11"/>
  <c r="M292" i="11"/>
  <c r="K293" i="11"/>
  <c r="M295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5" i="12"/>
  <c r="S12" i="12"/>
  <c r="S286" i="12"/>
  <c r="S15" i="12"/>
  <c r="S25" i="12"/>
  <c r="S22" i="12"/>
  <c r="S17" i="12"/>
  <c r="S18" i="12"/>
  <c r="S23" i="12"/>
  <c r="S20" i="12"/>
  <c r="S16" i="12"/>
  <c r="S19" i="12"/>
  <c r="S14" i="12"/>
  <c r="S21" i="12"/>
  <c r="S24" i="12"/>
  <c r="S287" i="12"/>
  <c r="S288" i="12"/>
  <c r="S34" i="12"/>
  <c r="S38" i="12"/>
  <c r="S35" i="12"/>
  <c r="S27" i="12"/>
  <c r="S31" i="12"/>
  <c r="S36" i="12"/>
  <c r="S32" i="12"/>
  <c r="S30" i="12"/>
  <c r="S29" i="12"/>
  <c r="S26" i="12"/>
  <c r="S33" i="12"/>
  <c r="S28" i="12"/>
  <c r="S37" i="12"/>
  <c r="S41" i="12"/>
  <c r="S42" i="12"/>
  <c r="S51" i="12"/>
  <c r="S281" i="12"/>
  <c r="S47" i="12"/>
  <c r="S48" i="12"/>
  <c r="S46" i="12"/>
  <c r="S43" i="12"/>
  <c r="S50" i="12"/>
  <c r="S40" i="12"/>
  <c r="S44" i="12"/>
  <c r="S45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F266" i="13" l="1"/>
  <c r="G287" i="11"/>
  <c r="G104" i="11"/>
  <c r="L249" i="12"/>
  <c r="K287" i="12"/>
  <c r="K298" i="12"/>
  <c r="K290" i="12"/>
  <c r="L280" i="12"/>
  <c r="K285" i="12"/>
  <c r="K293" i="12"/>
  <c r="L277" i="12"/>
  <c r="G127" i="11"/>
  <c r="K295" i="12"/>
  <c r="AN281" i="1"/>
  <c r="K281" i="12"/>
  <c r="L265" i="12"/>
  <c r="K261" i="12"/>
  <c r="AN278" i="1"/>
  <c r="L256" i="12"/>
  <c r="AJ61" i="1"/>
  <c r="BD314" i="1" a="1"/>
  <c r="BD314" i="1" s="1"/>
  <c r="L252" i="12"/>
  <c r="L257" i="12"/>
  <c r="K269" i="12"/>
  <c r="BE340" i="1"/>
  <c r="BD317" i="1" a="1"/>
  <c r="BD317" i="1" s="1"/>
  <c r="BE315" i="1"/>
  <c r="BD311" i="1" a="1"/>
  <c r="BD311" i="1" s="1"/>
  <c r="BE550" i="1"/>
  <c r="AJ64" i="1"/>
  <c r="AJ63" i="1"/>
  <c r="K15" i="12"/>
  <c r="BE331" i="1"/>
  <c r="AM322" i="1"/>
  <c r="K320" i="12"/>
  <c r="AN303" i="1"/>
  <c r="L301" i="12"/>
  <c r="AM304" i="1"/>
  <c r="K302" i="12"/>
  <c r="BE322" i="1"/>
  <c r="BE319" i="1"/>
  <c r="BE310" i="1"/>
  <c r="BE303" i="1"/>
  <c r="AJ45" i="1"/>
  <c r="K279" i="12"/>
  <c r="L288" i="12"/>
  <c r="AJ60" i="1"/>
  <c r="AJ62" i="1"/>
  <c r="K131" i="12"/>
  <c r="AN321" i="1"/>
  <c r="L319" i="12"/>
  <c r="AM311" i="1"/>
  <c r="K309" i="12"/>
  <c r="AN310" i="1"/>
  <c r="L308" i="12"/>
  <c r="AM307" i="1"/>
  <c r="K305" i="12"/>
  <c r="L304" i="12"/>
  <c r="AN306" i="1"/>
  <c r="AN301" i="1"/>
  <c r="L299" i="12"/>
  <c r="L311" i="12"/>
  <c r="AN313" i="1"/>
  <c r="AM310" i="1"/>
  <c r="G305" i="11"/>
  <c r="K308" i="12"/>
  <c r="L307" i="12"/>
  <c r="AN309" i="1"/>
  <c r="AM305" i="1"/>
  <c r="K303" i="12"/>
  <c r="AN304" i="1"/>
  <c r="L302" i="12"/>
  <c r="K299" i="12"/>
  <c r="AM301" i="1"/>
  <c r="AM313" i="1"/>
  <c r="K311" i="12"/>
  <c r="L310" i="12"/>
  <c r="AN312" i="1"/>
  <c r="AM308" i="1"/>
  <c r="K306" i="12"/>
  <c r="L305" i="12"/>
  <c r="AN307" i="1"/>
  <c r="BD329" i="1" a="1"/>
  <c r="BD329" i="1" s="1"/>
  <c r="BE325" i="1"/>
  <c r="BD338" i="1" a="1"/>
  <c r="BD338" i="1" s="1"/>
  <c r="BD326" i="1" a="1"/>
  <c r="BD326" i="1" s="1"/>
  <c r="BD323" i="1" a="1"/>
  <c r="BD323" i="1" s="1"/>
  <c r="BE321" i="1"/>
  <c r="AJ65" i="1"/>
  <c r="G135" i="11"/>
  <c r="G110" i="11"/>
  <c r="K106" i="12"/>
  <c r="AJ54" i="1"/>
  <c r="AJ51" i="1"/>
  <c r="BE348" i="1"/>
  <c r="AJ41" i="1"/>
  <c r="AJ44" i="1"/>
  <c r="L285" i="12"/>
  <c r="G130" i="11"/>
  <c r="K118" i="12"/>
  <c r="BD354" i="1" a="1"/>
  <c r="BD354" i="1" s="1"/>
  <c r="AJ42" i="1"/>
  <c r="L294" i="12"/>
  <c r="BE359" i="1"/>
  <c r="BD345" i="1" a="1"/>
  <c r="BD345" i="1" s="1"/>
  <c r="BD342" i="1" a="1"/>
  <c r="BD342" i="1" s="1"/>
  <c r="BE339" i="1"/>
  <c r="AM340" i="1"/>
  <c r="K338" i="12"/>
  <c r="F265" i="13"/>
  <c r="G281" i="11"/>
  <c r="G136" i="11"/>
  <c r="G129" i="11"/>
  <c r="G114" i="11"/>
  <c r="G103" i="11"/>
  <c r="F278" i="13"/>
  <c r="L251" i="12"/>
  <c r="L255" i="12"/>
  <c r="L274" i="12"/>
  <c r="L281" i="12"/>
  <c r="K286" i="12"/>
  <c r="K296" i="12"/>
  <c r="L297" i="12"/>
  <c r="L291" i="12"/>
  <c r="L298" i="12"/>
  <c r="L290" i="12"/>
  <c r="K284" i="12"/>
  <c r="K268" i="12"/>
  <c r="K124" i="12"/>
  <c r="K105" i="12"/>
  <c r="BE363" i="1"/>
  <c r="BE351" i="1"/>
  <c r="BD335" i="1" a="1"/>
  <c r="BD335" i="1" s="1"/>
  <c r="BE328" i="1"/>
  <c r="K144" i="12"/>
  <c r="BE357" i="1"/>
  <c r="BE350" i="1"/>
  <c r="BD332" i="1" a="1"/>
  <c r="BD332" i="1" s="1"/>
  <c r="BE330" i="1"/>
  <c r="AN339" i="1"/>
  <c r="L337" i="12"/>
  <c r="AM331" i="1"/>
  <c r="K329" i="12"/>
  <c r="AN330" i="1"/>
  <c r="L328" i="12"/>
  <c r="BD360" i="1" a="1"/>
  <c r="BD360" i="1" s="1"/>
  <c r="BE334" i="1"/>
  <c r="BE343" i="1"/>
  <c r="BE324" i="1"/>
  <c r="K132" i="12"/>
  <c r="AN355" i="1"/>
  <c r="L353" i="12"/>
  <c r="L103" i="12"/>
  <c r="BE377" i="1"/>
  <c r="BE369" i="1"/>
  <c r="BE356" i="1"/>
  <c r="G148" i="11"/>
  <c r="AN349" i="1"/>
  <c r="L347" i="12"/>
  <c r="BE367" i="1"/>
  <c r="BE358" i="1"/>
  <c r="BE353" i="1"/>
  <c r="BE349" i="1"/>
  <c r="BE347" i="1"/>
  <c r="BD371" i="1" a="1"/>
  <c r="BD371" i="1" s="1"/>
  <c r="BE365" i="1"/>
  <c r="BE362" i="1"/>
  <c r="AN352" i="1"/>
  <c r="L350" i="12"/>
  <c r="BE364" i="1"/>
  <c r="BE361" i="1"/>
  <c r="BE352" i="1"/>
  <c r="BE344" i="1"/>
  <c r="BD333" i="1" a="1"/>
  <c r="BD333" i="1" s="1"/>
  <c r="BE333" i="1"/>
  <c r="BD327" i="1" a="1"/>
  <c r="BD327" i="1" s="1"/>
  <c r="BE327" i="1"/>
  <c r="BE355" i="1"/>
  <c r="BD346" i="1" a="1"/>
  <c r="BD346" i="1" s="1"/>
  <c r="BE346" i="1"/>
  <c r="BE336" i="1"/>
  <c r="BD341" i="1" a="1"/>
  <c r="BD341" i="1" s="1"/>
  <c r="BE341" i="1"/>
  <c r="BE318" i="1"/>
  <c r="BD313" i="1" a="1"/>
  <c r="BD313" i="1" s="1"/>
  <c r="AJ39" i="1"/>
  <c r="AN157" i="1"/>
  <c r="BD374" i="1" a="1"/>
  <c r="BD374" i="1" s="1"/>
  <c r="BE368" i="1"/>
  <c r="BD380" i="1" a="1"/>
  <c r="BD380" i="1" s="1"/>
  <c r="L119" i="12"/>
  <c r="G138" i="11"/>
  <c r="G128" i="11"/>
  <c r="G122" i="11"/>
  <c r="G109" i="11"/>
  <c r="G19" i="11"/>
  <c r="K134" i="12"/>
  <c r="K126" i="12"/>
  <c r="K123" i="12"/>
  <c r="K110" i="12"/>
  <c r="K100" i="12"/>
  <c r="AN144" i="1"/>
  <c r="L142" i="12"/>
  <c r="AN106" i="1"/>
  <c r="L104" i="12"/>
  <c r="AN101" i="1"/>
  <c r="L99" i="12"/>
  <c r="AN294" i="1"/>
  <c r="L292" i="12"/>
  <c r="AN289" i="1"/>
  <c r="L287" i="12"/>
  <c r="AN286" i="1"/>
  <c r="L284" i="12"/>
  <c r="AN285" i="1"/>
  <c r="L283" i="12"/>
  <c r="G278" i="11"/>
  <c r="L101" i="12"/>
  <c r="L289" i="12"/>
  <c r="L286" i="12"/>
  <c r="L293" i="12"/>
  <c r="L295" i="12"/>
  <c r="K278" i="12"/>
  <c r="L260" i="12"/>
  <c r="L100" i="12"/>
  <c r="AN360" i="1"/>
  <c r="L358" i="12"/>
  <c r="AM357" i="1"/>
  <c r="K355" i="12"/>
  <c r="AM282" i="1"/>
  <c r="K280" i="12"/>
  <c r="AN280" i="1"/>
  <c r="L278" i="12"/>
  <c r="AM275" i="1"/>
  <c r="K273" i="12"/>
  <c r="AN270" i="1"/>
  <c r="L268" i="12"/>
  <c r="AM265" i="1"/>
  <c r="K263" i="12"/>
  <c r="AN354" i="1"/>
  <c r="L352" i="12"/>
  <c r="AM272" i="1"/>
  <c r="K270" i="12"/>
  <c r="AN268" i="1"/>
  <c r="L266" i="12"/>
  <c r="AM262" i="1"/>
  <c r="K260" i="12"/>
  <c r="AN341" i="1"/>
  <c r="L339" i="12"/>
  <c r="BE381" i="1"/>
  <c r="BE375" i="1"/>
  <c r="BD370" i="1" a="1"/>
  <c r="BD370" i="1" s="1"/>
  <c r="BE366" i="1"/>
  <c r="BE337" i="1"/>
  <c r="BE378" i="1"/>
  <c r="L7" i="12"/>
  <c r="G145" i="11"/>
  <c r="G9" i="11"/>
  <c r="K153" i="12"/>
  <c r="L127" i="12"/>
  <c r="L124" i="12"/>
  <c r="K5" i="12"/>
  <c r="G157" i="11"/>
  <c r="G22" i="11"/>
  <c r="AN369" i="1"/>
  <c r="L367" i="12"/>
  <c r="AN366" i="1"/>
  <c r="L364" i="12"/>
  <c r="BE389" i="1"/>
  <c r="BE372" i="1"/>
  <c r="AM382" i="1"/>
  <c r="K380" i="12"/>
  <c r="BE384" i="1"/>
  <c r="BE407" i="1"/>
  <c r="BD383" i="1" a="1"/>
  <c r="BD383" i="1" s="1"/>
  <c r="BD376" i="1" a="1"/>
  <c r="BD376" i="1" s="1"/>
  <c r="AM385" i="1"/>
  <c r="K383" i="12"/>
  <c r="BE403" i="1"/>
  <c r="BD379" i="1" a="1"/>
  <c r="BD379" i="1" s="1"/>
  <c r="K156" i="12"/>
  <c r="BE386" i="1"/>
  <c r="BD385" i="1" a="1"/>
  <c r="BD385" i="1" s="1"/>
  <c r="BD382" i="1" a="1"/>
  <c r="BD382" i="1" s="1"/>
  <c r="BD391" i="1" a="1"/>
  <c r="BD391" i="1" s="1"/>
  <c r="BD388" i="1" a="1"/>
  <c r="BD388" i="1" s="1"/>
  <c r="BD398" i="1" a="1"/>
  <c r="BD398" i="1" s="1"/>
  <c r="BD413" i="1" a="1"/>
  <c r="BD413" i="1" s="1"/>
  <c r="AJ22" i="1"/>
  <c r="G160" i="11"/>
  <c r="BD419" i="1" a="1"/>
  <c r="BD419" i="1" s="1"/>
  <c r="L123" i="12"/>
  <c r="L29" i="12"/>
  <c r="BD428" i="1" a="1"/>
  <c r="BD428" i="1" s="1"/>
  <c r="BD409" i="1" a="1"/>
  <c r="BD409" i="1" s="1"/>
  <c r="BE406" i="1"/>
  <c r="BD392" i="1" a="1"/>
  <c r="BD392" i="1" s="1"/>
  <c r="AJ29" i="1"/>
  <c r="BD427" i="1" a="1"/>
  <c r="BD427" i="1" s="1"/>
  <c r="BD418" i="1" a="1"/>
  <c r="BD418" i="1" s="1"/>
  <c r="BE408" i="1"/>
  <c r="BE397" i="1"/>
  <c r="BE390" i="1"/>
  <c r="BD424" i="1" a="1"/>
  <c r="BD424" i="1" s="1"/>
  <c r="BE412" i="1"/>
  <c r="BD401" i="1" a="1"/>
  <c r="BD401" i="1" s="1"/>
  <c r="BE400" i="1"/>
  <c r="L128" i="12"/>
  <c r="L125" i="12"/>
  <c r="L120" i="12"/>
  <c r="L111" i="12"/>
  <c r="L71" i="12"/>
  <c r="K18" i="12"/>
  <c r="BD430" i="1" a="1"/>
  <c r="BD430" i="1" s="1"/>
  <c r="BD425" i="1" a="1"/>
  <c r="BD425" i="1" s="1"/>
  <c r="BD422" i="1" a="1"/>
  <c r="BD422" i="1" s="1"/>
  <c r="BD416" i="1" a="1"/>
  <c r="BD416" i="1" s="1"/>
  <c r="BE411" i="1"/>
  <c r="BD410" i="1" a="1"/>
  <c r="BD410" i="1" s="1"/>
  <c r="G142" i="11"/>
  <c r="L136" i="12"/>
  <c r="L131" i="12"/>
  <c r="K29" i="12"/>
  <c r="BD421" i="1" a="1"/>
  <c r="BD421" i="1" s="1"/>
  <c r="BD404" i="1" a="1"/>
  <c r="BD404" i="1" s="1"/>
  <c r="BE396" i="1"/>
  <c r="BD395" i="1" a="1"/>
  <c r="BD395" i="1" s="1"/>
  <c r="L27" i="12"/>
  <c r="G33" i="11"/>
  <c r="BD434" i="1" a="1"/>
  <c r="BD434" i="1" s="1"/>
  <c r="G43" i="11"/>
  <c r="L160" i="12"/>
  <c r="L134" i="12"/>
  <c r="L53" i="12"/>
  <c r="L26" i="12"/>
  <c r="AJ27" i="1"/>
  <c r="BD431" i="1" a="1"/>
  <c r="BD431" i="1" s="1"/>
  <c r="BD417" i="1" a="1"/>
  <c r="BD417" i="1" s="1"/>
  <c r="BE417" i="1"/>
  <c r="BE415" i="1"/>
  <c r="BD373" i="1" a="1"/>
  <c r="BD373" i="1" s="1"/>
  <c r="BE405" i="1"/>
  <c r="BE402" i="1"/>
  <c r="BE399" i="1"/>
  <c r="BE387" i="1"/>
  <c r="BE438" i="1"/>
  <c r="BE429" i="1"/>
  <c r="BE426" i="1"/>
  <c r="BE423" i="1"/>
  <c r="BE420" i="1"/>
  <c r="BE414" i="1"/>
  <c r="BD394" i="1" a="1"/>
  <c r="BD394" i="1" s="1"/>
  <c r="BE393" i="1"/>
  <c r="K39" i="12"/>
  <c r="L56" i="12"/>
  <c r="AJ23" i="1"/>
  <c r="G82" i="11"/>
  <c r="AJ21" i="1"/>
  <c r="G60" i="11"/>
  <c r="K53" i="12"/>
  <c r="L39" i="12"/>
  <c r="BD440" i="1" a="1"/>
  <c r="BD440" i="1" s="1"/>
  <c r="K138" i="12"/>
  <c r="BD205" i="1" a="1"/>
  <c r="BD205" i="1" s="1"/>
  <c r="BE445" i="1"/>
  <c r="L31" i="12"/>
  <c r="K56" i="12"/>
  <c r="L67" i="12"/>
  <c r="G84" i="11"/>
  <c r="G57" i="11"/>
  <c r="L61" i="12"/>
  <c r="BE166" i="1"/>
  <c r="K80" i="12"/>
  <c r="L58" i="12"/>
  <c r="BE114" i="1"/>
  <c r="BE191" i="1"/>
  <c r="BD185" i="1" a="1"/>
  <c r="BD185" i="1" s="1"/>
  <c r="BD274" i="1" a="1"/>
  <c r="BD274" i="1" s="1"/>
  <c r="BE253" i="1"/>
  <c r="AJ10" i="1"/>
  <c r="BD286" i="1" a="1"/>
  <c r="BD286" i="1" s="1"/>
  <c r="BD178" i="1" a="1"/>
  <c r="BD178" i="1" s="1"/>
  <c r="BE228" i="1"/>
  <c r="BE200" i="1"/>
  <c r="BE186" i="1"/>
  <c r="BE183" i="1"/>
  <c r="BD449" i="1" a="1"/>
  <c r="BD449" i="1" s="1"/>
  <c r="BD175" i="1" a="1"/>
  <c r="BD175" i="1" s="1"/>
  <c r="L412" i="12"/>
  <c r="AN434" i="1"/>
  <c r="D412" i="12"/>
  <c r="C414" i="11"/>
  <c r="BE250" i="1"/>
  <c r="BE448" i="1"/>
  <c r="BD437" i="1" a="1"/>
  <c r="BD437" i="1" s="1"/>
  <c r="BD101" i="1" a="1"/>
  <c r="BD101" i="1" s="1"/>
  <c r="BE244" i="1"/>
  <c r="BD172" i="1" a="1"/>
  <c r="BD172" i="1" s="1"/>
  <c r="BE450" i="1"/>
  <c r="BD446" i="1" a="1"/>
  <c r="BD446" i="1" s="1"/>
  <c r="BD443" i="1" a="1"/>
  <c r="BD443" i="1" s="1"/>
  <c r="BD439" i="1" a="1"/>
  <c r="BD439" i="1" s="1"/>
  <c r="AN148" i="1"/>
  <c r="L146" i="12"/>
  <c r="BD220" i="1" a="1"/>
  <c r="BD220" i="1" s="1"/>
  <c r="BD197" i="1" a="1"/>
  <c r="BD197" i="1" s="1"/>
  <c r="BD43" i="1" a="1"/>
  <c r="BD43" i="1" s="1"/>
  <c r="BE41" i="1"/>
  <c r="BE123" i="1"/>
  <c r="BD298" i="1" a="1"/>
  <c r="BD298" i="1" s="1"/>
  <c r="BD239" i="1" a="1"/>
  <c r="BD239" i="1" s="1"/>
  <c r="BE209" i="1"/>
  <c r="BD132" i="1" a="1"/>
  <c r="BD132" i="1" s="1"/>
  <c r="BE107" i="1"/>
  <c r="BD292" i="1" a="1"/>
  <c r="BD292" i="1" s="1"/>
  <c r="BE260" i="1"/>
  <c r="BE251" i="1"/>
  <c r="BE248" i="1"/>
  <c r="BE9" i="1"/>
  <c r="BE140" i="1"/>
  <c r="BD128" i="1" a="1"/>
  <c r="BD128" i="1" s="1"/>
  <c r="BE106" i="1"/>
  <c r="BD289" i="1" a="1"/>
  <c r="BD289" i="1" s="1"/>
  <c r="BE281" i="1"/>
  <c r="BE275" i="1"/>
  <c r="BD229" i="1" a="1"/>
  <c r="BD229" i="1" s="1"/>
  <c r="BD213" i="1" a="1"/>
  <c r="BD213" i="1" s="1"/>
  <c r="BE210" i="1"/>
  <c r="BE207" i="1"/>
  <c r="BE195" i="1"/>
  <c r="BD188" i="1" a="1"/>
  <c r="BD188" i="1" s="1"/>
  <c r="BE173" i="1"/>
  <c r="BE170" i="1"/>
  <c r="AM180" i="1"/>
  <c r="K178" i="12"/>
  <c r="G182" i="11"/>
  <c r="BD55" i="1" a="1"/>
  <c r="BD55" i="1" s="1"/>
  <c r="BE29" i="1"/>
  <c r="BD21" i="1" a="1"/>
  <c r="BD21" i="1" s="1"/>
  <c r="BE155" i="1"/>
  <c r="BE150" i="1"/>
  <c r="BE147" i="1"/>
  <c r="BD129" i="1" a="1"/>
  <c r="BD129" i="1" s="1"/>
  <c r="BE127" i="1"/>
  <c r="BD117" i="1" a="1"/>
  <c r="BD117" i="1" s="1"/>
  <c r="BE169" i="1"/>
  <c r="BD86" i="1" a="1"/>
  <c r="BD86" i="1" s="1"/>
  <c r="BD84" i="1" a="1"/>
  <c r="BD84" i="1" s="1"/>
  <c r="BD52" i="1" a="1"/>
  <c r="BD52" i="1" s="1"/>
  <c r="BD50" i="1" a="1"/>
  <c r="BD50" i="1" s="1"/>
  <c r="BD45" i="1" a="1"/>
  <c r="BD45" i="1" s="1"/>
  <c r="BE136" i="1"/>
  <c r="BE290" i="1"/>
  <c r="BE287" i="1"/>
  <c r="BD283" i="1" a="1"/>
  <c r="BD283" i="1" s="1"/>
  <c r="BD262" i="1" a="1"/>
  <c r="BD262" i="1" s="1"/>
  <c r="BD257" i="1" a="1"/>
  <c r="BD257" i="1" s="1"/>
  <c r="BD235" i="1" a="1"/>
  <c r="BD235" i="1" s="1"/>
  <c r="BE223" i="1"/>
  <c r="BD217" i="1" a="1"/>
  <c r="BD217" i="1" s="1"/>
  <c r="BE206" i="1"/>
  <c r="BE201" i="1"/>
  <c r="BE198" i="1"/>
  <c r="BE176" i="1"/>
  <c r="BD174" i="1" a="1"/>
  <c r="BD174" i="1" s="1"/>
  <c r="BE164" i="1"/>
  <c r="BE92" i="1"/>
  <c r="BD92" i="1" a="1"/>
  <c r="BD92" i="1" s="1"/>
  <c r="BE75" i="1"/>
  <c r="BE76" i="1"/>
  <c r="BD208" i="1" a="1"/>
  <c r="BD208" i="1" s="1"/>
  <c r="BE194" i="1"/>
  <c r="BE27" i="1"/>
  <c r="BD144" i="1" a="1"/>
  <c r="BD144" i="1" s="1"/>
  <c r="BD134" i="1" a="1"/>
  <c r="BD134" i="1" s="1"/>
  <c r="BE122" i="1"/>
  <c r="BE116" i="1"/>
  <c r="BD111" i="1" a="1"/>
  <c r="BD111" i="1" s="1"/>
  <c r="BD171" i="1" a="1"/>
  <c r="BD171" i="1" s="1"/>
  <c r="BE167" i="1"/>
  <c r="BD447" i="1" a="1"/>
  <c r="BD447" i="1" s="1"/>
  <c r="BE435" i="1"/>
  <c r="BD40" i="1" a="1"/>
  <c r="BD40" i="1" s="1"/>
  <c r="BE38" i="1"/>
  <c r="BD36" i="1" a="1"/>
  <c r="BD36" i="1" s="1"/>
  <c r="BD32" i="1" a="1"/>
  <c r="BD32" i="1" s="1"/>
  <c r="BD24" i="1" a="1"/>
  <c r="BD24" i="1" s="1"/>
  <c r="BD159" i="1" a="1"/>
  <c r="BD159" i="1" s="1"/>
  <c r="BD137" i="1" a="1"/>
  <c r="BD137" i="1" s="1"/>
  <c r="BE131" i="1"/>
  <c r="BD295" i="1" a="1"/>
  <c r="BD295" i="1" s="1"/>
  <c r="BD288" i="1" a="1"/>
  <c r="BD288" i="1" s="1"/>
  <c r="BD282" i="1" a="1"/>
  <c r="BD282" i="1" s="1"/>
  <c r="BE269" i="1"/>
  <c r="BE254" i="1"/>
  <c r="BD245" i="1" a="1"/>
  <c r="BD245" i="1" s="1"/>
  <c r="BE242" i="1"/>
  <c r="BE232" i="1"/>
  <c r="BD226" i="1" a="1"/>
  <c r="BD226" i="1" s="1"/>
  <c r="BD203" i="1" a="1"/>
  <c r="BD203" i="1" s="1"/>
  <c r="BE192" i="1"/>
  <c r="BD184" i="1" a="1"/>
  <c r="BD184" i="1" s="1"/>
  <c r="BE444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K31" i="12"/>
  <c r="AM28" i="1"/>
  <c r="K26" i="12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N56" i="11" s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L18" i="11" s="1"/>
  <c r="G18" i="11"/>
  <c r="K14" i="12"/>
  <c r="AM113" i="1"/>
  <c r="K111" i="12"/>
  <c r="G115" i="11"/>
  <c r="AM284" i="1"/>
  <c r="L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L71" i="11" s="1"/>
  <c r="K67" i="12"/>
  <c r="K61" i="12"/>
  <c r="AM63" i="1"/>
  <c r="L65" i="11" s="1"/>
  <c r="AM62" i="1"/>
  <c r="L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75" i="11"/>
  <c r="N75" i="11"/>
  <c r="L60" i="11"/>
  <c r="N60" i="11"/>
  <c r="L43" i="11"/>
  <c r="N43" i="11"/>
  <c r="N45" i="11"/>
  <c r="L30" i="11"/>
  <c r="N30" i="11"/>
  <c r="L33" i="11"/>
  <c r="N33" i="11"/>
  <c r="L35" i="11"/>
  <c r="N35" i="11"/>
  <c r="N31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<sst xmlns="http://schemas.openxmlformats.org/spreadsheetml/2006/main" count="4668" uniqueCount="1290">
  <si>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</si>
  <si>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</si>
  <si>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</si>
  <si>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</si>
  <si>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</si>
  <si>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</si>
  <si>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</si>
  <si>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</si>
  <si>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</si>
  <si>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</si>
  <si>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</si>
  <si>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</si>
  <si>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</si>
  <si>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</si>
  <si>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</si>
  <si>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</si>
  <si>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</si>
  <si>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</si>
  <si>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</si>
  <si>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</si>
  <si>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</si>
  <si>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</si>
  <si>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</si>
  <si>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</si>
  <si>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</si>
  <si>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</si>
  <si>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</si>
  <si>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</si>
  <si>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</si>
  <si>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</si>
  <si>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</si>
  <si>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</si>
  <si>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</si>
  <si>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</si>
  <si>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</si>
  <si>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</si>
  <si>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</si>
  <si>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</si>
  <si>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</si>
  <si>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</si>
  <si>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</si>
  <si>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</si>
  <si>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</si>
  <si>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</si>
  <si>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</si>
  <si>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</si>
  <si>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</si>
  <si>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</si>
  <si>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</si>
  <si>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</si>
  <si>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</si>
  <si>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</si>
  <si>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</si>
  <si>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</si>
  <si>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</si>
  <si>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</si>
  <si>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</si>
  <si>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</si>
  <si>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</si>
  <si>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</si>
  <si>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</si>
  <si>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</si>
  <si>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</si>
  <si>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</si>
  <si>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</si>
  <si>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</si>
  <si>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</si>
  <si>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</si>
  <si>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</si>
  <si>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</si>
  <si>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</si>
  <si>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</si>
  <si>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</si>
  <si>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</si>
  <si>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</si>
  <si>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</si>
  <si>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</si>
  <si>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</si>
  <si>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</si>
  <si>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</si>
  <si>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</si>
  <si>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</si>
  <si>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</si>
  <si>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</si>
  <si>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</si>
  <si>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</si>
  <si>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</si>
  <si>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</si>
  <si>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</si>
  <si>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</si>
  <si>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</si>
  <si>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</si>
  <si>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</si>
  <si>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</si>
  <si>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</si>
  <si>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</si>
  <si>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</si>
  <si>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</si>
  <si>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</si>
  <si>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</si>
  <si>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</si>
  <si>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</si>
  <si>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</si>
  <si>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</si>
  <si>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</si>
  <si>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</si>
  <si>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</si>
  <si>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</si>
  <si>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</si>
  <si>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</si>
  <si>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</si>
  <si>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</si>
  <si>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</si>
  <si>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</si>
  <si>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</si>
  <si>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</si>
  <si>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</si>
  <si>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</si>
  <si>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</si>
  <si>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</si>
  <si>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</si>
  <si>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</si>
  <si>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</si>
  <si>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</si>
  <si>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</si>
  <si>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</si>
  <si>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</si>
  <si>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</si>
  <si>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</si>
  <si>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</si>
  <si>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</si>
  <si>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</si>
  <si>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</si>
  <si>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</si>
  <si>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</si>
  <si>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</si>
  <si>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</si>
  <si>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</si>
  <si>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</si>
  <si>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</si>
  <si>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</si>
  <si>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</si>
  <si>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</si>
  <si>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</si>
  <si>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</si>
  <si>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</si>
  <si>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</si>
  <si>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</si>
  <si>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</si>
  <si>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</si>
  <si>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</si>
  <si>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</si>
  <si>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</si>
  <si>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</si>
  <si>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</si>
  <si>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</si>
  <si>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</si>
  <si>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</si>
  <si>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</si>
  <si>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</si>
  <si>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</si>
  <si>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</si>
  <si>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</si>
  <si>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</si>
  <si>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</si>
  <si>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</si>
  <si>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</si>
  <si>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</si>
  <si>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</si>
  <si>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</si>
  <si>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</si>
  <si>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</si>
  <si>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</si>
  <si>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</si>
  <si>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</si>
  <si>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</si>
  <si>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</si>
  <si>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</si>
  <si>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</si>
  <si>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</si>
  <si>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</si>
  <si>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</si>
  <si>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</si>
  <si>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</si>
  <si>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</si>
  <si>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</si>
  <si>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</si>
  <si>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</si>
  <si>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</si>
  <si>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</si>
  <si>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</si>
  <si>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</si>
  <si>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</si>
  <si>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</si>
  <si>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</si>
  <si>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</si>
  <si>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</si>
  <si>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</si>
  <si>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</si>
  <si>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</si>
  <si>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</si>
  <si>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</si>
  <si>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</si>
  <si>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</si>
  <si>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</si>
  <si>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</si>
  <si>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</si>
  <si>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</si>
  <si>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</si>
  <si>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</si>
  <si>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</si>
  <si>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</si>
  <si>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</si>
  <si>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</si>
  <si>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</si>
  <si>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</si>
  <si>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</si>
  <si>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</si>
  <si>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</si>
  <si>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</si>
  <si>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</si>
  <si>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</si>
  <si>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</si>
  <si>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</si>
  <si>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</si>
  <si>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</si>
  <si>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</si>
  <si>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</si>
  <si>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</si>
  <si>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</si>
  <si>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</si>
  <si>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</si>
  <si>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</si>
  <si>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</si>
  <si>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</si>
  <si>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</si>
  <si>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</si>
  <si>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</si>
  <si>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</si>
  <si>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</si>
  <si>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</si>
  <si>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</si>
  <si>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</si>
  <si>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</si>
  <si>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</si>
  <si>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</si>
  <si>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</si>
  <si>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</si>
  <si>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</si>
  <si>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</si>
  <si>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</si>
  <si>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</si>
  <si>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</si>
  <si>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</si>
  <si>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</si>
  <si>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</si>
  <si>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</si>
  <si>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</si>
  <si>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</si>
  <si>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</si>
  <si>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</si>
  <si>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</si>
  <si>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</si>
  <si>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</si>
  <si>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</si>
  <si>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</si>
  <si>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</si>
  <si>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</si>
  <si>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</si>
  <si>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</si>
  <si>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</si>
  <si>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</si>
  <si>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</si>
  <si>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</si>
  <si>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</si>
  <si>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</si>
  <si>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</si>
  <si>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</si>
  <si>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</si>
  <si>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</si>
  <si>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</si>
  <si>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</si>
  <si>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</si>
  <si>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</si>
  <si>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</si>
  <si>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</si>
  <si>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</si>
  <si>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</si>
  <si>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</si>
  <si>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</si>
  <si>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</si>
  <si>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</si>
  <si>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</si>
  <si>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</si>
  <si>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</si>
  <si>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</si>
  <si>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</si>
  <si>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</si>
  <si>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</si>
  <si>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</si>
  <si>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</si>
  <si>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</si>
  <si>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</si>
  <si>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</si>
  <si>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</si>
  <si>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</si>
  <si>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</si>
  <si>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</si>
  <si>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</si>
  <si>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</si>
  <si>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</si>
  <si>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</si>
  <si>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</si>
  <si>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</si>
  <si>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</si>
  <si>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</si>
  <si>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</si>
  <si>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</si>
  <si>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</si>
  <si>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</si>
  <si>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</si>
  <si>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</si>
  <si>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</si>
  <si>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</si>
  <si>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</si>
  <si>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</si>
  <si>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</si>
  <si>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</si>
  <si>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</si>
  <si>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</si>
  <si>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</si>
  <si>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</si>
  <si>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</si>
  <si>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</si>
  <si>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</si>
  <si>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</si>
  <si>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</si>
  <si>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</si>
  <si>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</si>
  <si>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</si>
  <si>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</si>
  <si>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</si>
  <si>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</si>
  <si>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</si>
  <si>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</si>
  <si>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</si>
  <si>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</si>
  <si>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</si>
  <si>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</si>
  <si>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</si>
  <si>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</si>
  <si>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</si>
  <si>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</si>
  <si>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</si>
  <si>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</si>
  <si>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</si>
  <si>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</si>
  <si>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</si>
  <si>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</si>
  <si>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</si>
  <si>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</si>
  <si>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</si>
  <si>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</si>
  <si>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</si>
  <si>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</si>
  <si>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</si>
  <si>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</si>
  <si>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</si>
  <si>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</si>
  <si>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</si>
  <si>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</si>
  <si>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</si>
  <si>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</si>
  <si>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</si>
  <si>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</si>
  <si>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</si>
  <si>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</si>
  <si>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</si>
  <si>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</si>
  <si>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</si>
  <si>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</si>
  <si>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</si>
  <si>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</si>
  <si>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</si>
  <si>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</si>
  <si>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</si>
  <si>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</si>
  <si>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</si>
  <si>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</si>
  <si>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</si>
  <si>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</si>
  <si>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</si>
  <si>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</si>
  <si>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</si>
  <si>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</si>
  <si>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</si>
  <si>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</si>
  <si>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</si>
  <si>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</si>
  <si>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</si>
  <si>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</si>
  <si>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</si>
  <si>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</si>
  <si>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</si>
  <si>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</si>
  <si>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</si>
  <si>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</si>
  <si>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</si>
  <si>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</si>
  <si>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</si>
  <si>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</si>
  <si>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</si>
  <si>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</si>
  <si>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</si>
  <si>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</si>
  <si>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</si>
  <si>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</si>
  <si>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</si>
  <si>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</si>
  <si>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</si>
  <si>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</si>
  <si>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</si>
  <si>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</si>
  <si>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</si>
  <si>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</si>
  <si>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</si>
  <si>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</si>
  <si>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</si>
  <si>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</si>
  <si>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</si>
  <si>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</si>
  <si>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</si>
  <si>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</si>
  <si>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</si>
  <si>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</si>
  <si>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</si>
  <si>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</si>
  <si>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</si>
  <si>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</si>
  <si>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</si>
  <si>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</si>
  <si>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</si>
  <si>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</si>
  <si>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</si>
  <si>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</si>
  <si>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</si>
  <si>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</si>
  <si>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</si>
  <si>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</si>
  <si>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</si>
  <si>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</si>
  <si>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</si>
  <si>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</si>
  <si>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</si>
  <si>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</si>
  <si>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</si>
  <si>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</si>
  <si>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</si>
  <si>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</si>
  <si>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</si>
  <si>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</si>
  <si>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</si>
  <si>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</si>
  <si>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</si>
  <si>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</si>
  <si>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</si>
  <si>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</si>
  <si>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</si>
  <si>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</si>
  <si>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</si>
  <si>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</si>
  <si>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</si>
  <si>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</si>
  <si>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</si>
  <si>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</si>
  <si>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</si>
  <si>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</si>
  <si>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</si>
  <si>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</si>
  <si>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</si>
  <si>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</si>
  <si>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</si>
  <si>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</si>
  <si>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</si>
  <si>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</si>
  <si>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</si>
  <si>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</si>
  <si>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</si>
  <si>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</si>
  <si>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</si>
  <si>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</si>
  <si>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</si>
  <si>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</si>
  <si>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</si>
  <si>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</si>
  <si>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</si>
  <si>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</si>
  <si>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</si>
  <si>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</si>
  <si>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</si>
  <si>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</si>
  <si>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</si>
  <si>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</si>
  <si>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</si>
  <si>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</si>
  <si>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</si>
  <si>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</si>
  <si>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</si>
  <si>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</si>
  <si>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</si>
  <si>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</si>
  <si>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</si>
  <si>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</si>
  <si>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</si>
  <si>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</si>
  <si>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</si>
  <si>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</si>
  <si>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</si>
  <si>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</si>
  <si>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</si>
  <si>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</si>
  <si>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</si>
  <si>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</si>
  <si>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</si>
  <si>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</si>
  <si>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</si>
  <si>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</si>
  <si>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</si>
  <si>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</si>
  <si>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</si>
  <si>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</si>
  <si>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</si>
  <si>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</si>
  <si>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</si>
  <si>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</si>
  <si>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</si>
  <si>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</si>
  <si>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</si>
  <si>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</si>
  <si>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</si>
  <si>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</si>
  <si>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</si>
  <si>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</si>
  <si>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</si>
  <si>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</si>
  <si>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</si>
  <si>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</si>
  <si>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</si>
  <si>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</si>
  <si>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</si>
  <si>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</si>
  <si>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</si>
  <si>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</si>
  <si>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</si>
  <si>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</si>
  <si>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</si>
  <si>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</si>
  <si>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</si>
  <si>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</si>
  <si>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</si>
  <si>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</si>
  <si>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</si>
  <si>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</si>
  <si>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</si>
  <si>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</si>
  <si>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</si>
  <si>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</si>
  <si>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</si>
  <si>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</si>
  <si>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</si>
  <si>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</si>
  <si>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</si>
  <si>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</si>
  <si>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</si>
  <si>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</si>
  <si>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</si>
  <si>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</si>
  <si>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</si>
  <si>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</si>
  <si>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</si>
  <si>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</si>
  <si>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</si>
  <si>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</si>
  <si>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</si>
  <si>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</si>
  <si>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</si>
  <si>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</si>
  <si>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</si>
  <si>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</si>
  <si>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</si>
  <si>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</si>
  <si>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</si>
  <si>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</si>
  <si>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</si>
  <si>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</si>
  <si>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</si>
  <si>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</si>
  <si>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</si>
  <si>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</si>
  <si>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</si>
  <si>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</si>
  <si>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</si>
  <si>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</si>
  <si>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</si>
  <si>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</si>
  <si>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</si>
  <si>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</si>
  <si>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</si>
  <si>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</si>
  <si>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</si>
  <si>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</si>
  <si>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</si>
  <si>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</si>
  <si>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</si>
  <si>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</si>
  <si>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</si>
  <si>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</si>
  <si>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</si>
  <si>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</si>
  <si>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</si>
  <si>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</si>
  <si>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</si>
  <si>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</si>
  <si>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</si>
  <si>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</si>
  <si>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</si>
  <si>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</si>
  <si>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</si>
  <si>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</si>
  <si>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</si>
  <si>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</si>
  <si>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</si>
  <si>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</si>
  <si>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</si>
  <si>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</si>
  <si>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</si>
  <si>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</si>
  <si>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</si>
  <si>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</si>
  <si>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</si>
  <si>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</si>
  <si>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</si>
  <si>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</si>
  <si>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</si>
  <si>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</si>
  <si>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</si>
  <si>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</si>
  <si>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</si>
  <si>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</si>
  <si>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</si>
  <si>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</si>
  <si>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</si>
  <si>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</si>
  <si>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</si>
  <si>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</si>
  <si>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</si>
  <si>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</si>
  <si>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</si>
  <si>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</si>
  <si>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</si>
  <si>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</si>
  <si>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</si>
  <si>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</si>
  <si>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</si>
  <si>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</si>
  <si>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</si>
  <si>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</si>
  <si>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</si>
  <si>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</si>
  <si>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</si>
  <si>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</si>
  <si>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</si>
  <si>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</si>
  <si>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</si>
  <si>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</si>
  <si>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</si>
  <si>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</si>
  <si>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</si>
  <si>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</si>
  <si>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</si>
  <si>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</si>
  <si>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</si>
  <si>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</si>
  <si>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</si>
  <si>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</si>
  <si>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</si>
  <si>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</si>
  <si>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</si>
  <si>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</si>
  <si>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</si>
  <si>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</si>
  <si>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</si>
  <si>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</si>
  <si>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</si>
  <si>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</si>
  <si>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</si>
  <si>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</si>
  <si>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</si>
  <si>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</si>
  <si>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</si>
  <si>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</si>
  <si>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</si>
  <si>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</si>
  <si>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</si>
  <si>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</si>
  <si>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</si>
  <si>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</si>
  <si>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</si>
  <si>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</si>
  <si>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</si>
  <si>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</si>
  <si>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</si>
  <si>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</si>
  <si>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</si>
  <si>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</si>
  <si>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</si>
  <si>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</si>
  <si>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</si>
  <si>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</si>
  <si>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</si>
  <si>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</si>
  <si>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</si>
  <si>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</si>
  <si>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</si>
  <si>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</si>
  <si>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</si>
  <si>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</si>
  <si>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</si>
  <si>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</si>
  <si>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</si>
  <si>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</si>
  <si>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</si>
  <si>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</si>
  <si>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</si>
  <si>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</si>
  <si>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</si>
  <si>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</si>
  <si>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</si>
  <si>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</si>
  <si>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</si>
  <si>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</si>
  <si>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</si>
  <si>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</si>
  <si>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</si>
  <si>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</si>
  <si>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</si>
  <si>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</si>
  <si>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</si>
  <si>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</si>
  <si>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</si>
  <si>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</si>
  <si>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</si>
  <si>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</si>
  <si>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</si>
  <si>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</si>
  <si>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</si>
  <si>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</si>
  <si>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</si>
  <si>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</si>
  <si>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</si>
  <si>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</si>
  <si>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</si>
  <si>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</si>
  <si>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</si>
  <si>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</si>
  <si>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</si>
  <si>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</si>
  <si>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</si>
  <si>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</si>
  <si>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</si>
  <si>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</si>
  <si>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</si>
  <si>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</si>
  <si>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</si>
  <si>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</si>
  <si>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</si>
  <si>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</si>
  <si>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</si>
  <si>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</si>
  <si>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</si>
  <si>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</si>
  <si>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</si>
  <si>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</si>
  <si>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</si>
  <si>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</si>
  <si>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</si>
  <si>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</si>
  <si>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</si>
  <si>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</si>
  <si>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</si>
  <si>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</si>
  <si>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</si>
  <si>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</si>
  <si>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</si>
  <si>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</si>
  <si>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</si>
  <si>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</si>
  <si>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</si>
  <si>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</si>
  <si>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</si>
  <si>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</si>
  <si>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</si>
  <si>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</si>
  <si>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</si>
  <si>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</si>
  <si>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</si>
  <si>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</si>
  <si>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</si>
  <si>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</si>
  <si>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</si>
  <si>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</si>
  <si>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</si>
  <si>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</si>
  <si>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</si>
  <si>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</si>
  <si>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</si>
  <si>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</si>
  <si>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</si>
  <si>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</si>
  <si>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</si>
  <si>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</si>
  <si>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</si>
  <si>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</si>
  <si>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</si>
  <si>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</si>
  <si>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</si>
  <si>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</si>
  <si>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</si>
  <si>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</si>
  <si>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</si>
  <si>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</si>
  <si>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</si>
  <si>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</si>
  <si>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</si>
  <si>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</si>
  <si>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</si>
  <si>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</si>
  <si>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</si>
  <si>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</si>
  <si>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</si>
  <si>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</si>
  <si>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</si>
  <si>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</si>
  <si>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</si>
  <si>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</si>
  <si>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</si>
  <si>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</si>
  <si>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</si>
  <si>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</si>
  <si>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</si>
  <si>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</si>
  <si>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</si>
  <si>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</si>
  <si>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</si>
  <si>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</si>
  <si>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</si>
  <si>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</si>
  <si>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</si>
  <si>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</si>
  <si>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</si>
  <si>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</si>
  <si>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</si>
  <si>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</si>
  <si>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</si>
  <si>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</si>
  <si>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</si>
  <si>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</si>
  <si>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</si>
  <si>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</si>
  <si>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</si>
  <si>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</si>
  <si>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</si>
  <si>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</si>
  <si>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</si>
  <si>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</si>
  <si>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</si>
  <si>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</si>
  <si>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</si>
  <si>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</si>
  <si>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</si>
  <si>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</si>
  <si>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</si>
  <si>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</si>
  <si>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</si>
  <si>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</si>
  <si>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</si>
  <si>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</si>
  <si>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</si>
  <si>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</si>
  <si>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</si>
  <si>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</si>
  <si>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</si>
  <si>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</si>
  <si>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</si>
  <si>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</si>
  <si>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</si>
  <si>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</si>
  <si>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</si>
  <si>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</si>
  <si>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</si>
  <si>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</si>
  <si>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</si>
  <si>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</si>
  <si>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</si>
  <si>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</si>
  <si>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</si>
  <si>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</si>
  <si>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</si>
  <si>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</si>
  <si>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</si>
  <si>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</si>
  <si>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</si>
  <si>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</si>
  <si>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</si>
  <si>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</si>
  <si>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</si>
  <si>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</si>
  <si>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</si>
  <si>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</si>
  <si>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</si>
  <si>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</si>
  <si>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</si>
  <si>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</si>
  <si>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</si>
  <si>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</si>
  <si>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</si>
  <si>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</si>
  <si>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</si>
  <si>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</si>
  <si>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</si>
  <si>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</si>
  <si>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</si>
  <si>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</si>
  <si>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</si>
  <si>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</si>
  <si>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</si>
  <si>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</si>
  <si>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</si>
  <si>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</si>
  <si>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</si>
  <si>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</si>
  <si>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</si>
  <si>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</si>
  <si>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</si>
  <si>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</si>
  <si>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</si>
  <si>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</si>
  <si>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</si>
  <si>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</si>
  <si>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</si>
  <si>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</si>
  <si>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</si>
  <si>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</si>
  <si>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</si>
  <si>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</si>
  <si>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</si>
  <si>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</si>
  <si>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</si>
  <si>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</si>
  <si>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</si>
  <si>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</si>
  <si>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</si>
  <si>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</si>
  <si>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</si>
  <si>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</si>
  <si>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</si>
  <si>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</si>
  <si>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</si>
  <si>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</si>
  <si>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</si>
  <si>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</si>
  <si>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</si>
  <si>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</si>
  <si>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</si>
  <si>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</si>
  <si>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</si>
  <si>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</si>
  <si>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</si>
  <si>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</si>
  <si>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</si>
  <si>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</si>
  <si>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</si>
  <si>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</si>
  <si>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</si>
  <si>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</si>
  <si>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</si>
  <si>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</si>
  <si>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</si>
  <si>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</si>
  <si>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</si>
  <si>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</si>
  <si>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</si>
  <si>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</si>
  <si>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</si>
  <si>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</si>
  <si>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</si>
  <si>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</si>
  <si>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</si>
  <si>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</si>
  <si>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</si>
  <si>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</si>
  <si>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</si>
  <si>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</si>
  <si>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</si>
  <si>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</si>
  <si>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</si>
  <si>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</si>
  <si>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</si>
  <si>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</si>
  <si>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</si>
  <si>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</si>
  <si>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</si>
  <si>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</si>
  <si>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</si>
  <si>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</si>
  <si>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</si>
  <si>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</si>
  <si>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</si>
  <si>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</si>
  <si>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</si>
  <si>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</si>
  <si>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</si>
  <si>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</si>
  <si>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</si>
  <si>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</si>
  <si>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</si>
  <si>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</si>
  <si>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</si>
  <si>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</si>
  <si>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</si>
  <si>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</si>
  <si>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</si>
  <si>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</si>
  <si>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</si>
  <si>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</si>
  <si>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</si>
  <si>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</si>
  <si>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</si>
  <si>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</si>
  <si>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</si>
  <si>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</si>
  <si>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</si>
  <si>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</si>
  <si>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</si>
  <si>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</si>
  <si>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</si>
  <si>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</si>
  <si>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</si>
  <si>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</si>
  <si>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</si>
  <si>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</si>
  <si>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</si>
  <si>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</si>
  <si>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</si>
  <si>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</si>
  <si>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</si>
  <si>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</si>
  <si>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</si>
  <si>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</si>
  <si>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</si>
  <si>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</si>
  <si>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</si>
  <si>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</si>
  <si>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</si>
  <si>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</si>
  <si>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</si>
  <si>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</si>
  <si>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</si>
  <si>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</si>
  <si>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</si>
  <si>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</si>
  <si>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</si>
  <si>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</si>
  <si>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</si>
  <si>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</si>
  <si>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</si>
  <si>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</si>
  <si>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</si>
  <si>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</si>
  <si>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</si>
  <si>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</si>
  <si>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</si>
  <si>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</si>
  <si>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</si>
  <si>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</si>
  <si>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</si>
  <si>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</si>
  <si>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</si>
  <si>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</si>
  <si>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</si>
  <si>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</si>
  <si>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</si>
  <si>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</si>
  <si>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</si>
  <si>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</si>
  <si>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</si>
  <si>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</si>
  <si>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</si>
  <si>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</si>
  <si>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</si>
  <si>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</si>
  <si>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</si>
  <si>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</si>
  <si>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</si>
  <si>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</si>
  <si>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</si>
  <si>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</si>
  <si>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</si>
  <si>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</si>
  <si>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</si>
  <si>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</si>
  <si>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</si>
  <si>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</si>
  <si>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</si>
  <si>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</si>
  <si>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</si>
  <si>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</si>
  <si>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</si>
  <si>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</si>
  <si>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</si>
  <si>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</si>
  <si>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</si>
  <si>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</si>
  <si>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</si>
  <si>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</si>
  <si>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</si>
  <si>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</si>
  <si>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</si>
  <si>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</si>
  <si>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</si>
  <si>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</si>
  <si>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</si>
  <si>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</si>
  <si>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</si>
  <si>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</si>
  <si>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</si>
  <si>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</si>
  <si>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</si>
  <si>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</si>
  <si>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</si>
  <si>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</si>
  <si>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</si>
  <si>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</si>
  <si>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</si>
  <si>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</si>
  <si>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</si>
  <si>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</si>
  <si>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</si>
  <si>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</si>
  <si>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</si>
  <si>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</si>
  <si>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</si>
  <si>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</si>
  <si>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</si>
  <si>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</si>
  <si>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</si>
  <si>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</si>
  <si>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</si>
  <si>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</si>
  <si>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</si>
  <si>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</si>
  <si>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</si>
  <si>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</si>
  <si>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</si>
  <si>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</si>
  <si>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</si>
  <si>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</si>
  <si>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</si>
  <si>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</si>
  <si>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</si>
  <si>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</si>
  <si>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</si>
  <si>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</si>
  <si>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</si>
  <si>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</si>
  <si>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</si>
  <si>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</si>
  <si>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</si>
  <si>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</si>
  <si>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</si>
  <si>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</si>
  <si>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</si>
  <si>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</si>
  <si>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</si>
  <si>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</si>
  <si>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</si>
  <si>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</si>
  <si>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</si>
  <si>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</si>
  <si>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</si>
  <si>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</si>
  <si>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</si>
  <si>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</si>
  <si>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</si>
  <si>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</si>
  <si>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</si>
  <si>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</si>
  <si>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</si>
  <si>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</si>
  <si>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</si>
  <si>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</si>
  <si>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</si>
  <si>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</si>
  <si>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</si>
  <si>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</si>
  <si>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</si>
  <si>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</si>
  <si>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</si>
  <si>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</si>
  <si>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</si>
  <si>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</si>
  <si>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</si>
  <si>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</si>
  <si>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</si>
  <si>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</si>
  <si>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</si>
  <si>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</si>
  <si>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</si>
  <si>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</si>
  <si>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</si>
  <si>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</si>
  <si>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</si>
  <si>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</si>
  <si>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</si>
  <si>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</si>
  <si>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</si>
  <si>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</si>
  <si>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</si>
  <si>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</si>
  <si>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</si>
  <si>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</si>
  <si>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</si>
  <si>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</si>
  <si>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</si>
  <si>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</si>
  <si>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</si>
  <si>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</si>
  <si>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</si>
  <si>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</si>
  <si>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</si>
  <si>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</si>
  <si>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</si>
  <si>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</si>
  <si>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</si>
  <si>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</si>
  <si>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</si>
  <si>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</si>
  <si>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</si>
  <si>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</si>
  <si>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</si>
  <si>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</si>
  <si>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</si>
  <si>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</si>
  <si>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</si>
  <si>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</si>
  <si>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</si>
  <si>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</si>
  <si>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</si>
  <si>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</si>
  <si>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</si>
  <si>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>TAG</t>
  </si>
  <si>
    <t>TAG2</t>
  </si>
  <si>
    <t xml:space="preserve">Trabalha em TAG2 </t>
  </si>
  <si>
    <t>Efraim</t>
  </si>
  <si>
    <t>Carregamento em TCS</t>
  </si>
  <si>
    <t>Herbert</t>
  </si>
  <si>
    <t>Realizar duas soldas e trilho 12 metros</t>
  </si>
  <si>
    <t>TMI</t>
  </si>
  <si>
    <t>TMITCS</t>
  </si>
  <si>
    <t>Ronda 7 dias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</si>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</sst>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63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4"/>
    <tableColumn id="8" xr3:uid="{69D5AC3B-4F64-4F8F-AD2A-0AD158918DDD}" name="CORRELATO" dataDxfId="14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2" tableBorderDxfId="141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5" totalsRowDxfId="104" tableBorderDxfId="103">
  <autoFilter ref="A5:BS599" xr:uid="{99E022FC-4664-48A9-AF84-B0E9D0DB4711}">
    <filterColumn colId="1">
      <filters>
        <dateGroupItem year="2026" month="1" day="2" dateTimeGrouping="day"/>
        <dateGroupItem year="2026" month="1" day="3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13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13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13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13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13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13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13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13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13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13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13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13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13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13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13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13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13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13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13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13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13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13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13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13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13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13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13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13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13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13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13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13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13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13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13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13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13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13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13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13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13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13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13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13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13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13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13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13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13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13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13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13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13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13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13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13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13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13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s="21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s="213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13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13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13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13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13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13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13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13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13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13" t="s">
        <v>220</v>
      </c>
      <c r="D75" s="290" t="s">
        <v>221</v>
      </c>
      <c r="E75" s="291" t="s">
        <v>38</v>
      </c>
      <c r="F75" s="291" t="s">
        <v>10</v>
      </c>
      <c r="G75" s="291" t="s">
        <v>20</v>
      </c>
      <c r="H75" s="291" t="s">
        <v>11</v>
      </c>
      <c r="I75" s="291">
        <v>1</v>
      </c>
      <c r="J75" s="292">
        <v>1</v>
      </c>
      <c r="K75" s="293" t="s">
        <v>20</v>
      </c>
    </row>
    <row r="76" spans="1:11">
      <c r="A76" s="213" t="s">
        <v>222</v>
      </c>
    </row>
    <row r="77" spans="1:11">
      <c r="A77" s="213" t="s">
        <v>223</v>
      </c>
    </row>
    <row r="78" spans="1:11">
      <c r="A78" s="213" t="s">
        <v>224</v>
      </c>
    </row>
    <row r="79" spans="1:11">
      <c r="A79" s="213" t="s">
        <v>225</v>
      </c>
    </row>
    <row r="80" spans="1:11">
      <c r="A80" s="213" t="s">
        <v>226</v>
      </c>
    </row>
    <row r="81" spans="1:1">
      <c r="A81" s="213" t="s">
        <v>227</v>
      </c>
    </row>
    <row r="82" spans="1:1">
      <c r="A82" t="s">
        <v>228</v>
      </c>
    </row>
    <row r="83" spans="1:1">
      <c r="A83" s="213" t="s">
        <v>229</v>
      </c>
    </row>
    <row r="84" spans="1:1">
      <c r="A84" s="213" t="s">
        <v>230</v>
      </c>
    </row>
    <row r="85" spans="1:1">
      <c r="A85" s="213" t="s">
        <v>231</v>
      </c>
    </row>
    <row r="86" spans="1:1">
      <c r="A86" s="213" t="s">
        <v>232</v>
      </c>
    </row>
    <row r="87" spans="1:1">
      <c r="A87" s="213" t="s">
        <v>233</v>
      </c>
    </row>
    <row r="88" spans="1:1">
      <c r="A88" s="213" t="s">
        <v>234</v>
      </c>
    </row>
    <row r="89" spans="1:1">
      <c r="A89" s="213" t="s">
        <v>235</v>
      </c>
    </row>
    <row r="90" spans="1:1">
      <c r="A90" s="213" t="s">
        <v>236</v>
      </c>
    </row>
    <row r="91" spans="1:1">
      <c r="A91" s="213" t="s">
        <v>237</v>
      </c>
    </row>
    <row r="92" spans="1:1">
      <c r="A92" s="213" t="s">
        <v>238</v>
      </c>
    </row>
    <row r="93" spans="1:1">
      <c r="A93" s="213" t="s">
        <v>239</v>
      </c>
    </row>
    <row r="94" spans="1:1">
      <c r="A94" s="213" t="s">
        <v>240</v>
      </c>
    </row>
    <row r="95" spans="1:1">
      <c r="A95" s="213" t="s">
        <v>241</v>
      </c>
    </row>
    <row r="96" spans="1:1">
      <c r="A96" s="213" t="s">
        <v>242</v>
      </c>
    </row>
    <row r="97" spans="1:1">
      <c r="A97" s="213" t="s">
        <v>243</v>
      </c>
    </row>
    <row r="98" spans="1:1">
      <c r="A98" s="213" t="s">
        <v>244</v>
      </c>
    </row>
    <row r="99" spans="1:1">
      <c r="A99" s="213" t="s">
        <v>245</v>
      </c>
    </row>
    <row r="100" spans="1:1">
      <c r="A100" s="213" t="s">
        <v>246</v>
      </c>
    </row>
    <row r="101" spans="1:1">
      <c r="A101" s="213" t="s">
        <v>247</v>
      </c>
    </row>
    <row r="102" spans="1:1">
      <c r="A102" s="213" t="s">
        <v>248</v>
      </c>
    </row>
    <row r="103" spans="1:1">
      <c r="A103" s="213" t="s">
        <v>249</v>
      </c>
    </row>
    <row r="104" spans="1:1">
      <c r="A104" s="213" t="s">
        <v>250</v>
      </c>
    </row>
    <row r="105" spans="1:1">
      <c r="A105" s="213" t="s">
        <v>251</v>
      </c>
    </row>
    <row r="106" spans="1:1">
      <c r="A106" s="213" t="s">
        <v>252</v>
      </c>
    </row>
    <row r="107" spans="1:1">
      <c r="A107" s="213" t="s">
        <v>253</v>
      </c>
    </row>
    <row r="108" spans="1:1">
      <c r="A108" s="213" t="s">
        <v>254</v>
      </c>
    </row>
    <row r="109" spans="1:1">
      <c r="A109" s="213" t="s">
        <v>155</v>
      </c>
    </row>
    <row r="110" spans="1:1">
      <c r="A110" s="213" t="s">
        <v>255</v>
      </c>
    </row>
    <row r="111" spans="1:1">
      <c r="A111" s="213" t="s">
        <v>256</v>
      </c>
    </row>
    <row r="112" spans="1:1">
      <c r="A112" s="213" t="s">
        <v>257</v>
      </c>
    </row>
    <row r="113" spans="1:1">
      <c r="A113" s="213" t="s">
        <v>258</v>
      </c>
    </row>
    <row r="114" spans="1:1">
      <c r="A114" s="213" t="s">
        <v>259</v>
      </c>
    </row>
    <row r="115" spans="1:1">
      <c r="A115" s="213" t="s">
        <v>260</v>
      </c>
    </row>
    <row r="116" spans="1:1">
      <c r="A116" s="213" t="s">
        <v>261</v>
      </c>
    </row>
    <row r="117" spans="1:1">
      <c r="A117" s="213" t="s">
        <v>262</v>
      </c>
    </row>
    <row r="118" spans="1:1">
      <c r="A118" s="213" t="s">
        <v>263</v>
      </c>
    </row>
    <row r="119" spans="1:1">
      <c r="A119" s="213" t="s">
        <v>264</v>
      </c>
    </row>
    <row r="120" spans="1:1">
      <c r="A120" s="213" t="s">
        <v>265</v>
      </c>
    </row>
    <row r="121" spans="1:1">
      <c r="A121" s="213" t="s">
        <v>266</v>
      </c>
    </row>
    <row r="122" spans="1:1">
      <c r="A122" s="213" t="s">
        <v>267</v>
      </c>
    </row>
    <row r="123" spans="1:1">
      <c r="A123" s="213" t="s">
        <v>268</v>
      </c>
    </row>
    <row r="124" spans="1:1">
      <c r="A124" s="213" t="s">
        <v>269</v>
      </c>
    </row>
    <row r="125" spans="1:1">
      <c r="A125" s="213" t="s">
        <v>270</v>
      </c>
    </row>
    <row r="126" spans="1:1">
      <c r="A126" s="213" t="s">
        <v>271</v>
      </c>
    </row>
    <row r="127" spans="1:1">
      <c r="A127" s="213" t="s">
        <v>272</v>
      </c>
    </row>
    <row r="128" spans="1:1">
      <c r="A128" t="s">
        <v>273</v>
      </c>
    </row>
    <row r="129" spans="1:1">
      <c r="A129" s="213" t="s">
        <v>274</v>
      </c>
    </row>
    <row r="130" spans="1:1">
      <c r="A130" s="213" t="s">
        <v>275</v>
      </c>
    </row>
    <row r="131" spans="1:1">
      <c r="A131" s="213" t="s">
        <v>276</v>
      </c>
    </row>
    <row r="132" spans="1:1">
      <c r="A132" s="213" t="s">
        <v>277</v>
      </c>
    </row>
    <row r="133" spans="1:1">
      <c r="A133" s="213" t="s">
        <v>278</v>
      </c>
    </row>
    <row r="134" spans="1:1">
      <c r="A134" s="213" t="s">
        <v>279</v>
      </c>
    </row>
    <row r="135" spans="1:1">
      <c r="A135" s="213" t="s">
        <v>280</v>
      </c>
    </row>
    <row r="136" spans="1:1">
      <c r="A136" s="213" t="s">
        <v>281</v>
      </c>
    </row>
    <row r="137" spans="1:1">
      <c r="A137" s="213" t="s">
        <v>282</v>
      </c>
    </row>
    <row r="138" spans="1:1">
      <c r="A138" s="213" t="s">
        <v>283</v>
      </c>
    </row>
    <row r="139" spans="1:1">
      <c r="A139" s="213" t="s">
        <v>284</v>
      </c>
    </row>
    <row r="140" spans="1:1">
      <c r="A140" s="213" t="s">
        <v>285</v>
      </c>
    </row>
    <row r="141" spans="1:1">
      <c r="A141" s="213" t="s">
        <v>286</v>
      </c>
    </row>
    <row r="142" spans="1:1">
      <c r="A142" s="213" t="s">
        <v>287</v>
      </c>
    </row>
    <row r="143" spans="1:1">
      <c r="A143" s="213" t="s">
        <v>288</v>
      </c>
    </row>
    <row r="144" spans="1:1">
      <c r="A144" s="213" t="s">
        <v>289</v>
      </c>
    </row>
    <row r="145" spans="1:1">
      <c r="A145" s="213" t="s">
        <v>290</v>
      </c>
    </row>
    <row r="146" spans="1:1">
      <c r="A146" s="213" t="s">
        <v>291</v>
      </c>
    </row>
    <row r="147" spans="1:1">
      <c r="A147" s="213" t="s">
        <v>292</v>
      </c>
    </row>
    <row r="148" spans="1:1">
      <c r="A148" s="213" t="s">
        <v>293</v>
      </c>
    </row>
    <row r="149" spans="1:1">
      <c r="A149" s="213" t="s">
        <v>294</v>
      </c>
    </row>
    <row r="150" spans="1:1">
      <c r="A150" s="213" t="s">
        <v>295</v>
      </c>
    </row>
    <row r="151" spans="1:1">
      <c r="A151" s="213" t="s">
        <v>296</v>
      </c>
    </row>
    <row r="152" spans="1:1">
      <c r="A152" s="213" t="s">
        <v>297</v>
      </c>
    </row>
    <row r="153" spans="1:1">
      <c r="A153" s="213" t="s">
        <v>298</v>
      </c>
    </row>
    <row r="154" spans="1:1">
      <c r="A154" s="213" t="s">
        <v>299</v>
      </c>
    </row>
    <row r="155" spans="1:1">
      <c r="A155" s="213" t="s">
        <v>300</v>
      </c>
    </row>
    <row r="156" spans="1:1">
      <c r="A156" s="213" t="s">
        <v>301</v>
      </c>
    </row>
    <row r="157" spans="1:1">
      <c r="A157" s="213" t="s">
        <v>302</v>
      </c>
    </row>
    <row r="158" spans="1:1">
      <c r="A158" s="213" t="s">
        <v>303</v>
      </c>
    </row>
    <row r="159" spans="1:1">
      <c r="A159" s="213" t="s">
        <v>304</v>
      </c>
    </row>
    <row r="160" spans="1:1">
      <c r="A160" s="213" t="s">
        <v>305</v>
      </c>
    </row>
    <row r="161" spans="1:1">
      <c r="A161" s="213" t="s">
        <v>306</v>
      </c>
    </row>
    <row r="162" spans="1:1">
      <c r="A162" s="213" t="s">
        <v>307</v>
      </c>
    </row>
    <row r="163" spans="1:1">
      <c r="A163" s="213" t="s">
        <v>308</v>
      </c>
    </row>
    <row r="164" spans="1:1">
      <c r="A164" s="213" t="s">
        <v>309</v>
      </c>
    </row>
    <row r="165" spans="1:1">
      <c r="A165" s="213" t="s">
        <v>310</v>
      </c>
    </row>
    <row r="166" spans="1:1">
      <c r="A166" s="213" t="s">
        <v>311</v>
      </c>
    </row>
    <row r="167" spans="1:1">
      <c r="A167" s="213" t="s">
        <v>312</v>
      </c>
    </row>
    <row r="168" spans="1:1">
      <c r="A168" s="213" t="s">
        <v>313</v>
      </c>
    </row>
    <row r="169" spans="1:1">
      <c r="A169" s="213" t="s">
        <v>314</v>
      </c>
    </row>
    <row r="170" spans="1:1">
      <c r="A170" s="213" t="s">
        <v>315</v>
      </c>
    </row>
    <row r="171" spans="1:1">
      <c r="A171" s="213" t="s">
        <v>316</v>
      </c>
    </row>
    <row r="172" spans="1:1">
      <c r="A172" s="213" t="s">
        <v>317</v>
      </c>
    </row>
    <row r="173" spans="1:1">
      <c r="A173" s="213" t="s">
        <v>318</v>
      </c>
    </row>
    <row r="174" spans="1:1">
      <c r="A174" s="213" t="s">
        <v>319</v>
      </c>
    </row>
    <row r="175" spans="1:1">
      <c r="A175" s="213" t="s">
        <v>320</v>
      </c>
    </row>
    <row r="176" spans="1:1">
      <c r="A176" s="213" t="s">
        <v>321</v>
      </c>
    </row>
    <row r="177" spans="1:1">
      <c r="A177" s="213" t="s">
        <v>322</v>
      </c>
    </row>
    <row r="178" spans="1:1">
      <c r="A178" s="213" t="s">
        <v>323</v>
      </c>
    </row>
    <row r="179" spans="1:1">
      <c r="A179" t="s">
        <v>324</v>
      </c>
    </row>
    <row r="180" spans="1:1">
      <c r="A180" s="213" t="s">
        <v>325</v>
      </c>
    </row>
    <row r="181" spans="1:1">
      <c r="A181" s="213" t="s">
        <v>326</v>
      </c>
    </row>
    <row r="182" spans="1:1">
      <c r="A182" s="213" t="s">
        <v>327</v>
      </c>
    </row>
    <row r="183" spans="1:1">
      <c r="A183" s="213" t="s">
        <v>328</v>
      </c>
    </row>
    <row r="184" spans="1:1">
      <c r="A184" s="213" t="s">
        <v>329</v>
      </c>
    </row>
    <row r="185" spans="1:1">
      <c r="A185" s="213" t="s">
        <v>330</v>
      </c>
    </row>
    <row r="186" spans="1:1">
      <c r="A186" s="213" t="s">
        <v>331</v>
      </c>
    </row>
    <row r="187" spans="1:1">
      <c r="A187" s="213" t="s">
        <v>332</v>
      </c>
    </row>
    <row r="188" spans="1:1">
      <c r="A188" s="213" t="s">
        <v>333</v>
      </c>
    </row>
    <row r="189" spans="1:1">
      <c r="A189" s="213" t="s">
        <v>334</v>
      </c>
    </row>
    <row r="190" spans="1:1">
      <c r="A190" s="213" t="s">
        <v>335</v>
      </c>
    </row>
    <row r="191" spans="1:1">
      <c r="A191" s="213" t="s">
        <v>336</v>
      </c>
    </row>
    <row r="192" spans="1:1">
      <c r="A192" s="213" t="s">
        <v>337</v>
      </c>
    </row>
    <row r="193" spans="1:1">
      <c r="A193" s="213" t="s">
        <v>338</v>
      </c>
    </row>
    <row r="194" spans="1:1">
      <c r="A194" s="213" t="s">
        <v>339</v>
      </c>
    </row>
    <row r="195" spans="1:1">
      <c r="A195" s="213" t="s">
        <v>340</v>
      </c>
    </row>
    <row r="196" spans="1:1">
      <c r="A196" s="213" t="s">
        <v>341</v>
      </c>
    </row>
    <row r="197" spans="1:1">
      <c r="A197" s="213" t="s">
        <v>342</v>
      </c>
    </row>
    <row r="198" spans="1:1">
      <c r="A198" s="213" t="s">
        <v>343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4" bestFit="1" customWidth="1"/>
    <col min="2" max="2" width="26" style="194" bestFit="1" customWidth="1"/>
    <col min="3" max="3" width="26.5703125" style="194" bestFit="1" customWidth="1"/>
    <col min="4" max="4" width="16.28515625" style="194" bestFit="1" customWidth="1"/>
    <col min="5" max="5" width="9.140625" style="194"/>
    <col min="6" max="6" width="13.85546875" style="195" bestFit="1" customWidth="1"/>
    <col min="7" max="7" width="9.85546875" style="195" bestFit="1" customWidth="1"/>
    <col min="8" max="8" width="11.5703125" style="194" customWidth="1"/>
    <col min="9" max="9" width="9.28515625" style="194" bestFit="1" customWidth="1"/>
    <col min="10" max="10" width="47.7109375" style="194" bestFit="1" customWidth="1"/>
    <col min="11" max="11" width="22" style="194" bestFit="1" customWidth="1"/>
    <col min="12" max="16384" width="9.140625" style="194"/>
  </cols>
  <sheetData>
    <row r="1" spans="1:14">
      <c r="A1" s="271" t="s">
        <v>344</v>
      </c>
      <c r="B1" s="272" t="s">
        <v>345</v>
      </c>
      <c r="C1" s="272" t="s">
        <v>346</v>
      </c>
      <c r="D1" s="272" t="s">
        <v>347</v>
      </c>
      <c r="E1" s="272" t="s">
        <v>348</v>
      </c>
      <c r="F1" s="273" t="s">
        <v>349</v>
      </c>
      <c r="G1" s="273" t="s">
        <v>350</v>
      </c>
      <c r="H1" s="272" t="s">
        <v>351</v>
      </c>
      <c r="I1" s="272" t="s">
        <v>352</v>
      </c>
      <c r="J1" s="272" t="s">
        <v>353</v>
      </c>
      <c r="K1" s="274" t="s">
        <v>354</v>
      </c>
    </row>
    <row r="2" spans="1:14">
      <c r="A2" s="249" t="s">
        <v>355</v>
      </c>
      <c r="B2" s="250" t="s">
        <v>356</v>
      </c>
      <c r="C2" s="250" t="s">
        <v>357</v>
      </c>
      <c r="D2" s="250" t="s">
        <v>358</v>
      </c>
      <c r="E2" s="250">
        <v>98</v>
      </c>
      <c r="F2" s="251">
        <v>501.30900000000003</v>
      </c>
      <c r="G2" s="251">
        <v>512</v>
      </c>
      <c r="H2" s="250" t="s">
        <v>359</v>
      </c>
      <c r="I2" s="250" t="s">
        <v>360</v>
      </c>
      <c r="J2" s="250" t="s">
        <v>361</v>
      </c>
      <c r="K2" s="252" t="s">
        <v>362</v>
      </c>
    </row>
    <row r="3" spans="1:14">
      <c r="A3" s="253" t="s">
        <v>355</v>
      </c>
      <c r="B3" s="254" t="s">
        <v>356</v>
      </c>
      <c r="C3" s="254" t="s">
        <v>357</v>
      </c>
      <c r="D3" s="254" t="s">
        <v>358</v>
      </c>
      <c r="E3" s="254">
        <v>98</v>
      </c>
      <c r="F3" s="255">
        <v>512</v>
      </c>
      <c r="G3" s="255">
        <v>521</v>
      </c>
      <c r="H3" s="254" t="s">
        <v>359</v>
      </c>
      <c r="I3" s="254">
        <v>512521</v>
      </c>
      <c r="J3" s="254" t="s">
        <v>361</v>
      </c>
      <c r="K3" s="256" t="s">
        <v>362</v>
      </c>
    </row>
    <row r="4" spans="1:14">
      <c r="A4" s="257" t="s">
        <v>355</v>
      </c>
      <c r="B4" s="258" t="s">
        <v>356</v>
      </c>
      <c r="C4" s="258" t="s">
        <v>357</v>
      </c>
      <c r="D4" s="258" t="s">
        <v>358</v>
      </c>
      <c r="E4" s="258">
        <v>98</v>
      </c>
      <c r="F4" s="259">
        <v>521</v>
      </c>
      <c r="G4" s="259">
        <v>529.20000000000005</v>
      </c>
      <c r="H4" s="258" t="s">
        <v>359</v>
      </c>
      <c r="I4" s="258" t="s">
        <v>363</v>
      </c>
      <c r="J4" s="258" t="s">
        <v>361</v>
      </c>
      <c r="K4" s="260" t="s">
        <v>362</v>
      </c>
    </row>
    <row r="5" spans="1:14">
      <c r="A5" s="253" t="s">
        <v>355</v>
      </c>
      <c r="B5" s="254" t="s">
        <v>356</v>
      </c>
      <c r="C5" s="254" t="s">
        <v>357</v>
      </c>
      <c r="D5" s="254" t="s">
        <v>358</v>
      </c>
      <c r="E5" s="254">
        <v>98</v>
      </c>
      <c r="F5" s="255">
        <v>529.20000000000005</v>
      </c>
      <c r="G5" s="255">
        <v>531.91399999999999</v>
      </c>
      <c r="H5" s="254" t="s">
        <v>364</v>
      </c>
      <c r="I5" s="254" t="s">
        <v>365</v>
      </c>
      <c r="J5" s="254" t="s">
        <v>361</v>
      </c>
      <c r="K5" s="256" t="s">
        <v>362</v>
      </c>
    </row>
    <row r="6" spans="1:14">
      <c r="A6" s="257" t="s">
        <v>355</v>
      </c>
      <c r="B6" s="258" t="s">
        <v>356</v>
      </c>
      <c r="C6" s="258" t="s">
        <v>357</v>
      </c>
      <c r="D6" s="258" t="s">
        <v>358</v>
      </c>
      <c r="E6" s="258">
        <v>98</v>
      </c>
      <c r="F6" s="259">
        <v>529.20000000000005</v>
      </c>
      <c r="G6" s="259">
        <v>531.91399999999999</v>
      </c>
      <c r="H6" s="258" t="s">
        <v>364</v>
      </c>
      <c r="I6" s="258" t="s">
        <v>366</v>
      </c>
      <c r="J6" s="258" t="s">
        <v>361</v>
      </c>
      <c r="K6" s="260" t="s">
        <v>362</v>
      </c>
    </row>
    <row r="7" spans="1:14">
      <c r="A7" s="253" t="s">
        <v>355</v>
      </c>
      <c r="B7" s="254" t="s">
        <v>356</v>
      </c>
      <c r="C7" s="254" t="s">
        <v>357</v>
      </c>
      <c r="D7" s="254" t="s">
        <v>358</v>
      </c>
      <c r="E7" s="254">
        <v>98</v>
      </c>
      <c r="F7" s="255">
        <v>531.91399999999999</v>
      </c>
      <c r="G7" s="255">
        <v>539</v>
      </c>
      <c r="H7" s="254" t="s">
        <v>367</v>
      </c>
      <c r="I7" s="254" t="s">
        <v>368</v>
      </c>
      <c r="J7" s="254" t="s">
        <v>361</v>
      </c>
      <c r="K7" s="256" t="s">
        <v>362</v>
      </c>
    </row>
    <row r="8" spans="1:14">
      <c r="A8" s="257" t="s">
        <v>355</v>
      </c>
      <c r="B8" s="258" t="s">
        <v>356</v>
      </c>
      <c r="C8" s="258" t="s">
        <v>357</v>
      </c>
      <c r="D8" s="258" t="s">
        <v>358</v>
      </c>
      <c r="E8" s="258">
        <v>98</v>
      </c>
      <c r="F8" s="259">
        <v>539</v>
      </c>
      <c r="G8" s="259">
        <v>548.154</v>
      </c>
      <c r="H8" s="258" t="s">
        <v>367</v>
      </c>
      <c r="I8" s="258" t="s">
        <v>369</v>
      </c>
      <c r="J8" s="258" t="s">
        <v>361</v>
      </c>
      <c r="K8" s="260" t="s">
        <v>362</v>
      </c>
      <c r="N8" s="196"/>
    </row>
    <row r="9" spans="1:14">
      <c r="A9" s="253" t="s">
        <v>355</v>
      </c>
      <c r="B9" s="254" t="s">
        <v>356</v>
      </c>
      <c r="C9" s="254" t="s">
        <v>357</v>
      </c>
      <c r="D9" s="254" t="s">
        <v>358</v>
      </c>
      <c r="E9" s="254">
        <v>98</v>
      </c>
      <c r="F9" s="255">
        <v>548.154</v>
      </c>
      <c r="G9" s="255">
        <v>550.87599999999998</v>
      </c>
      <c r="H9" s="254" t="s">
        <v>370</v>
      </c>
      <c r="I9" s="254" t="s">
        <v>371</v>
      </c>
      <c r="J9" s="254" t="s">
        <v>361</v>
      </c>
      <c r="K9" s="256" t="s">
        <v>362</v>
      </c>
    </row>
    <row r="10" spans="1:14">
      <c r="A10" s="257" t="s">
        <v>355</v>
      </c>
      <c r="B10" s="258" t="s">
        <v>356</v>
      </c>
      <c r="C10" s="258" t="s">
        <v>357</v>
      </c>
      <c r="D10" s="258" t="s">
        <v>358</v>
      </c>
      <c r="E10" s="258">
        <v>98</v>
      </c>
      <c r="F10" s="259">
        <v>548.154</v>
      </c>
      <c r="G10" s="259">
        <v>550.87599999999998</v>
      </c>
      <c r="H10" s="258" t="s">
        <v>370</v>
      </c>
      <c r="I10" s="258" t="s">
        <v>372</v>
      </c>
      <c r="J10" s="258" t="s">
        <v>361</v>
      </c>
      <c r="K10" s="260" t="s">
        <v>362</v>
      </c>
    </row>
    <row r="11" spans="1:14">
      <c r="A11" s="253" t="s">
        <v>355</v>
      </c>
      <c r="B11" s="254" t="s">
        <v>356</v>
      </c>
      <c r="C11" s="254" t="s">
        <v>357</v>
      </c>
      <c r="D11" s="254" t="s">
        <v>358</v>
      </c>
      <c r="E11" s="254">
        <v>98</v>
      </c>
      <c r="F11" s="255">
        <v>550.87599999999998</v>
      </c>
      <c r="G11" s="255">
        <v>556</v>
      </c>
      <c r="H11" s="254" t="s">
        <v>373</v>
      </c>
      <c r="I11" s="254" t="s">
        <v>374</v>
      </c>
      <c r="J11" s="254" t="s">
        <v>361</v>
      </c>
      <c r="K11" s="256" t="s">
        <v>362</v>
      </c>
    </row>
    <row r="12" spans="1:14">
      <c r="A12" s="257" t="s">
        <v>355</v>
      </c>
      <c r="B12" s="258" t="s">
        <v>356</v>
      </c>
      <c r="C12" s="258" t="s">
        <v>357</v>
      </c>
      <c r="D12" s="258" t="s">
        <v>358</v>
      </c>
      <c r="E12" s="258">
        <v>98</v>
      </c>
      <c r="F12" s="259">
        <v>556</v>
      </c>
      <c r="G12" s="259">
        <v>562.79200000000003</v>
      </c>
      <c r="H12" s="258" t="s">
        <v>373</v>
      </c>
      <c r="I12" s="258" t="s">
        <v>375</v>
      </c>
      <c r="J12" s="258" t="s">
        <v>361</v>
      </c>
      <c r="K12" s="260" t="s">
        <v>362</v>
      </c>
    </row>
    <row r="13" spans="1:14">
      <c r="A13" s="253" t="s">
        <v>355</v>
      </c>
      <c r="B13" s="254" t="s">
        <v>356</v>
      </c>
      <c r="C13" s="254" t="s">
        <v>357</v>
      </c>
      <c r="D13" s="254" t="s">
        <v>358</v>
      </c>
      <c r="E13" s="254">
        <v>98</v>
      </c>
      <c r="F13" s="255">
        <v>562.79200000000003</v>
      </c>
      <c r="G13" s="255">
        <v>565.49900000000002</v>
      </c>
      <c r="H13" s="254" t="s">
        <v>376</v>
      </c>
      <c r="I13" s="254" t="s">
        <v>377</v>
      </c>
      <c r="J13" s="254" t="s">
        <v>361</v>
      </c>
      <c r="K13" s="256" t="s">
        <v>362</v>
      </c>
    </row>
    <row r="14" spans="1:14">
      <c r="A14" s="257" t="s">
        <v>355</v>
      </c>
      <c r="B14" s="258" t="s">
        <v>356</v>
      </c>
      <c r="C14" s="258" t="s">
        <v>357</v>
      </c>
      <c r="D14" s="258" t="s">
        <v>358</v>
      </c>
      <c r="E14" s="258">
        <v>98</v>
      </c>
      <c r="F14" s="259">
        <v>562.79200000000003</v>
      </c>
      <c r="G14" s="259">
        <v>565.49900000000002</v>
      </c>
      <c r="H14" s="258" t="s">
        <v>376</v>
      </c>
      <c r="I14" s="258" t="s">
        <v>378</v>
      </c>
      <c r="J14" s="258" t="s">
        <v>361</v>
      </c>
      <c r="K14" s="260" t="s">
        <v>362</v>
      </c>
    </row>
    <row r="15" spans="1:14">
      <c r="A15" s="253" t="s">
        <v>355</v>
      </c>
      <c r="B15" s="254" t="s">
        <v>356</v>
      </c>
      <c r="C15" s="254" t="s">
        <v>357</v>
      </c>
      <c r="D15" s="254" t="s">
        <v>358</v>
      </c>
      <c r="E15" s="254">
        <v>98</v>
      </c>
      <c r="F15" s="255">
        <v>565.49900000000002</v>
      </c>
      <c r="G15" s="255">
        <v>575</v>
      </c>
      <c r="H15" s="254" t="s">
        <v>379</v>
      </c>
      <c r="I15" s="254" t="s">
        <v>380</v>
      </c>
      <c r="J15" s="254" t="s">
        <v>361</v>
      </c>
      <c r="K15" s="256" t="s">
        <v>362</v>
      </c>
    </row>
    <row r="16" spans="1:14">
      <c r="A16" s="257" t="s">
        <v>355</v>
      </c>
      <c r="B16" s="258" t="s">
        <v>356</v>
      </c>
      <c r="C16" s="258" t="s">
        <v>357</v>
      </c>
      <c r="D16" s="258" t="s">
        <v>358</v>
      </c>
      <c r="E16" s="258">
        <v>98</v>
      </c>
      <c r="F16" s="259">
        <v>575</v>
      </c>
      <c r="G16" s="259">
        <v>585</v>
      </c>
      <c r="H16" s="258" t="s">
        <v>379</v>
      </c>
      <c r="I16" s="258">
        <v>575585</v>
      </c>
      <c r="J16" s="258" t="s">
        <v>361</v>
      </c>
      <c r="K16" s="260" t="s">
        <v>362</v>
      </c>
    </row>
    <row r="17" spans="1:11">
      <c r="A17" s="253" t="s">
        <v>355</v>
      </c>
      <c r="B17" s="254" t="s">
        <v>356</v>
      </c>
      <c r="C17" s="254" t="s">
        <v>357</v>
      </c>
      <c r="D17" s="254" t="s">
        <v>358</v>
      </c>
      <c r="E17" s="254">
        <v>98</v>
      </c>
      <c r="F17" s="255">
        <v>585</v>
      </c>
      <c r="G17" s="255">
        <v>596.16099999999994</v>
      </c>
      <c r="H17" s="254" t="s">
        <v>379</v>
      </c>
      <c r="I17" s="254" t="s">
        <v>381</v>
      </c>
      <c r="J17" s="254" t="s">
        <v>361</v>
      </c>
      <c r="K17" s="256" t="s">
        <v>362</v>
      </c>
    </row>
    <row r="18" spans="1:11">
      <c r="A18" s="257" t="s">
        <v>355</v>
      </c>
      <c r="B18" s="258" t="s">
        <v>356</v>
      </c>
      <c r="C18" s="258" t="s">
        <v>357</v>
      </c>
      <c r="D18" s="258" t="s">
        <v>358</v>
      </c>
      <c r="E18" s="258">
        <v>98</v>
      </c>
      <c r="F18" s="259">
        <v>596.16099999999994</v>
      </c>
      <c r="G18" s="259">
        <v>599.19899999999996</v>
      </c>
      <c r="H18" s="258" t="s">
        <v>382</v>
      </c>
      <c r="I18" s="258" t="s">
        <v>383</v>
      </c>
      <c r="J18" s="258" t="s">
        <v>361</v>
      </c>
      <c r="K18" s="260" t="s">
        <v>362</v>
      </c>
    </row>
    <row r="19" spans="1:11">
      <c r="A19" s="253" t="s">
        <v>355</v>
      </c>
      <c r="B19" s="254" t="s">
        <v>356</v>
      </c>
      <c r="C19" s="254" t="s">
        <v>357</v>
      </c>
      <c r="D19" s="254" t="s">
        <v>358</v>
      </c>
      <c r="E19" s="254">
        <v>98</v>
      </c>
      <c r="F19" s="255">
        <v>596.16099999999994</v>
      </c>
      <c r="G19" s="255">
        <v>599.19899999999996</v>
      </c>
      <c r="H19" s="254" t="s">
        <v>382</v>
      </c>
      <c r="I19" s="254" t="s">
        <v>384</v>
      </c>
      <c r="J19" s="254" t="s">
        <v>361</v>
      </c>
      <c r="K19" s="256" t="s">
        <v>362</v>
      </c>
    </row>
    <row r="20" spans="1:11">
      <c r="A20" s="257" t="s">
        <v>355</v>
      </c>
      <c r="B20" s="258" t="s">
        <v>356</v>
      </c>
      <c r="C20" s="258" t="s">
        <v>357</v>
      </c>
      <c r="D20" s="258" t="s">
        <v>358</v>
      </c>
      <c r="E20" s="258">
        <v>98</v>
      </c>
      <c r="F20" s="259">
        <v>599.19899999999996</v>
      </c>
      <c r="G20" s="259">
        <v>612.44899999999996</v>
      </c>
      <c r="H20" s="258" t="s">
        <v>385</v>
      </c>
      <c r="I20" s="258" t="s">
        <v>386</v>
      </c>
      <c r="J20" s="258" t="s">
        <v>361</v>
      </c>
      <c r="K20" s="260" t="s">
        <v>362</v>
      </c>
    </row>
    <row r="21" spans="1:11">
      <c r="A21" s="253" t="s">
        <v>355</v>
      </c>
      <c r="B21" s="254" t="s">
        <v>356</v>
      </c>
      <c r="C21" s="254" t="s">
        <v>357</v>
      </c>
      <c r="D21" s="254" t="s">
        <v>358</v>
      </c>
      <c r="E21" s="254">
        <v>98</v>
      </c>
      <c r="F21" s="255">
        <v>612.44899999999996</v>
      </c>
      <c r="G21" s="255">
        <v>614.60799999999995</v>
      </c>
      <c r="H21" s="254" t="s">
        <v>387</v>
      </c>
      <c r="I21" s="254" t="s">
        <v>388</v>
      </c>
      <c r="J21" s="254" t="s">
        <v>361</v>
      </c>
      <c r="K21" s="256" t="s">
        <v>362</v>
      </c>
    </row>
    <row r="22" spans="1:11">
      <c r="A22" s="257" t="s">
        <v>355</v>
      </c>
      <c r="B22" s="258" t="s">
        <v>356</v>
      </c>
      <c r="C22" s="258" t="s">
        <v>357</v>
      </c>
      <c r="D22" s="258" t="s">
        <v>358</v>
      </c>
      <c r="E22" s="258">
        <v>98</v>
      </c>
      <c r="F22" s="259">
        <v>612.44899999999996</v>
      </c>
      <c r="G22" s="259">
        <v>614.60799999999995</v>
      </c>
      <c r="H22" s="258" t="s">
        <v>387</v>
      </c>
      <c r="I22" s="258" t="s">
        <v>389</v>
      </c>
      <c r="J22" s="258" t="s">
        <v>361</v>
      </c>
      <c r="K22" s="260" t="s">
        <v>362</v>
      </c>
    </row>
    <row r="23" spans="1:11">
      <c r="A23" s="253" t="s">
        <v>355</v>
      </c>
      <c r="B23" s="254" t="s">
        <v>356</v>
      </c>
      <c r="C23" s="254" t="s">
        <v>357</v>
      </c>
      <c r="D23" s="254" t="s">
        <v>358</v>
      </c>
      <c r="E23" s="254">
        <v>98</v>
      </c>
      <c r="F23" s="255">
        <v>614.60799999999995</v>
      </c>
      <c r="G23" s="255">
        <v>615.40800000000002</v>
      </c>
      <c r="H23" s="254" t="s">
        <v>390</v>
      </c>
      <c r="I23" s="254" t="s">
        <v>391</v>
      </c>
      <c r="J23" s="254" t="s">
        <v>361</v>
      </c>
      <c r="K23" s="256" t="s">
        <v>362</v>
      </c>
    </row>
    <row r="24" spans="1:11">
      <c r="A24" s="257" t="s">
        <v>355</v>
      </c>
      <c r="B24" s="258" t="s">
        <v>356</v>
      </c>
      <c r="C24" s="258" t="s">
        <v>357</v>
      </c>
      <c r="D24" s="258" t="s">
        <v>358</v>
      </c>
      <c r="E24" s="258">
        <v>98</v>
      </c>
      <c r="F24" s="259">
        <v>614.60799999999995</v>
      </c>
      <c r="G24" s="259">
        <v>615.40800000000002</v>
      </c>
      <c r="H24" s="258" t="s">
        <v>390</v>
      </c>
      <c r="I24" s="258" t="s">
        <v>392</v>
      </c>
      <c r="J24" s="258" t="s">
        <v>361</v>
      </c>
      <c r="K24" s="260" t="s">
        <v>362</v>
      </c>
    </row>
    <row r="25" spans="1:11">
      <c r="A25" s="253" t="s">
        <v>355</v>
      </c>
      <c r="B25" s="254" t="s">
        <v>356</v>
      </c>
      <c r="C25" s="254" t="s">
        <v>357</v>
      </c>
      <c r="D25" s="254" t="s">
        <v>358</v>
      </c>
      <c r="E25" s="254">
        <v>98</v>
      </c>
      <c r="F25" s="255">
        <v>615.40800000000002</v>
      </c>
      <c r="G25" s="255">
        <v>617.928</v>
      </c>
      <c r="H25" s="254" t="s">
        <v>393</v>
      </c>
      <c r="I25" s="254" t="s">
        <v>394</v>
      </c>
      <c r="J25" s="254" t="s">
        <v>361</v>
      </c>
      <c r="K25" s="256" t="s">
        <v>362</v>
      </c>
    </row>
    <row r="26" spans="1:11">
      <c r="A26" s="257" t="s">
        <v>355</v>
      </c>
      <c r="B26" s="258" t="s">
        <v>356</v>
      </c>
      <c r="C26" s="258" t="s">
        <v>357</v>
      </c>
      <c r="D26" s="258" t="s">
        <v>358</v>
      </c>
      <c r="E26" s="258">
        <v>98</v>
      </c>
      <c r="F26" s="259">
        <v>615.40800000000002</v>
      </c>
      <c r="G26" s="259">
        <v>617.928</v>
      </c>
      <c r="H26" s="258" t="s">
        <v>393</v>
      </c>
      <c r="I26" s="258" t="s">
        <v>395</v>
      </c>
      <c r="J26" s="258" t="s">
        <v>361</v>
      </c>
      <c r="K26" s="260" t="s">
        <v>362</v>
      </c>
    </row>
    <row r="27" spans="1:11">
      <c r="A27" s="253" t="s">
        <v>355</v>
      </c>
      <c r="B27" s="254" t="s">
        <v>356</v>
      </c>
      <c r="C27" s="254" t="s">
        <v>357</v>
      </c>
      <c r="D27" s="254" t="s">
        <v>358</v>
      </c>
      <c r="E27" s="254">
        <v>98</v>
      </c>
      <c r="F27" s="255">
        <v>617.928</v>
      </c>
      <c r="G27" s="255">
        <v>630.08600000000001</v>
      </c>
      <c r="H27" s="254" t="s">
        <v>396</v>
      </c>
      <c r="I27" s="254" t="s">
        <v>397</v>
      </c>
      <c r="J27" s="254" t="s">
        <v>361</v>
      </c>
      <c r="K27" s="256" t="s">
        <v>362</v>
      </c>
    </row>
    <row r="28" spans="1:11">
      <c r="A28" s="257" t="s">
        <v>355</v>
      </c>
      <c r="B28" s="258" t="s">
        <v>356</v>
      </c>
      <c r="C28" s="258" t="s">
        <v>357</v>
      </c>
      <c r="D28" s="258" t="s">
        <v>358</v>
      </c>
      <c r="E28" s="258">
        <v>98</v>
      </c>
      <c r="F28" s="259">
        <v>630.08600000000001</v>
      </c>
      <c r="G28" s="259">
        <v>633.15800000000002</v>
      </c>
      <c r="H28" s="258" t="s">
        <v>398</v>
      </c>
      <c r="I28" s="258" t="s">
        <v>399</v>
      </c>
      <c r="J28" s="258" t="s">
        <v>361</v>
      </c>
      <c r="K28" s="260" t="s">
        <v>362</v>
      </c>
    </row>
    <row r="29" spans="1:11">
      <c r="A29" s="253" t="s">
        <v>355</v>
      </c>
      <c r="B29" s="254" t="s">
        <v>356</v>
      </c>
      <c r="C29" s="254" t="s">
        <v>357</v>
      </c>
      <c r="D29" s="254" t="s">
        <v>358</v>
      </c>
      <c r="E29" s="254">
        <v>98</v>
      </c>
      <c r="F29" s="255">
        <v>630.08600000000001</v>
      </c>
      <c r="G29" s="255">
        <v>633.15800000000002</v>
      </c>
      <c r="H29" s="254" t="s">
        <v>398</v>
      </c>
      <c r="I29" s="254" t="s">
        <v>400</v>
      </c>
      <c r="J29" s="254" t="s">
        <v>361</v>
      </c>
      <c r="K29" s="256" t="s">
        <v>362</v>
      </c>
    </row>
    <row r="30" spans="1:11">
      <c r="A30" s="257" t="s">
        <v>355</v>
      </c>
      <c r="B30" s="258" t="s">
        <v>356</v>
      </c>
      <c r="C30" s="258" t="s">
        <v>357</v>
      </c>
      <c r="D30" s="258" t="s">
        <v>358</v>
      </c>
      <c r="E30" s="258">
        <v>98</v>
      </c>
      <c r="F30" s="259">
        <v>633.15800000000002</v>
      </c>
      <c r="G30" s="259">
        <v>643</v>
      </c>
      <c r="H30" s="258" t="s">
        <v>401</v>
      </c>
      <c r="I30" s="258" t="s">
        <v>402</v>
      </c>
      <c r="J30" s="258" t="s">
        <v>361</v>
      </c>
      <c r="K30" s="260" t="s">
        <v>362</v>
      </c>
    </row>
    <row r="31" spans="1:11">
      <c r="A31" s="253" t="s">
        <v>355</v>
      </c>
      <c r="B31" s="254" t="s">
        <v>356</v>
      </c>
      <c r="C31" s="254" t="s">
        <v>357</v>
      </c>
      <c r="D31" s="254" t="s">
        <v>358</v>
      </c>
      <c r="E31" s="254">
        <v>98</v>
      </c>
      <c r="F31" s="255">
        <v>643</v>
      </c>
      <c r="G31" s="255">
        <v>651</v>
      </c>
      <c r="H31" s="254" t="s">
        <v>401</v>
      </c>
      <c r="I31" s="254">
        <v>643651</v>
      </c>
      <c r="J31" s="254" t="s">
        <v>361</v>
      </c>
      <c r="K31" s="256" t="s">
        <v>362</v>
      </c>
    </row>
    <row r="32" spans="1:11">
      <c r="A32" s="257" t="s">
        <v>355</v>
      </c>
      <c r="B32" s="258" t="s">
        <v>356</v>
      </c>
      <c r="C32" s="258" t="s">
        <v>357</v>
      </c>
      <c r="D32" s="258" t="s">
        <v>358</v>
      </c>
      <c r="E32" s="258">
        <v>98</v>
      </c>
      <c r="F32" s="259">
        <v>651</v>
      </c>
      <c r="G32" s="259">
        <v>659.65</v>
      </c>
      <c r="H32" s="258" t="s">
        <v>401</v>
      </c>
      <c r="I32" s="258" t="s">
        <v>403</v>
      </c>
      <c r="J32" s="258" t="s">
        <v>361</v>
      </c>
      <c r="K32" s="260" t="s">
        <v>362</v>
      </c>
    </row>
    <row r="33" spans="1:11">
      <c r="A33" s="253" t="s">
        <v>355</v>
      </c>
      <c r="B33" s="254" t="s">
        <v>356</v>
      </c>
      <c r="C33" s="254" t="s">
        <v>357</v>
      </c>
      <c r="D33" s="254" t="s">
        <v>358</v>
      </c>
      <c r="E33" s="254">
        <v>98</v>
      </c>
      <c r="F33" s="255">
        <v>659.65</v>
      </c>
      <c r="G33" s="255">
        <v>662.37</v>
      </c>
      <c r="H33" s="254" t="s">
        <v>404</v>
      </c>
      <c r="I33" s="254" t="s">
        <v>405</v>
      </c>
      <c r="J33" s="254" t="s">
        <v>361</v>
      </c>
      <c r="K33" s="256" t="s">
        <v>362</v>
      </c>
    </row>
    <row r="34" spans="1:11">
      <c r="A34" s="257" t="s">
        <v>355</v>
      </c>
      <c r="B34" s="258" t="s">
        <v>356</v>
      </c>
      <c r="C34" s="258" t="s">
        <v>357</v>
      </c>
      <c r="D34" s="258" t="s">
        <v>358</v>
      </c>
      <c r="E34" s="258">
        <v>98</v>
      </c>
      <c r="F34" s="259">
        <v>659.65</v>
      </c>
      <c r="G34" s="259">
        <v>662.37</v>
      </c>
      <c r="H34" s="258" t="s">
        <v>404</v>
      </c>
      <c r="I34" s="258" t="s">
        <v>406</v>
      </c>
      <c r="J34" s="258" t="s">
        <v>361</v>
      </c>
      <c r="K34" s="260" t="s">
        <v>362</v>
      </c>
    </row>
    <row r="35" spans="1:11">
      <c r="A35" s="253" t="s">
        <v>355</v>
      </c>
      <c r="B35" s="254" t="s">
        <v>356</v>
      </c>
      <c r="C35" s="254" t="s">
        <v>357</v>
      </c>
      <c r="D35" s="254" t="s">
        <v>358</v>
      </c>
      <c r="E35" s="254">
        <v>98</v>
      </c>
      <c r="F35" s="255">
        <v>662.37</v>
      </c>
      <c r="G35" s="255">
        <v>671</v>
      </c>
      <c r="H35" s="254" t="s">
        <v>407</v>
      </c>
      <c r="I35" s="254" t="s">
        <v>408</v>
      </c>
      <c r="J35" s="254" t="s">
        <v>361</v>
      </c>
      <c r="K35" s="256" t="s">
        <v>362</v>
      </c>
    </row>
    <row r="36" spans="1:11">
      <c r="A36" s="257" t="s">
        <v>355</v>
      </c>
      <c r="B36" s="258" t="s">
        <v>356</v>
      </c>
      <c r="C36" s="258" t="s">
        <v>357</v>
      </c>
      <c r="D36" s="258" t="s">
        <v>358</v>
      </c>
      <c r="E36" s="258">
        <v>98</v>
      </c>
      <c r="F36" s="259">
        <v>671</v>
      </c>
      <c r="G36" s="259">
        <v>677</v>
      </c>
      <c r="H36" s="258" t="s">
        <v>407</v>
      </c>
      <c r="I36" s="258">
        <v>671677</v>
      </c>
      <c r="J36" s="258" t="s">
        <v>361</v>
      </c>
      <c r="K36" s="260" t="s">
        <v>362</v>
      </c>
    </row>
    <row r="37" spans="1:11">
      <c r="A37" s="253" t="s">
        <v>355</v>
      </c>
      <c r="B37" s="254" t="s">
        <v>356</v>
      </c>
      <c r="C37" s="254" t="s">
        <v>357</v>
      </c>
      <c r="D37" s="254" t="s">
        <v>358</v>
      </c>
      <c r="E37" s="254">
        <v>98</v>
      </c>
      <c r="F37" s="255">
        <v>677</v>
      </c>
      <c r="G37" s="255">
        <v>688.38199999999995</v>
      </c>
      <c r="H37" s="254" t="s">
        <v>407</v>
      </c>
      <c r="I37" s="254" t="s">
        <v>409</v>
      </c>
      <c r="J37" s="254" t="s">
        <v>361</v>
      </c>
      <c r="K37" s="256" t="s">
        <v>362</v>
      </c>
    </row>
    <row r="38" spans="1:11">
      <c r="A38" s="257" t="s">
        <v>355</v>
      </c>
      <c r="B38" s="258" t="s">
        <v>356</v>
      </c>
      <c r="C38" s="258" t="s">
        <v>357</v>
      </c>
      <c r="D38" s="258" t="s">
        <v>358</v>
      </c>
      <c r="E38" s="258">
        <v>98</v>
      </c>
      <c r="F38" s="259">
        <v>688.38199999999995</v>
      </c>
      <c r="G38" s="259">
        <v>691.12900000000002</v>
      </c>
      <c r="H38" s="258" t="s">
        <v>410</v>
      </c>
      <c r="I38" s="258" t="s">
        <v>411</v>
      </c>
      <c r="J38" s="258" t="s">
        <v>361</v>
      </c>
      <c r="K38" s="260" t="s">
        <v>362</v>
      </c>
    </row>
    <row r="39" spans="1:11">
      <c r="A39" s="253" t="s">
        <v>355</v>
      </c>
      <c r="B39" s="254" t="s">
        <v>356</v>
      </c>
      <c r="C39" s="254" t="s">
        <v>357</v>
      </c>
      <c r="D39" s="254" t="s">
        <v>358</v>
      </c>
      <c r="E39" s="254">
        <v>98</v>
      </c>
      <c r="F39" s="255">
        <v>688.38199999999995</v>
      </c>
      <c r="G39" s="255">
        <v>691.12900000000002</v>
      </c>
      <c r="H39" s="254" t="s">
        <v>410</v>
      </c>
      <c r="I39" s="254" t="s">
        <v>412</v>
      </c>
      <c r="J39" s="254" t="s">
        <v>361</v>
      </c>
      <c r="K39" s="256" t="s">
        <v>362</v>
      </c>
    </row>
    <row r="40" spans="1:11">
      <c r="A40" s="257" t="s">
        <v>355</v>
      </c>
      <c r="B40" s="258" t="s">
        <v>356</v>
      </c>
      <c r="C40" s="258" t="s">
        <v>357</v>
      </c>
      <c r="D40" s="258" t="s">
        <v>358</v>
      </c>
      <c r="E40" s="258">
        <v>98</v>
      </c>
      <c r="F40" s="259">
        <v>691.12900000000002</v>
      </c>
      <c r="G40" s="259">
        <v>699</v>
      </c>
      <c r="H40" s="258" t="s">
        <v>413</v>
      </c>
      <c r="I40" s="258" t="s">
        <v>414</v>
      </c>
      <c r="J40" s="258" t="s">
        <v>361</v>
      </c>
      <c r="K40" s="260" t="s">
        <v>362</v>
      </c>
    </row>
    <row r="41" spans="1:11">
      <c r="A41" s="253" t="s">
        <v>355</v>
      </c>
      <c r="B41" s="254" t="s">
        <v>356</v>
      </c>
      <c r="C41" s="254" t="s">
        <v>357</v>
      </c>
      <c r="D41" s="254" t="s">
        <v>358</v>
      </c>
      <c r="E41" s="254">
        <v>98</v>
      </c>
      <c r="F41" s="255">
        <v>699</v>
      </c>
      <c r="G41" s="255">
        <v>710</v>
      </c>
      <c r="H41" s="254" t="s">
        <v>413</v>
      </c>
      <c r="I41" s="254">
        <v>699710</v>
      </c>
      <c r="J41" s="254" t="s">
        <v>361</v>
      </c>
      <c r="K41" s="256" t="s">
        <v>362</v>
      </c>
    </row>
    <row r="42" spans="1:11">
      <c r="A42" s="257" t="s">
        <v>355</v>
      </c>
      <c r="B42" s="258" t="s">
        <v>356</v>
      </c>
      <c r="C42" s="258" t="s">
        <v>357</v>
      </c>
      <c r="D42" s="258" t="s">
        <v>358</v>
      </c>
      <c r="E42" s="258">
        <v>98</v>
      </c>
      <c r="F42" s="259">
        <v>710</v>
      </c>
      <c r="G42" s="259">
        <v>719.14099999999996</v>
      </c>
      <c r="H42" s="258" t="s">
        <v>413</v>
      </c>
      <c r="I42" s="258" t="s">
        <v>415</v>
      </c>
      <c r="J42" s="258" t="s">
        <v>361</v>
      </c>
      <c r="K42" s="260" t="s">
        <v>362</v>
      </c>
    </row>
    <row r="43" spans="1:11">
      <c r="A43" s="253" t="s">
        <v>355</v>
      </c>
      <c r="B43" s="254" t="s">
        <v>356</v>
      </c>
      <c r="C43" s="254" t="s">
        <v>357</v>
      </c>
      <c r="D43" s="254" t="s">
        <v>358</v>
      </c>
      <c r="E43" s="254">
        <v>98</v>
      </c>
      <c r="F43" s="255">
        <v>719.14099999999996</v>
      </c>
      <c r="G43" s="255">
        <v>721.86699999999996</v>
      </c>
      <c r="H43" s="254" t="s">
        <v>416</v>
      </c>
      <c r="I43" s="254" t="s">
        <v>417</v>
      </c>
      <c r="J43" s="254" t="s">
        <v>361</v>
      </c>
      <c r="K43" s="256" t="s">
        <v>362</v>
      </c>
    </row>
    <row r="44" spans="1:11">
      <c r="A44" s="257" t="s">
        <v>355</v>
      </c>
      <c r="B44" s="258" t="s">
        <v>356</v>
      </c>
      <c r="C44" s="258" t="s">
        <v>357</v>
      </c>
      <c r="D44" s="258" t="s">
        <v>358</v>
      </c>
      <c r="E44" s="258">
        <v>98</v>
      </c>
      <c r="F44" s="259">
        <v>719.14099999999996</v>
      </c>
      <c r="G44" s="259">
        <v>721.86699999999996</v>
      </c>
      <c r="H44" s="258" t="s">
        <v>416</v>
      </c>
      <c r="I44" s="258" t="s">
        <v>418</v>
      </c>
      <c r="J44" s="258" t="s">
        <v>361</v>
      </c>
      <c r="K44" s="260" t="s">
        <v>362</v>
      </c>
    </row>
    <row r="45" spans="1:11">
      <c r="A45" s="253" t="s">
        <v>355</v>
      </c>
      <c r="B45" s="254" t="s">
        <v>356</v>
      </c>
      <c r="C45" s="254" t="s">
        <v>357</v>
      </c>
      <c r="D45" s="254" t="s">
        <v>358</v>
      </c>
      <c r="E45" s="254">
        <v>98</v>
      </c>
      <c r="F45" s="255">
        <v>721.86699999999996</v>
      </c>
      <c r="G45" s="255">
        <v>732</v>
      </c>
      <c r="H45" s="254" t="s">
        <v>419</v>
      </c>
      <c r="I45" s="254" t="s">
        <v>420</v>
      </c>
      <c r="J45" s="254" t="s">
        <v>361</v>
      </c>
      <c r="K45" s="256" t="s">
        <v>362</v>
      </c>
    </row>
    <row r="46" spans="1:11">
      <c r="A46" s="257" t="s">
        <v>355</v>
      </c>
      <c r="B46" s="258" t="s">
        <v>356</v>
      </c>
      <c r="C46" s="258" t="s">
        <v>357</v>
      </c>
      <c r="D46" s="258" t="s">
        <v>358</v>
      </c>
      <c r="E46" s="258">
        <v>98</v>
      </c>
      <c r="F46" s="259">
        <v>732</v>
      </c>
      <c r="G46" s="259">
        <v>744</v>
      </c>
      <c r="H46" s="258" t="s">
        <v>419</v>
      </c>
      <c r="I46" s="258">
        <v>732744</v>
      </c>
      <c r="J46" s="258" t="s">
        <v>361</v>
      </c>
      <c r="K46" s="260" t="s">
        <v>362</v>
      </c>
    </row>
    <row r="47" spans="1:11">
      <c r="A47" s="253" t="s">
        <v>355</v>
      </c>
      <c r="B47" s="254" t="s">
        <v>356</v>
      </c>
      <c r="C47" s="254" t="s">
        <v>357</v>
      </c>
      <c r="D47" s="254" t="s">
        <v>358</v>
      </c>
      <c r="E47" s="254">
        <v>98</v>
      </c>
      <c r="F47" s="255">
        <v>744</v>
      </c>
      <c r="G47" s="255">
        <v>751.5</v>
      </c>
      <c r="H47" s="254" t="s">
        <v>419</v>
      </c>
      <c r="I47" s="254" t="s">
        <v>421</v>
      </c>
      <c r="J47" s="254" t="s">
        <v>361</v>
      </c>
      <c r="K47" s="256" t="s">
        <v>362</v>
      </c>
    </row>
    <row r="48" spans="1:11">
      <c r="A48" s="257" t="s">
        <v>355</v>
      </c>
      <c r="B48" s="258" t="s">
        <v>356</v>
      </c>
      <c r="C48" s="258" t="s">
        <v>357</v>
      </c>
      <c r="D48" s="258" t="s">
        <v>358</v>
      </c>
      <c r="E48" s="258">
        <v>98</v>
      </c>
      <c r="F48" s="259">
        <v>751.5</v>
      </c>
      <c r="G48" s="259">
        <v>754.15599999999995</v>
      </c>
      <c r="H48" s="258" t="s">
        <v>419</v>
      </c>
      <c r="I48" s="258" t="s">
        <v>422</v>
      </c>
      <c r="J48" s="258" t="s">
        <v>361</v>
      </c>
      <c r="K48" s="260" t="s">
        <v>362</v>
      </c>
    </row>
    <row r="49" spans="1:11">
      <c r="A49" s="253" t="s">
        <v>355</v>
      </c>
      <c r="B49" s="254" t="s">
        <v>356</v>
      </c>
      <c r="C49" s="254" t="s">
        <v>357</v>
      </c>
      <c r="D49" s="254" t="s">
        <v>358</v>
      </c>
      <c r="E49" s="254">
        <v>98</v>
      </c>
      <c r="F49" s="255">
        <v>751.56500000000005</v>
      </c>
      <c r="G49" s="255">
        <v>754.15599999999995</v>
      </c>
      <c r="H49" s="254" t="s">
        <v>419</v>
      </c>
      <c r="I49" s="254" t="s">
        <v>423</v>
      </c>
      <c r="J49" s="254" t="s">
        <v>361</v>
      </c>
      <c r="K49" s="256" t="s">
        <v>362</v>
      </c>
    </row>
    <row r="50" spans="1:11">
      <c r="A50" s="257" t="s">
        <v>355</v>
      </c>
      <c r="B50" s="258" t="s">
        <v>356</v>
      </c>
      <c r="C50" s="258" t="s">
        <v>357</v>
      </c>
      <c r="D50" s="258" t="s">
        <v>358</v>
      </c>
      <c r="E50" s="258">
        <v>98</v>
      </c>
      <c r="F50" s="259">
        <v>754.15599999999995</v>
      </c>
      <c r="G50" s="259">
        <v>759.3</v>
      </c>
      <c r="H50" s="258" t="s">
        <v>424</v>
      </c>
      <c r="I50" s="258" t="s">
        <v>425</v>
      </c>
      <c r="J50" s="258" t="s">
        <v>361</v>
      </c>
      <c r="K50" s="260" t="s">
        <v>362</v>
      </c>
    </row>
    <row r="51" spans="1:11">
      <c r="A51" s="253" t="s">
        <v>355</v>
      </c>
      <c r="B51" s="254" t="s">
        <v>356</v>
      </c>
      <c r="C51" s="254" t="s">
        <v>357</v>
      </c>
      <c r="D51" s="254" t="s">
        <v>358</v>
      </c>
      <c r="E51" s="254">
        <v>98</v>
      </c>
      <c r="F51" s="255">
        <v>754.15599999999995</v>
      </c>
      <c r="G51" s="255">
        <v>757.66499999999996</v>
      </c>
      <c r="H51" s="254" t="s">
        <v>424</v>
      </c>
      <c r="I51" s="254" t="s">
        <v>426</v>
      </c>
      <c r="J51" s="254" t="s">
        <v>361</v>
      </c>
      <c r="K51" s="256" t="s">
        <v>362</v>
      </c>
    </row>
    <row r="52" spans="1:11">
      <c r="A52" s="257" t="s">
        <v>355</v>
      </c>
      <c r="B52" s="258" t="s">
        <v>427</v>
      </c>
      <c r="C52" s="258" t="s">
        <v>428</v>
      </c>
      <c r="D52" s="258" t="s">
        <v>429</v>
      </c>
      <c r="E52" s="258">
        <v>101</v>
      </c>
      <c r="F52" s="259">
        <v>717.93700000000001</v>
      </c>
      <c r="G52" s="259">
        <v>718.27099999999996</v>
      </c>
      <c r="H52" s="258" t="s">
        <v>430</v>
      </c>
      <c r="I52" s="258" t="s">
        <v>431</v>
      </c>
      <c r="J52" s="258" t="s">
        <v>432</v>
      </c>
      <c r="K52" s="260" t="s">
        <v>433</v>
      </c>
    </row>
    <row r="53" spans="1:11">
      <c r="A53" s="253" t="s">
        <v>355</v>
      </c>
      <c r="B53" s="254" t="s">
        <v>427</v>
      </c>
      <c r="C53" s="254" t="s">
        <v>428</v>
      </c>
      <c r="D53" s="254" t="s">
        <v>429</v>
      </c>
      <c r="E53" s="254">
        <v>101</v>
      </c>
      <c r="F53" s="255">
        <v>718.27099999999996</v>
      </c>
      <c r="G53" s="255">
        <v>719.50400000000002</v>
      </c>
      <c r="H53" s="254" t="s">
        <v>430</v>
      </c>
      <c r="I53" s="254" t="s">
        <v>434</v>
      </c>
      <c r="J53" s="254" t="s">
        <v>432</v>
      </c>
      <c r="K53" s="256" t="s">
        <v>433</v>
      </c>
    </row>
    <row r="54" spans="1:11">
      <c r="A54" s="257" t="s">
        <v>355</v>
      </c>
      <c r="B54" s="258" t="s">
        <v>427</v>
      </c>
      <c r="C54" s="258" t="s">
        <v>428</v>
      </c>
      <c r="D54" s="258" t="s">
        <v>429</v>
      </c>
      <c r="E54" s="258">
        <v>101</v>
      </c>
      <c r="F54" s="259">
        <v>719.50400000000002</v>
      </c>
      <c r="G54" s="259">
        <v>719.92200000000003</v>
      </c>
      <c r="H54" s="258" t="s">
        <v>430</v>
      </c>
      <c r="I54" s="258" t="s">
        <v>435</v>
      </c>
      <c r="J54" s="258" t="s">
        <v>432</v>
      </c>
      <c r="K54" s="260" t="s">
        <v>433</v>
      </c>
    </row>
    <row r="55" spans="1:11">
      <c r="A55" s="253" t="s">
        <v>355</v>
      </c>
      <c r="B55" s="254" t="s">
        <v>427</v>
      </c>
      <c r="C55" s="254" t="s">
        <v>428</v>
      </c>
      <c r="D55" s="254" t="s">
        <v>429</v>
      </c>
      <c r="E55" s="254">
        <v>101</v>
      </c>
      <c r="F55" s="255">
        <v>719.92200000000003</v>
      </c>
      <c r="G55" s="255">
        <v>724.01700000000005</v>
      </c>
      <c r="H55" s="254" t="s">
        <v>436</v>
      </c>
      <c r="I55" s="254" t="s">
        <v>437</v>
      </c>
      <c r="J55" s="254" t="s">
        <v>432</v>
      </c>
      <c r="K55" s="256" t="s">
        <v>433</v>
      </c>
    </row>
    <row r="56" spans="1:11">
      <c r="A56" s="257" t="s">
        <v>355</v>
      </c>
      <c r="B56" s="258" t="s">
        <v>427</v>
      </c>
      <c r="C56" s="258" t="s">
        <v>428</v>
      </c>
      <c r="D56" s="258" t="s">
        <v>429</v>
      </c>
      <c r="E56" s="258">
        <v>101</v>
      </c>
      <c r="F56" s="259">
        <v>719.92200000000003</v>
      </c>
      <c r="G56" s="259">
        <v>724.01700000000005</v>
      </c>
      <c r="H56" s="258" t="s">
        <v>436</v>
      </c>
      <c r="I56" s="258" t="s">
        <v>438</v>
      </c>
      <c r="J56" s="258" t="s">
        <v>432</v>
      </c>
      <c r="K56" s="260" t="s">
        <v>433</v>
      </c>
    </row>
    <row r="57" spans="1:11">
      <c r="A57" s="253" t="s">
        <v>355</v>
      </c>
      <c r="B57" s="254" t="s">
        <v>427</v>
      </c>
      <c r="C57" s="254" t="s">
        <v>428</v>
      </c>
      <c r="D57" s="254" t="s">
        <v>429</v>
      </c>
      <c r="E57" s="254">
        <v>101</v>
      </c>
      <c r="F57" s="255">
        <v>724.01700000000005</v>
      </c>
      <c r="G57" s="255">
        <v>726</v>
      </c>
      <c r="H57" s="254" t="s">
        <v>436</v>
      </c>
      <c r="I57" s="254" t="s">
        <v>439</v>
      </c>
      <c r="J57" s="254" t="s">
        <v>432</v>
      </c>
      <c r="K57" s="256" t="s">
        <v>433</v>
      </c>
    </row>
    <row r="58" spans="1:11">
      <c r="A58" s="257" t="s">
        <v>355</v>
      </c>
      <c r="B58" s="258" t="s">
        <v>427</v>
      </c>
      <c r="C58" s="258" t="s">
        <v>428</v>
      </c>
      <c r="D58" s="258" t="s">
        <v>429</v>
      </c>
      <c r="E58" s="258">
        <v>101</v>
      </c>
      <c r="F58" s="259">
        <v>726</v>
      </c>
      <c r="G58" s="259">
        <v>747.34299999999996</v>
      </c>
      <c r="H58" s="258" t="s">
        <v>440</v>
      </c>
      <c r="I58" s="258" t="s">
        <v>441</v>
      </c>
      <c r="J58" s="258" t="s">
        <v>432</v>
      </c>
      <c r="K58" s="260" t="s">
        <v>433</v>
      </c>
    </row>
    <row r="59" spans="1:11">
      <c r="A59" s="253" t="s">
        <v>355</v>
      </c>
      <c r="B59" s="254" t="s">
        <v>427</v>
      </c>
      <c r="C59" s="254" t="s">
        <v>428</v>
      </c>
      <c r="D59" s="254" t="s">
        <v>429</v>
      </c>
      <c r="E59" s="254">
        <v>101</v>
      </c>
      <c r="F59" s="255">
        <v>747.34299999999996</v>
      </c>
      <c r="G59" s="255">
        <v>749.721</v>
      </c>
      <c r="H59" s="254" t="s">
        <v>442</v>
      </c>
      <c r="I59" s="254" t="s">
        <v>443</v>
      </c>
      <c r="J59" s="254" t="s">
        <v>432</v>
      </c>
      <c r="K59" s="256" t="s">
        <v>433</v>
      </c>
    </row>
    <row r="60" spans="1:11">
      <c r="A60" s="257" t="s">
        <v>355</v>
      </c>
      <c r="B60" s="258" t="s">
        <v>427</v>
      </c>
      <c r="C60" s="258" t="s">
        <v>428</v>
      </c>
      <c r="D60" s="258" t="s">
        <v>429</v>
      </c>
      <c r="E60" s="258">
        <v>101</v>
      </c>
      <c r="F60" s="259">
        <v>747.34299999999996</v>
      </c>
      <c r="G60" s="259">
        <v>749.721</v>
      </c>
      <c r="H60" s="258" t="s">
        <v>442</v>
      </c>
      <c r="I60" s="258" t="s">
        <v>444</v>
      </c>
      <c r="J60" s="258" t="s">
        <v>432</v>
      </c>
      <c r="K60" s="260" t="s">
        <v>433</v>
      </c>
    </row>
    <row r="61" spans="1:11">
      <c r="A61" s="253" t="s">
        <v>355</v>
      </c>
      <c r="B61" s="254" t="s">
        <v>427</v>
      </c>
      <c r="C61" s="254" t="s">
        <v>428</v>
      </c>
      <c r="D61" s="254" t="s">
        <v>429</v>
      </c>
      <c r="E61" s="254">
        <v>101</v>
      </c>
      <c r="F61" s="255">
        <v>749.721</v>
      </c>
      <c r="G61" s="255">
        <v>794.49400000000003</v>
      </c>
      <c r="H61" s="254" t="s">
        <v>445</v>
      </c>
      <c r="I61" s="254" t="s">
        <v>446</v>
      </c>
      <c r="J61" s="254" t="s">
        <v>432</v>
      </c>
      <c r="K61" s="256" t="s">
        <v>433</v>
      </c>
    </row>
    <row r="62" spans="1:11">
      <c r="A62" s="257" t="s">
        <v>355</v>
      </c>
      <c r="B62" s="258" t="s">
        <v>427</v>
      </c>
      <c r="C62" s="258" t="s">
        <v>428</v>
      </c>
      <c r="D62" s="258" t="s">
        <v>429</v>
      </c>
      <c r="E62" s="258">
        <v>101</v>
      </c>
      <c r="F62" s="259">
        <v>794.49400000000003</v>
      </c>
      <c r="G62" s="259">
        <v>796.53099999999995</v>
      </c>
      <c r="H62" s="258" t="s">
        <v>447</v>
      </c>
      <c r="I62" s="258" t="s">
        <v>448</v>
      </c>
      <c r="J62" s="258" t="s">
        <v>432</v>
      </c>
      <c r="K62" s="260" t="s">
        <v>433</v>
      </c>
    </row>
    <row r="63" spans="1:11">
      <c r="A63" s="253" t="s">
        <v>355</v>
      </c>
      <c r="B63" s="254" t="s">
        <v>427</v>
      </c>
      <c r="C63" s="254" t="s">
        <v>428</v>
      </c>
      <c r="D63" s="254" t="s">
        <v>429</v>
      </c>
      <c r="E63" s="254">
        <v>101</v>
      </c>
      <c r="F63" s="255">
        <v>794.49400000000003</v>
      </c>
      <c r="G63" s="255">
        <v>796.53099999999995</v>
      </c>
      <c r="H63" s="254" t="s">
        <v>447</v>
      </c>
      <c r="I63" s="254" t="s">
        <v>449</v>
      </c>
      <c r="J63" s="254" t="s">
        <v>432</v>
      </c>
      <c r="K63" s="256" t="s">
        <v>433</v>
      </c>
    </row>
    <row r="64" spans="1:11">
      <c r="A64" s="257" t="s">
        <v>355</v>
      </c>
      <c r="B64" s="258" t="s">
        <v>427</v>
      </c>
      <c r="C64" s="258" t="s">
        <v>428</v>
      </c>
      <c r="D64" s="258" t="s">
        <v>429</v>
      </c>
      <c r="E64" s="258">
        <v>101</v>
      </c>
      <c r="F64" s="259">
        <v>796.53099999999995</v>
      </c>
      <c r="G64" s="259">
        <v>841.83199999999999</v>
      </c>
      <c r="H64" s="258" t="s">
        <v>450</v>
      </c>
      <c r="I64" s="258" t="s">
        <v>451</v>
      </c>
      <c r="J64" s="258" t="s">
        <v>432</v>
      </c>
      <c r="K64" s="260" t="s">
        <v>433</v>
      </c>
    </row>
    <row r="65" spans="1:11">
      <c r="A65" s="253" t="s">
        <v>355</v>
      </c>
      <c r="B65" s="254" t="s">
        <v>427</v>
      </c>
      <c r="C65" s="254" t="s">
        <v>428</v>
      </c>
      <c r="D65" s="254" t="s">
        <v>429</v>
      </c>
      <c r="E65" s="254">
        <v>101</v>
      </c>
      <c r="F65" s="255">
        <v>841.83199999999999</v>
      </c>
      <c r="G65" s="255">
        <v>843.66700000000003</v>
      </c>
      <c r="H65" s="254" t="s">
        <v>452</v>
      </c>
      <c r="I65" s="254" t="s">
        <v>453</v>
      </c>
      <c r="J65" s="254" t="s">
        <v>432</v>
      </c>
      <c r="K65" s="256" t="s">
        <v>433</v>
      </c>
    </row>
    <row r="66" spans="1:11">
      <c r="A66" s="257" t="s">
        <v>355</v>
      </c>
      <c r="B66" s="258" t="s">
        <v>427</v>
      </c>
      <c r="C66" s="258" t="s">
        <v>428</v>
      </c>
      <c r="D66" s="258" t="s">
        <v>429</v>
      </c>
      <c r="E66" s="258">
        <v>101</v>
      </c>
      <c r="F66" s="259">
        <v>841.83199999999999</v>
      </c>
      <c r="G66" s="259">
        <v>843.66700000000003</v>
      </c>
      <c r="H66" s="258" t="s">
        <v>452</v>
      </c>
      <c r="I66" s="258" t="s">
        <v>454</v>
      </c>
      <c r="J66" s="258" t="s">
        <v>432</v>
      </c>
      <c r="K66" s="260" t="s">
        <v>433</v>
      </c>
    </row>
    <row r="67" spans="1:11">
      <c r="A67" s="253" t="s">
        <v>355</v>
      </c>
      <c r="B67" s="254" t="s">
        <v>427</v>
      </c>
      <c r="C67" s="254" t="s">
        <v>428</v>
      </c>
      <c r="D67" s="254" t="s">
        <v>429</v>
      </c>
      <c r="E67" s="254">
        <v>101</v>
      </c>
      <c r="F67" s="255">
        <v>843.66700000000003</v>
      </c>
      <c r="G67" s="255">
        <v>890.08</v>
      </c>
      <c r="H67" s="254" t="s">
        <v>455</v>
      </c>
      <c r="I67" s="254" t="s">
        <v>456</v>
      </c>
      <c r="J67" s="254" t="s">
        <v>432</v>
      </c>
      <c r="K67" s="256" t="s">
        <v>433</v>
      </c>
    </row>
    <row r="68" spans="1:11">
      <c r="A68" s="257" t="s">
        <v>355</v>
      </c>
      <c r="B68" s="258" t="s">
        <v>427</v>
      </c>
      <c r="C68" s="258" t="s">
        <v>428</v>
      </c>
      <c r="D68" s="258" t="s">
        <v>429</v>
      </c>
      <c r="E68" s="258">
        <v>101</v>
      </c>
      <c r="F68" s="259">
        <v>890.08</v>
      </c>
      <c r="G68" s="259">
        <v>892.09400000000005</v>
      </c>
      <c r="H68" s="258" t="s">
        <v>457</v>
      </c>
      <c r="I68" s="258" t="s">
        <v>458</v>
      </c>
      <c r="J68" s="258" t="s">
        <v>432</v>
      </c>
      <c r="K68" s="260" t="s">
        <v>433</v>
      </c>
    </row>
    <row r="69" spans="1:11">
      <c r="A69" s="253" t="s">
        <v>355</v>
      </c>
      <c r="B69" s="254" t="s">
        <v>427</v>
      </c>
      <c r="C69" s="254" t="s">
        <v>428</v>
      </c>
      <c r="D69" s="254" t="s">
        <v>429</v>
      </c>
      <c r="E69" s="254">
        <v>101</v>
      </c>
      <c r="F69" s="255">
        <v>890.08</v>
      </c>
      <c r="G69" s="255">
        <v>892.09400000000005</v>
      </c>
      <c r="H69" s="254" t="s">
        <v>457</v>
      </c>
      <c r="I69" s="254" t="s">
        <v>459</v>
      </c>
      <c r="J69" s="254" t="s">
        <v>432</v>
      </c>
      <c r="K69" s="256" t="s">
        <v>433</v>
      </c>
    </row>
    <row r="70" spans="1:11">
      <c r="A70" s="257" t="s">
        <v>355</v>
      </c>
      <c r="B70" s="258" t="s">
        <v>427</v>
      </c>
      <c r="C70" s="258" t="s">
        <v>428</v>
      </c>
      <c r="D70" s="258" t="s">
        <v>429</v>
      </c>
      <c r="E70" s="258">
        <v>101</v>
      </c>
      <c r="F70" s="259">
        <v>892.09400000000005</v>
      </c>
      <c r="G70" s="259">
        <v>937.95899999999995</v>
      </c>
      <c r="H70" s="258" t="s">
        <v>460</v>
      </c>
      <c r="I70" s="258" t="s">
        <v>461</v>
      </c>
      <c r="J70" s="258" t="s">
        <v>432</v>
      </c>
      <c r="K70" s="260" t="s">
        <v>433</v>
      </c>
    </row>
    <row r="71" spans="1:11">
      <c r="A71" s="253" t="s">
        <v>355</v>
      </c>
      <c r="B71" s="254" t="s">
        <v>427</v>
      </c>
      <c r="C71" s="254" t="s">
        <v>428</v>
      </c>
      <c r="D71" s="254" t="s">
        <v>429</v>
      </c>
      <c r="E71" s="254">
        <v>101</v>
      </c>
      <c r="F71" s="255">
        <v>937.95899999999995</v>
      </c>
      <c r="G71" s="255">
        <v>940.71400000000006</v>
      </c>
      <c r="H71" s="254" t="s">
        <v>462</v>
      </c>
      <c r="I71" s="254" t="s">
        <v>463</v>
      </c>
      <c r="J71" s="254" t="s">
        <v>432</v>
      </c>
      <c r="K71" s="256" t="s">
        <v>433</v>
      </c>
    </row>
    <row r="72" spans="1:11">
      <c r="A72" s="257" t="s">
        <v>355</v>
      </c>
      <c r="B72" s="258" t="s">
        <v>427</v>
      </c>
      <c r="C72" s="258" t="s">
        <v>428</v>
      </c>
      <c r="D72" s="258" t="s">
        <v>429</v>
      </c>
      <c r="E72" s="258">
        <v>101</v>
      </c>
      <c r="F72" s="259">
        <v>937.95899999999995</v>
      </c>
      <c r="G72" s="259">
        <v>940.71400000000006</v>
      </c>
      <c r="H72" s="258" t="s">
        <v>462</v>
      </c>
      <c r="I72" s="258" t="s">
        <v>464</v>
      </c>
      <c r="J72" s="258" t="s">
        <v>432</v>
      </c>
      <c r="K72" s="260" t="s">
        <v>433</v>
      </c>
    </row>
    <row r="73" spans="1:11">
      <c r="A73" s="253" t="s">
        <v>355</v>
      </c>
      <c r="B73" s="254" t="s">
        <v>427</v>
      </c>
      <c r="C73" s="254" t="s">
        <v>428</v>
      </c>
      <c r="D73" s="254" t="s">
        <v>429</v>
      </c>
      <c r="E73" s="254">
        <v>101</v>
      </c>
      <c r="F73" s="255">
        <v>940.71400000000006</v>
      </c>
      <c r="G73" s="255">
        <v>987.22199999999998</v>
      </c>
      <c r="H73" s="254" t="s">
        <v>465</v>
      </c>
      <c r="I73" s="254" t="s">
        <v>466</v>
      </c>
      <c r="J73" s="254" t="s">
        <v>432</v>
      </c>
      <c r="K73" s="256" t="s">
        <v>433</v>
      </c>
    </row>
    <row r="74" spans="1:11">
      <c r="A74" s="257" t="s">
        <v>355</v>
      </c>
      <c r="B74" s="258" t="s">
        <v>427</v>
      </c>
      <c r="C74" s="258" t="s">
        <v>428</v>
      </c>
      <c r="D74" s="258" t="s">
        <v>429</v>
      </c>
      <c r="E74" s="258">
        <v>101</v>
      </c>
      <c r="F74" s="259">
        <v>987.22199999999998</v>
      </c>
      <c r="G74" s="259">
        <v>989.50800000000004</v>
      </c>
      <c r="H74" s="258" t="s">
        <v>467</v>
      </c>
      <c r="I74" s="258" t="s">
        <v>468</v>
      </c>
      <c r="J74" s="258" t="s">
        <v>432</v>
      </c>
      <c r="K74" s="260" t="s">
        <v>433</v>
      </c>
    </row>
    <row r="75" spans="1:11">
      <c r="A75" s="253" t="s">
        <v>355</v>
      </c>
      <c r="B75" s="254" t="s">
        <v>427</v>
      </c>
      <c r="C75" s="254" t="s">
        <v>428</v>
      </c>
      <c r="D75" s="254" t="s">
        <v>429</v>
      </c>
      <c r="E75" s="254">
        <v>101</v>
      </c>
      <c r="F75" s="255">
        <v>987.22199999999998</v>
      </c>
      <c r="G75" s="255">
        <v>989.50800000000004</v>
      </c>
      <c r="H75" s="254" t="s">
        <v>467</v>
      </c>
      <c r="I75" s="254" t="s">
        <v>469</v>
      </c>
      <c r="J75" s="254" t="s">
        <v>432</v>
      </c>
      <c r="K75" s="256" t="s">
        <v>433</v>
      </c>
    </row>
    <row r="76" spans="1:11">
      <c r="A76" s="257" t="s">
        <v>355</v>
      </c>
      <c r="B76" s="258" t="s">
        <v>427</v>
      </c>
      <c r="C76" s="258" t="s">
        <v>428</v>
      </c>
      <c r="D76" s="258" t="s">
        <v>429</v>
      </c>
      <c r="E76" s="258">
        <v>101</v>
      </c>
      <c r="F76" s="259">
        <v>989.50800000000004</v>
      </c>
      <c r="G76" s="259">
        <v>1008.2859999999999</v>
      </c>
      <c r="H76" s="258" t="s">
        <v>470</v>
      </c>
      <c r="I76" s="258" t="s">
        <v>471</v>
      </c>
      <c r="J76" s="258" t="s">
        <v>432</v>
      </c>
      <c r="K76" s="260" t="s">
        <v>433</v>
      </c>
    </row>
    <row r="77" spans="1:11">
      <c r="A77" s="253" t="s">
        <v>355</v>
      </c>
      <c r="B77" s="254" t="s">
        <v>427</v>
      </c>
      <c r="C77" s="254" t="s">
        <v>428</v>
      </c>
      <c r="D77" s="254" t="s">
        <v>429</v>
      </c>
      <c r="E77" s="254">
        <v>101</v>
      </c>
      <c r="F77" s="255">
        <v>1008.2859999999999</v>
      </c>
      <c r="G77" s="255">
        <v>1040.482</v>
      </c>
      <c r="H77" s="254" t="s">
        <v>472</v>
      </c>
      <c r="I77" s="254" t="s">
        <v>473</v>
      </c>
      <c r="J77" s="254" t="s">
        <v>432</v>
      </c>
      <c r="K77" s="256" t="s">
        <v>433</v>
      </c>
    </row>
    <row r="78" spans="1:11">
      <c r="A78" s="257" t="s">
        <v>355</v>
      </c>
      <c r="B78" s="258" t="s">
        <v>427</v>
      </c>
      <c r="C78" s="258" t="s">
        <v>428</v>
      </c>
      <c r="D78" s="258" t="s">
        <v>429</v>
      </c>
      <c r="E78" s="258">
        <v>101</v>
      </c>
      <c r="F78" s="259">
        <v>1040.482</v>
      </c>
      <c r="G78" s="259">
        <v>1042.4680000000001</v>
      </c>
      <c r="H78" s="258" t="s">
        <v>474</v>
      </c>
      <c r="I78" s="258" t="s">
        <v>475</v>
      </c>
      <c r="J78" s="258" t="s">
        <v>432</v>
      </c>
      <c r="K78" s="260" t="s">
        <v>433</v>
      </c>
    </row>
    <row r="79" spans="1:11">
      <c r="A79" s="253" t="s">
        <v>355</v>
      </c>
      <c r="B79" s="254" t="s">
        <v>427</v>
      </c>
      <c r="C79" s="254" t="s">
        <v>428</v>
      </c>
      <c r="D79" s="254" t="s">
        <v>429</v>
      </c>
      <c r="E79" s="254">
        <v>101</v>
      </c>
      <c r="F79" s="255">
        <v>1040.482</v>
      </c>
      <c r="G79" s="255">
        <v>1042.4680000000001</v>
      </c>
      <c r="H79" s="254" t="s">
        <v>474</v>
      </c>
      <c r="I79" s="254" t="s">
        <v>476</v>
      </c>
      <c r="J79" s="254" t="s">
        <v>432</v>
      </c>
      <c r="K79" s="256" t="s">
        <v>433</v>
      </c>
    </row>
    <row r="80" spans="1:11">
      <c r="A80" s="257" t="s">
        <v>355</v>
      </c>
      <c r="B80" s="258" t="s">
        <v>427</v>
      </c>
      <c r="C80" s="258" t="s">
        <v>428</v>
      </c>
      <c r="D80" s="258" t="s">
        <v>429</v>
      </c>
      <c r="E80" s="258">
        <v>101</v>
      </c>
      <c r="F80" s="259">
        <v>1042.4680000000001</v>
      </c>
      <c r="G80" s="259">
        <v>1097.702</v>
      </c>
      <c r="H80" s="258" t="s">
        <v>477</v>
      </c>
      <c r="I80" s="258" t="s">
        <v>478</v>
      </c>
      <c r="J80" s="258" t="s">
        <v>432</v>
      </c>
      <c r="K80" s="260" t="s">
        <v>433</v>
      </c>
    </row>
    <row r="81" spans="1:11">
      <c r="A81" s="253" t="s">
        <v>355</v>
      </c>
      <c r="B81" s="254" t="s">
        <v>427</v>
      </c>
      <c r="C81" s="254" t="s">
        <v>428</v>
      </c>
      <c r="D81" s="254" t="s">
        <v>429</v>
      </c>
      <c r="E81" s="254">
        <v>101</v>
      </c>
      <c r="F81" s="255">
        <v>1097.702</v>
      </c>
      <c r="G81" s="255">
        <v>1099.663</v>
      </c>
      <c r="H81" s="254" t="s">
        <v>479</v>
      </c>
      <c r="I81" s="254" t="s">
        <v>480</v>
      </c>
      <c r="J81" s="254" t="s">
        <v>432</v>
      </c>
      <c r="K81" s="256" t="s">
        <v>433</v>
      </c>
    </row>
    <row r="82" spans="1:11">
      <c r="A82" s="257" t="s">
        <v>355</v>
      </c>
      <c r="B82" s="258" t="s">
        <v>427</v>
      </c>
      <c r="C82" s="258" t="s">
        <v>428</v>
      </c>
      <c r="D82" s="258" t="s">
        <v>429</v>
      </c>
      <c r="E82" s="258">
        <v>101</v>
      </c>
      <c r="F82" s="259">
        <v>1097.702</v>
      </c>
      <c r="G82" s="259">
        <v>1099.663</v>
      </c>
      <c r="H82" s="258" t="s">
        <v>479</v>
      </c>
      <c r="I82" s="258" t="s">
        <v>481</v>
      </c>
      <c r="J82" s="258" t="s">
        <v>432</v>
      </c>
      <c r="K82" s="260" t="s">
        <v>433</v>
      </c>
    </row>
    <row r="83" spans="1:11">
      <c r="A83" s="253" t="s">
        <v>355</v>
      </c>
      <c r="B83" s="254" t="s">
        <v>427</v>
      </c>
      <c r="C83" s="254" t="s">
        <v>428</v>
      </c>
      <c r="D83" s="254" t="s">
        <v>429</v>
      </c>
      <c r="E83" s="254">
        <v>101</v>
      </c>
      <c r="F83" s="255">
        <v>1099.663</v>
      </c>
      <c r="G83" s="255">
        <v>1142.702</v>
      </c>
      <c r="H83" s="254" t="s">
        <v>482</v>
      </c>
      <c r="I83" s="254" t="s">
        <v>483</v>
      </c>
      <c r="J83" s="254" t="s">
        <v>432</v>
      </c>
      <c r="K83" s="256" t="s">
        <v>433</v>
      </c>
    </row>
    <row r="84" spans="1:11">
      <c r="A84" s="257" t="s">
        <v>355</v>
      </c>
      <c r="B84" s="258" t="s">
        <v>427</v>
      </c>
      <c r="C84" s="258" t="s">
        <v>428</v>
      </c>
      <c r="D84" s="258" t="s">
        <v>429</v>
      </c>
      <c r="E84" s="258">
        <v>101</v>
      </c>
      <c r="F84" s="259">
        <v>1142.702</v>
      </c>
      <c r="G84" s="259">
        <v>1144.771</v>
      </c>
      <c r="H84" s="258" t="s">
        <v>484</v>
      </c>
      <c r="I84" s="258" t="s">
        <v>485</v>
      </c>
      <c r="J84" s="258" t="s">
        <v>432</v>
      </c>
      <c r="K84" s="260" t="s">
        <v>433</v>
      </c>
    </row>
    <row r="85" spans="1:11">
      <c r="A85" s="253" t="s">
        <v>355</v>
      </c>
      <c r="B85" s="254" t="s">
        <v>427</v>
      </c>
      <c r="C85" s="254" t="s">
        <v>428</v>
      </c>
      <c r="D85" s="254" t="s">
        <v>429</v>
      </c>
      <c r="E85" s="254">
        <v>101</v>
      </c>
      <c r="F85" s="255">
        <v>1142.702</v>
      </c>
      <c r="G85" s="255">
        <v>1144.771</v>
      </c>
      <c r="H85" s="254" t="s">
        <v>484</v>
      </c>
      <c r="I85" s="254" t="s">
        <v>486</v>
      </c>
      <c r="J85" s="254" t="s">
        <v>432</v>
      </c>
      <c r="K85" s="256" t="s">
        <v>433</v>
      </c>
    </row>
    <row r="86" spans="1:11">
      <c r="A86" s="257" t="s">
        <v>355</v>
      </c>
      <c r="B86" s="258" t="s">
        <v>427</v>
      </c>
      <c r="C86" s="258" t="s">
        <v>428</v>
      </c>
      <c r="D86" s="258" t="s">
        <v>429</v>
      </c>
      <c r="E86" s="258">
        <v>101</v>
      </c>
      <c r="F86" s="259">
        <v>1144.771</v>
      </c>
      <c r="G86" s="259">
        <v>1185.557</v>
      </c>
      <c r="H86" s="258" t="s">
        <v>487</v>
      </c>
      <c r="I86" s="258" t="s">
        <v>488</v>
      </c>
      <c r="J86" s="258" t="s">
        <v>432</v>
      </c>
      <c r="K86" s="260" t="s">
        <v>433</v>
      </c>
    </row>
    <row r="87" spans="1:11">
      <c r="A87" s="253" t="s">
        <v>355</v>
      </c>
      <c r="B87" s="254" t="s">
        <v>427</v>
      </c>
      <c r="C87" s="254" t="s">
        <v>428</v>
      </c>
      <c r="D87" s="254" t="s">
        <v>429</v>
      </c>
      <c r="E87" s="254">
        <v>101</v>
      </c>
      <c r="F87" s="255">
        <v>1185.557</v>
      </c>
      <c r="G87" s="255">
        <v>1187.587</v>
      </c>
      <c r="H87" s="254" t="s">
        <v>489</v>
      </c>
      <c r="I87" s="254" t="s">
        <v>490</v>
      </c>
      <c r="J87" s="254" t="s">
        <v>432</v>
      </c>
      <c r="K87" s="256" t="s">
        <v>433</v>
      </c>
    </row>
    <row r="88" spans="1:11">
      <c r="A88" s="257" t="s">
        <v>355</v>
      </c>
      <c r="B88" s="258" t="s">
        <v>427</v>
      </c>
      <c r="C88" s="258" t="s">
        <v>428</v>
      </c>
      <c r="D88" s="258" t="s">
        <v>429</v>
      </c>
      <c r="E88" s="258">
        <v>101</v>
      </c>
      <c r="F88" s="259">
        <v>1185.557</v>
      </c>
      <c r="G88" s="259">
        <v>1187.587</v>
      </c>
      <c r="H88" s="258" t="s">
        <v>489</v>
      </c>
      <c r="I88" s="258" t="s">
        <v>491</v>
      </c>
      <c r="J88" s="258" t="s">
        <v>432</v>
      </c>
      <c r="K88" s="260" t="s">
        <v>433</v>
      </c>
    </row>
    <row r="89" spans="1:11">
      <c r="A89" s="253" t="s">
        <v>355</v>
      </c>
      <c r="B89" s="254" t="s">
        <v>427</v>
      </c>
      <c r="C89" s="254" t="s">
        <v>428</v>
      </c>
      <c r="D89" s="254" t="s">
        <v>429</v>
      </c>
      <c r="E89" s="254">
        <v>101</v>
      </c>
      <c r="F89" s="255">
        <v>1187.587</v>
      </c>
      <c r="G89" s="255">
        <v>1238.712</v>
      </c>
      <c r="H89" s="254" t="s">
        <v>492</v>
      </c>
      <c r="I89" s="254" t="s">
        <v>493</v>
      </c>
      <c r="J89" s="254" t="s">
        <v>432</v>
      </c>
      <c r="K89" s="256" t="s">
        <v>433</v>
      </c>
    </row>
    <row r="90" spans="1:11">
      <c r="A90" s="257" t="s">
        <v>355</v>
      </c>
      <c r="B90" s="258" t="s">
        <v>427</v>
      </c>
      <c r="C90" s="258" t="s">
        <v>428</v>
      </c>
      <c r="D90" s="258" t="s">
        <v>429</v>
      </c>
      <c r="E90" s="258">
        <v>101</v>
      </c>
      <c r="F90" s="259">
        <v>1238.712</v>
      </c>
      <c r="G90" s="259">
        <v>1241.008</v>
      </c>
      <c r="H90" s="258" t="s">
        <v>494</v>
      </c>
      <c r="I90" s="258" t="s">
        <v>495</v>
      </c>
      <c r="J90" s="258" t="s">
        <v>432</v>
      </c>
      <c r="K90" s="260" t="s">
        <v>433</v>
      </c>
    </row>
    <row r="91" spans="1:11">
      <c r="A91" s="253" t="s">
        <v>355</v>
      </c>
      <c r="B91" s="254" t="s">
        <v>427</v>
      </c>
      <c r="C91" s="254" t="s">
        <v>428</v>
      </c>
      <c r="D91" s="254" t="s">
        <v>429</v>
      </c>
      <c r="E91" s="254">
        <v>101</v>
      </c>
      <c r="F91" s="255">
        <v>1238.712</v>
      </c>
      <c r="G91" s="255">
        <v>1241.008</v>
      </c>
      <c r="H91" s="254" t="s">
        <v>494</v>
      </c>
      <c r="I91" s="254" t="s">
        <v>496</v>
      </c>
      <c r="J91" s="254" t="s">
        <v>432</v>
      </c>
      <c r="K91" s="256" t="s">
        <v>433</v>
      </c>
    </row>
    <row r="92" spans="1:11">
      <c r="A92" s="257" t="s">
        <v>355</v>
      </c>
      <c r="B92" s="258" t="s">
        <v>427</v>
      </c>
      <c r="C92" s="258" t="s">
        <v>428</v>
      </c>
      <c r="D92" s="258" t="s">
        <v>429</v>
      </c>
      <c r="E92" s="258">
        <v>101</v>
      </c>
      <c r="F92" s="259">
        <v>1241.008</v>
      </c>
      <c r="G92" s="259">
        <v>1290.7059999999999</v>
      </c>
      <c r="H92" s="258" t="s">
        <v>497</v>
      </c>
      <c r="I92" s="258" t="s">
        <v>498</v>
      </c>
      <c r="J92" s="258" t="s">
        <v>432</v>
      </c>
      <c r="K92" s="260" t="s">
        <v>433</v>
      </c>
    </row>
    <row r="93" spans="1:11">
      <c r="A93" s="253" t="s">
        <v>355</v>
      </c>
      <c r="B93" s="254" t="s">
        <v>427</v>
      </c>
      <c r="C93" s="254" t="s">
        <v>428</v>
      </c>
      <c r="D93" s="254" t="s">
        <v>429</v>
      </c>
      <c r="E93" s="254">
        <v>101</v>
      </c>
      <c r="F93" s="255">
        <v>1290.7059999999999</v>
      </c>
      <c r="G93" s="255">
        <v>1292.7239999999999</v>
      </c>
      <c r="H93" s="254" t="s">
        <v>499</v>
      </c>
      <c r="I93" s="254" t="s">
        <v>500</v>
      </c>
      <c r="J93" s="254" t="s">
        <v>432</v>
      </c>
      <c r="K93" s="256" t="s">
        <v>433</v>
      </c>
    </row>
    <row r="94" spans="1:11">
      <c r="A94" s="257" t="s">
        <v>355</v>
      </c>
      <c r="B94" s="258" t="s">
        <v>427</v>
      </c>
      <c r="C94" s="258" t="s">
        <v>428</v>
      </c>
      <c r="D94" s="258" t="s">
        <v>429</v>
      </c>
      <c r="E94" s="258">
        <v>101</v>
      </c>
      <c r="F94" s="259">
        <v>1290.7059999999999</v>
      </c>
      <c r="G94" s="259">
        <v>1292.7239999999999</v>
      </c>
      <c r="H94" s="258" t="s">
        <v>499</v>
      </c>
      <c r="I94" s="258" t="s">
        <v>501</v>
      </c>
      <c r="J94" s="258" t="s">
        <v>432</v>
      </c>
      <c r="K94" s="260" t="s">
        <v>433</v>
      </c>
    </row>
    <row r="95" spans="1:11">
      <c r="A95" s="253" t="s">
        <v>355</v>
      </c>
      <c r="B95" s="254" t="s">
        <v>427</v>
      </c>
      <c r="C95" s="254" t="s">
        <v>428</v>
      </c>
      <c r="D95" s="254" t="s">
        <v>429</v>
      </c>
      <c r="E95" s="254">
        <v>101</v>
      </c>
      <c r="F95" s="255">
        <v>1292.7239999999999</v>
      </c>
      <c r="G95" s="255">
        <v>1345.366</v>
      </c>
      <c r="H95" s="254" t="s">
        <v>502</v>
      </c>
      <c r="I95" s="254" t="s">
        <v>503</v>
      </c>
      <c r="J95" s="254" t="s">
        <v>432</v>
      </c>
      <c r="K95" s="256" t="s">
        <v>433</v>
      </c>
    </row>
    <row r="96" spans="1:11">
      <c r="A96" s="257" t="s">
        <v>355</v>
      </c>
      <c r="B96" s="258" t="s">
        <v>427</v>
      </c>
      <c r="C96" s="258" t="s">
        <v>428</v>
      </c>
      <c r="D96" s="258" t="s">
        <v>429</v>
      </c>
      <c r="E96" s="258">
        <v>101</v>
      </c>
      <c r="F96" s="259">
        <v>1345.366</v>
      </c>
      <c r="G96" s="259">
        <v>1347.146</v>
      </c>
      <c r="H96" s="258" t="s">
        <v>504</v>
      </c>
      <c r="I96" s="258" t="s">
        <v>505</v>
      </c>
      <c r="J96" s="258" t="s">
        <v>432</v>
      </c>
      <c r="K96" s="260" t="s">
        <v>433</v>
      </c>
    </row>
    <row r="97" spans="1:11">
      <c r="A97" s="253" t="s">
        <v>355</v>
      </c>
      <c r="B97" s="254" t="s">
        <v>427</v>
      </c>
      <c r="C97" s="254" t="s">
        <v>428</v>
      </c>
      <c r="D97" s="254" t="s">
        <v>429</v>
      </c>
      <c r="E97" s="254">
        <v>101</v>
      </c>
      <c r="F97" s="255">
        <v>1345.366</v>
      </c>
      <c r="G97" s="255">
        <v>1347.146</v>
      </c>
      <c r="H97" s="254" t="s">
        <v>504</v>
      </c>
      <c r="I97" s="254" t="s">
        <v>506</v>
      </c>
      <c r="J97" s="254" t="s">
        <v>432</v>
      </c>
      <c r="K97" s="256" t="s">
        <v>433</v>
      </c>
    </row>
    <row r="98" spans="1:11">
      <c r="A98" s="257" t="s">
        <v>355</v>
      </c>
      <c r="B98" s="258" t="s">
        <v>427</v>
      </c>
      <c r="C98" s="258" t="s">
        <v>428</v>
      </c>
      <c r="D98" s="258" t="s">
        <v>429</v>
      </c>
      <c r="E98" s="258">
        <v>101</v>
      </c>
      <c r="F98" s="259">
        <v>1347.146</v>
      </c>
      <c r="G98" s="259">
        <v>1399.7339999999999</v>
      </c>
      <c r="H98" s="258" t="s">
        <v>507</v>
      </c>
      <c r="I98" s="258" t="s">
        <v>508</v>
      </c>
      <c r="J98" s="258" t="s">
        <v>432</v>
      </c>
      <c r="K98" s="260" t="s">
        <v>433</v>
      </c>
    </row>
    <row r="99" spans="1:11">
      <c r="A99" s="253" t="s">
        <v>355</v>
      </c>
      <c r="B99" s="254" t="s">
        <v>427</v>
      </c>
      <c r="C99" s="254" t="s">
        <v>428</v>
      </c>
      <c r="D99" s="254" t="s">
        <v>429</v>
      </c>
      <c r="E99" s="254">
        <v>101</v>
      </c>
      <c r="F99" s="255">
        <v>1399.7339999999999</v>
      </c>
      <c r="G99" s="255">
        <v>1401.8109999999999</v>
      </c>
      <c r="H99" s="254" t="s">
        <v>509</v>
      </c>
      <c r="I99" s="254" t="s">
        <v>510</v>
      </c>
      <c r="J99" s="254" t="s">
        <v>432</v>
      </c>
      <c r="K99" s="256" t="s">
        <v>433</v>
      </c>
    </row>
    <row r="100" spans="1:11">
      <c r="A100" s="257" t="s">
        <v>355</v>
      </c>
      <c r="B100" s="258" t="s">
        <v>427</v>
      </c>
      <c r="C100" s="258" t="s">
        <v>428</v>
      </c>
      <c r="D100" s="258" t="s">
        <v>429</v>
      </c>
      <c r="E100" s="258">
        <v>101</v>
      </c>
      <c r="F100" s="259">
        <v>1399.7339999999999</v>
      </c>
      <c r="G100" s="259">
        <v>1401.8109999999999</v>
      </c>
      <c r="H100" s="258" t="s">
        <v>509</v>
      </c>
      <c r="I100" s="258" t="s">
        <v>511</v>
      </c>
      <c r="J100" s="258" t="s">
        <v>432</v>
      </c>
      <c r="K100" s="260" t="s">
        <v>433</v>
      </c>
    </row>
    <row r="101" spans="1:11">
      <c r="A101" s="253" t="s">
        <v>355</v>
      </c>
      <c r="B101" s="254" t="s">
        <v>427</v>
      </c>
      <c r="C101" s="254" t="s">
        <v>428</v>
      </c>
      <c r="D101" s="254" t="s">
        <v>429</v>
      </c>
      <c r="E101" s="254">
        <v>101</v>
      </c>
      <c r="F101" s="255">
        <v>1401.8109999999999</v>
      </c>
      <c r="G101" s="255">
        <v>1434.83</v>
      </c>
      <c r="H101" s="254" t="s">
        <v>512</v>
      </c>
      <c r="I101" s="254" t="s">
        <v>513</v>
      </c>
      <c r="J101" s="254" t="s">
        <v>432</v>
      </c>
      <c r="K101" s="256" t="s">
        <v>433</v>
      </c>
    </row>
    <row r="102" spans="1:11">
      <c r="A102" s="257" t="s">
        <v>355</v>
      </c>
      <c r="B102" s="258" t="s">
        <v>427</v>
      </c>
      <c r="C102" s="258" t="s">
        <v>428</v>
      </c>
      <c r="D102" s="258" t="s">
        <v>429</v>
      </c>
      <c r="E102" s="258">
        <v>101</v>
      </c>
      <c r="F102" s="259">
        <v>1434.83</v>
      </c>
      <c r="G102" s="259">
        <v>1436.7760000000001</v>
      </c>
      <c r="H102" s="258" t="s">
        <v>514</v>
      </c>
      <c r="I102" s="258" t="s">
        <v>515</v>
      </c>
      <c r="J102" s="258" t="s">
        <v>432</v>
      </c>
      <c r="K102" s="260" t="s">
        <v>433</v>
      </c>
    </row>
    <row r="103" spans="1:11">
      <c r="A103" s="253" t="s">
        <v>355</v>
      </c>
      <c r="B103" s="254" t="s">
        <v>427</v>
      </c>
      <c r="C103" s="254" t="s">
        <v>428</v>
      </c>
      <c r="D103" s="254" t="s">
        <v>429</v>
      </c>
      <c r="E103" s="254">
        <v>101</v>
      </c>
      <c r="F103" s="255">
        <v>1434.83</v>
      </c>
      <c r="G103" s="255">
        <v>1436.7760000000001</v>
      </c>
      <c r="H103" s="254" t="s">
        <v>514</v>
      </c>
      <c r="I103" s="254" t="s">
        <v>516</v>
      </c>
      <c r="J103" s="254" t="s">
        <v>432</v>
      </c>
      <c r="K103" s="256" t="s">
        <v>433</v>
      </c>
    </row>
    <row r="104" spans="1:11">
      <c r="A104" s="257" t="s">
        <v>355</v>
      </c>
      <c r="B104" s="258" t="s">
        <v>427</v>
      </c>
      <c r="C104" s="258" t="s">
        <v>428</v>
      </c>
      <c r="D104" s="258" t="s">
        <v>429</v>
      </c>
      <c r="E104" s="258">
        <v>101</v>
      </c>
      <c r="F104" s="259">
        <v>1436.7760000000001</v>
      </c>
      <c r="G104" s="259">
        <v>1471.0350000000001</v>
      </c>
      <c r="H104" s="258" t="s">
        <v>517</v>
      </c>
      <c r="I104" s="258" t="s">
        <v>518</v>
      </c>
      <c r="J104" s="258" t="s">
        <v>432</v>
      </c>
      <c r="K104" s="260" t="s">
        <v>433</v>
      </c>
    </row>
    <row r="105" spans="1:11">
      <c r="A105" s="253" t="s">
        <v>355</v>
      </c>
      <c r="B105" s="254" t="s">
        <v>427</v>
      </c>
      <c r="C105" s="254" t="s">
        <v>428</v>
      </c>
      <c r="D105" s="254" t="s">
        <v>429</v>
      </c>
      <c r="E105" s="254">
        <v>101</v>
      </c>
      <c r="F105" s="255">
        <v>1471.0350000000001</v>
      </c>
      <c r="G105" s="255">
        <v>1473.0119999999999</v>
      </c>
      <c r="H105" s="254" t="s">
        <v>519</v>
      </c>
      <c r="I105" s="254" t="s">
        <v>520</v>
      </c>
      <c r="J105" s="254" t="s">
        <v>432</v>
      </c>
      <c r="K105" s="256" t="s">
        <v>433</v>
      </c>
    </row>
    <row r="106" spans="1:11">
      <c r="A106" s="257" t="s">
        <v>355</v>
      </c>
      <c r="B106" s="258" t="s">
        <v>427</v>
      </c>
      <c r="C106" s="258" t="s">
        <v>428</v>
      </c>
      <c r="D106" s="258" t="s">
        <v>429</v>
      </c>
      <c r="E106" s="258">
        <v>101</v>
      </c>
      <c r="F106" s="259">
        <v>1471.0350000000001</v>
      </c>
      <c r="G106" s="259">
        <v>1473.0119999999999</v>
      </c>
      <c r="H106" s="258" t="s">
        <v>519</v>
      </c>
      <c r="I106" s="258" t="s">
        <v>521</v>
      </c>
      <c r="J106" s="258" t="s">
        <v>432</v>
      </c>
      <c r="K106" s="260" t="s">
        <v>433</v>
      </c>
    </row>
    <row r="107" spans="1:11">
      <c r="A107" s="253" t="s">
        <v>355</v>
      </c>
      <c r="B107" s="254" t="s">
        <v>427</v>
      </c>
      <c r="C107" s="254" t="s">
        <v>428</v>
      </c>
      <c r="D107" s="254" t="s">
        <v>429</v>
      </c>
      <c r="E107" s="254">
        <v>101</v>
      </c>
      <c r="F107" s="255">
        <v>1473.0119999999999</v>
      </c>
      <c r="G107" s="255">
        <v>1524.9829999999999</v>
      </c>
      <c r="H107" s="254" t="s">
        <v>522</v>
      </c>
      <c r="I107" s="254" t="s">
        <v>523</v>
      </c>
      <c r="J107" s="254" t="s">
        <v>432</v>
      </c>
      <c r="K107" s="256" t="s">
        <v>433</v>
      </c>
    </row>
    <row r="108" spans="1:11">
      <c r="A108" s="257" t="s">
        <v>355</v>
      </c>
      <c r="B108" s="258" t="s">
        <v>524</v>
      </c>
      <c r="C108" s="258" t="s">
        <v>525</v>
      </c>
      <c r="D108" s="258" t="s">
        <v>358</v>
      </c>
      <c r="E108" s="258">
        <v>74</v>
      </c>
      <c r="F108" s="259">
        <v>73</v>
      </c>
      <c r="G108" s="259">
        <v>84.073999999999998</v>
      </c>
      <c r="H108" s="258" t="s">
        <v>526</v>
      </c>
      <c r="I108" s="258" t="s">
        <v>527</v>
      </c>
      <c r="J108" s="258" t="s">
        <v>528</v>
      </c>
      <c r="K108" s="260" t="s">
        <v>529</v>
      </c>
    </row>
    <row r="109" spans="1:11">
      <c r="A109" s="253" t="s">
        <v>355</v>
      </c>
      <c r="B109" s="254" t="s">
        <v>524</v>
      </c>
      <c r="C109" s="254" t="s">
        <v>525</v>
      </c>
      <c r="D109" s="254" t="s">
        <v>358</v>
      </c>
      <c r="E109" s="254">
        <v>74</v>
      </c>
      <c r="F109" s="255">
        <v>118</v>
      </c>
      <c r="G109" s="255">
        <v>124.181</v>
      </c>
      <c r="H109" s="254" t="s">
        <v>530</v>
      </c>
      <c r="I109" s="254" t="s">
        <v>531</v>
      </c>
      <c r="J109" s="254" t="s">
        <v>528</v>
      </c>
      <c r="K109" s="256" t="s">
        <v>529</v>
      </c>
    </row>
    <row r="110" spans="1:11">
      <c r="A110" s="257" t="s">
        <v>355</v>
      </c>
      <c r="B110" s="258" t="s">
        <v>524</v>
      </c>
      <c r="C110" s="258" t="s">
        <v>525</v>
      </c>
      <c r="D110" s="258" t="s">
        <v>358</v>
      </c>
      <c r="E110" s="258">
        <v>74</v>
      </c>
      <c r="F110" s="259">
        <v>155</v>
      </c>
      <c r="G110" s="259">
        <v>164.11600000000001</v>
      </c>
      <c r="H110" s="258" t="s">
        <v>532</v>
      </c>
      <c r="I110" s="258" t="s">
        <v>533</v>
      </c>
      <c r="J110" s="258" t="s">
        <v>528</v>
      </c>
      <c r="K110" s="260" t="s">
        <v>529</v>
      </c>
    </row>
    <row r="111" spans="1:11">
      <c r="A111" s="253" t="s">
        <v>355</v>
      </c>
      <c r="B111" s="254" t="s">
        <v>524</v>
      </c>
      <c r="C111" s="254" t="s">
        <v>525</v>
      </c>
      <c r="D111" s="254" t="s">
        <v>358</v>
      </c>
      <c r="E111" s="254">
        <v>74</v>
      </c>
      <c r="F111" s="255">
        <v>201</v>
      </c>
      <c r="G111" s="255">
        <v>213</v>
      </c>
      <c r="H111" s="254" t="s">
        <v>534</v>
      </c>
      <c r="I111" s="254">
        <v>201213</v>
      </c>
      <c r="J111" s="254" t="s">
        <v>528</v>
      </c>
      <c r="K111" s="256" t="s">
        <v>529</v>
      </c>
    </row>
    <row r="112" spans="1:11">
      <c r="A112" s="257" t="s">
        <v>355</v>
      </c>
      <c r="B112" s="258" t="s">
        <v>524</v>
      </c>
      <c r="C112" s="258" t="s">
        <v>525</v>
      </c>
      <c r="D112" s="258" t="s">
        <v>358</v>
      </c>
      <c r="E112" s="258">
        <v>74</v>
      </c>
      <c r="F112" s="259">
        <v>213</v>
      </c>
      <c r="G112" s="259">
        <v>225.24700000000001</v>
      </c>
      <c r="H112" s="258" t="s">
        <v>534</v>
      </c>
      <c r="I112" s="258" t="s">
        <v>535</v>
      </c>
      <c r="J112" s="258" t="s">
        <v>528</v>
      </c>
      <c r="K112" s="260" t="s">
        <v>529</v>
      </c>
    </row>
    <row r="113" spans="1:11">
      <c r="A113" s="253" t="s">
        <v>355</v>
      </c>
      <c r="B113" s="254" t="s">
        <v>524</v>
      </c>
      <c r="C113" s="254" t="s">
        <v>525</v>
      </c>
      <c r="D113" s="254" t="s">
        <v>358</v>
      </c>
      <c r="E113" s="254">
        <v>74</v>
      </c>
      <c r="F113" s="255">
        <v>326</v>
      </c>
      <c r="G113" s="255">
        <v>335.31</v>
      </c>
      <c r="H113" s="254" t="s">
        <v>536</v>
      </c>
      <c r="I113" s="254" t="s">
        <v>537</v>
      </c>
      <c r="J113" s="254" t="s">
        <v>528</v>
      </c>
      <c r="K113" s="256" t="s">
        <v>538</v>
      </c>
    </row>
    <row r="114" spans="1:11">
      <c r="A114" s="257" t="s">
        <v>355</v>
      </c>
      <c r="B114" s="258" t="s">
        <v>539</v>
      </c>
      <c r="C114" s="258" t="s">
        <v>525</v>
      </c>
      <c r="D114" s="258" t="s">
        <v>358</v>
      </c>
      <c r="E114" s="258">
        <v>74</v>
      </c>
      <c r="F114" s="259">
        <v>0</v>
      </c>
      <c r="G114" s="259">
        <v>5.77</v>
      </c>
      <c r="H114" s="258" t="s">
        <v>540</v>
      </c>
      <c r="I114" s="258" t="s">
        <v>541</v>
      </c>
      <c r="J114" s="258" t="s">
        <v>528</v>
      </c>
      <c r="K114" s="260" t="s">
        <v>529</v>
      </c>
    </row>
    <row r="115" spans="1:11">
      <c r="A115" s="253" t="s">
        <v>355</v>
      </c>
      <c r="B115" s="254" t="s">
        <v>524</v>
      </c>
      <c r="C115" s="254" t="s">
        <v>525</v>
      </c>
      <c r="D115" s="254" t="s">
        <v>358</v>
      </c>
      <c r="E115" s="254">
        <v>74</v>
      </c>
      <c r="F115" s="255">
        <v>5.77</v>
      </c>
      <c r="G115" s="255">
        <v>8.4480000000000004</v>
      </c>
      <c r="H115" s="254" t="s">
        <v>542</v>
      </c>
      <c r="I115" s="254" t="s">
        <v>543</v>
      </c>
      <c r="J115" s="254" t="s">
        <v>528</v>
      </c>
      <c r="K115" s="256" t="s">
        <v>529</v>
      </c>
    </row>
    <row r="116" spans="1:11">
      <c r="A116" s="257" t="s">
        <v>355</v>
      </c>
      <c r="B116" s="258" t="s">
        <v>524</v>
      </c>
      <c r="C116" s="258" t="s">
        <v>525</v>
      </c>
      <c r="D116" s="258" t="s">
        <v>358</v>
      </c>
      <c r="E116" s="258">
        <v>74</v>
      </c>
      <c r="F116" s="259">
        <v>5.77</v>
      </c>
      <c r="G116" s="259">
        <v>8.4480000000000004</v>
      </c>
      <c r="H116" s="258" t="s">
        <v>542</v>
      </c>
      <c r="I116" s="258" t="s">
        <v>544</v>
      </c>
      <c r="J116" s="258" t="s">
        <v>528</v>
      </c>
      <c r="K116" s="260" t="s">
        <v>529</v>
      </c>
    </row>
    <row r="117" spans="1:11">
      <c r="A117" s="253" t="s">
        <v>355</v>
      </c>
      <c r="B117" s="254" t="s">
        <v>524</v>
      </c>
      <c r="C117" s="254" t="s">
        <v>525</v>
      </c>
      <c r="D117" s="254" t="s">
        <v>358</v>
      </c>
      <c r="E117" s="254">
        <v>74</v>
      </c>
      <c r="F117" s="255">
        <v>8.4480000000000004</v>
      </c>
      <c r="G117" s="255">
        <v>11.754</v>
      </c>
      <c r="H117" s="254" t="s">
        <v>545</v>
      </c>
      <c r="I117" s="254" t="s">
        <v>546</v>
      </c>
      <c r="J117" s="254" t="s">
        <v>528</v>
      </c>
      <c r="K117" s="256" t="s">
        <v>529</v>
      </c>
    </row>
    <row r="118" spans="1:11">
      <c r="A118" s="257" t="s">
        <v>355</v>
      </c>
      <c r="B118" s="258" t="s">
        <v>524</v>
      </c>
      <c r="C118" s="258" t="s">
        <v>525</v>
      </c>
      <c r="D118" s="258" t="s">
        <v>358</v>
      </c>
      <c r="E118" s="258">
        <v>74</v>
      </c>
      <c r="F118" s="259">
        <v>11.754</v>
      </c>
      <c r="G118" s="259">
        <v>13.234999999999999</v>
      </c>
      <c r="H118" s="258" t="s">
        <v>545</v>
      </c>
      <c r="I118" s="258" t="s">
        <v>547</v>
      </c>
      <c r="J118" s="258" t="s">
        <v>528</v>
      </c>
      <c r="K118" s="260" t="s">
        <v>529</v>
      </c>
    </row>
    <row r="119" spans="1:11">
      <c r="A119" s="253" t="s">
        <v>355</v>
      </c>
      <c r="B119" s="254" t="s">
        <v>524</v>
      </c>
      <c r="C119" s="254" t="s">
        <v>525</v>
      </c>
      <c r="D119" s="254" t="s">
        <v>358</v>
      </c>
      <c r="E119" s="254">
        <v>74</v>
      </c>
      <c r="F119" s="255">
        <v>11.754</v>
      </c>
      <c r="G119" s="255">
        <v>13.694000000000001</v>
      </c>
      <c r="H119" s="254" t="s">
        <v>545</v>
      </c>
      <c r="I119" s="254" t="s">
        <v>548</v>
      </c>
      <c r="J119" s="254" t="s">
        <v>528</v>
      </c>
      <c r="K119" s="256" t="s">
        <v>529</v>
      </c>
    </row>
    <row r="120" spans="1:11">
      <c r="A120" s="257" t="s">
        <v>355</v>
      </c>
      <c r="B120" s="258" t="s">
        <v>524</v>
      </c>
      <c r="C120" s="258" t="s">
        <v>525</v>
      </c>
      <c r="D120" s="258" t="s">
        <v>358</v>
      </c>
      <c r="E120" s="258">
        <v>74</v>
      </c>
      <c r="F120" s="259">
        <v>13.234999999999999</v>
      </c>
      <c r="G120" s="259">
        <v>23.231999999999999</v>
      </c>
      <c r="H120" s="258" t="s">
        <v>545</v>
      </c>
      <c r="I120" s="258" t="s">
        <v>549</v>
      </c>
      <c r="J120" s="258" t="s">
        <v>528</v>
      </c>
      <c r="K120" s="260" t="s">
        <v>529</v>
      </c>
    </row>
    <row r="121" spans="1:11">
      <c r="A121" s="253" t="s">
        <v>355</v>
      </c>
      <c r="B121" s="254" t="s">
        <v>524</v>
      </c>
      <c r="C121" s="254" t="s">
        <v>525</v>
      </c>
      <c r="D121" s="254" t="s">
        <v>358</v>
      </c>
      <c r="E121" s="254">
        <v>74</v>
      </c>
      <c r="F121" s="255">
        <v>23.231999999999999</v>
      </c>
      <c r="G121" s="255">
        <v>26.449000000000002</v>
      </c>
      <c r="H121" s="254" t="s">
        <v>550</v>
      </c>
      <c r="I121" s="254" t="s">
        <v>551</v>
      </c>
      <c r="J121" s="254" t="s">
        <v>528</v>
      </c>
      <c r="K121" s="256" t="s">
        <v>529</v>
      </c>
    </row>
    <row r="122" spans="1:11">
      <c r="A122" s="257" t="s">
        <v>355</v>
      </c>
      <c r="B122" s="258" t="s">
        <v>524</v>
      </c>
      <c r="C122" s="258" t="s">
        <v>525</v>
      </c>
      <c r="D122" s="258" t="s">
        <v>358</v>
      </c>
      <c r="E122" s="258">
        <v>74</v>
      </c>
      <c r="F122" s="259">
        <v>23.231999999999999</v>
      </c>
      <c r="G122" s="259">
        <v>26.449000000000002</v>
      </c>
      <c r="H122" s="258" t="s">
        <v>550</v>
      </c>
      <c r="I122" s="258" t="s">
        <v>552</v>
      </c>
      <c r="J122" s="258" t="s">
        <v>528</v>
      </c>
      <c r="K122" s="260" t="s">
        <v>529</v>
      </c>
    </row>
    <row r="123" spans="1:11">
      <c r="A123" s="253" t="s">
        <v>355</v>
      </c>
      <c r="B123" s="254" t="s">
        <v>524</v>
      </c>
      <c r="C123" s="254" t="s">
        <v>525</v>
      </c>
      <c r="D123" s="254" t="s">
        <v>358</v>
      </c>
      <c r="E123" s="254">
        <v>74</v>
      </c>
      <c r="F123" s="255">
        <v>26.449000000000002</v>
      </c>
      <c r="G123" s="255">
        <v>35</v>
      </c>
      <c r="H123" s="254" t="s">
        <v>553</v>
      </c>
      <c r="I123" s="254" t="s">
        <v>554</v>
      </c>
      <c r="J123" s="254" t="s">
        <v>528</v>
      </c>
      <c r="K123" s="256" t="s">
        <v>529</v>
      </c>
    </row>
    <row r="124" spans="1:11">
      <c r="A124" s="257" t="s">
        <v>355</v>
      </c>
      <c r="B124" s="258" t="s">
        <v>524</v>
      </c>
      <c r="C124" s="258" t="s">
        <v>525</v>
      </c>
      <c r="D124" s="258" t="s">
        <v>358</v>
      </c>
      <c r="E124" s="258">
        <v>74</v>
      </c>
      <c r="F124" s="259">
        <v>35</v>
      </c>
      <c r="G124" s="259">
        <v>41.445999999999998</v>
      </c>
      <c r="H124" s="258" t="s">
        <v>553</v>
      </c>
      <c r="I124" s="258" t="s">
        <v>555</v>
      </c>
      <c r="J124" s="258" t="s">
        <v>528</v>
      </c>
      <c r="K124" s="260" t="s">
        <v>529</v>
      </c>
    </row>
    <row r="125" spans="1:11">
      <c r="A125" s="253" t="s">
        <v>355</v>
      </c>
      <c r="B125" s="254" t="s">
        <v>524</v>
      </c>
      <c r="C125" s="254" t="s">
        <v>525</v>
      </c>
      <c r="D125" s="254" t="s">
        <v>358</v>
      </c>
      <c r="E125" s="254">
        <v>74</v>
      </c>
      <c r="F125" s="255">
        <v>41.445999999999998</v>
      </c>
      <c r="G125" s="255">
        <v>44.125999999999998</v>
      </c>
      <c r="H125" s="254" t="s">
        <v>556</v>
      </c>
      <c r="I125" s="254" t="s">
        <v>557</v>
      </c>
      <c r="J125" s="254" t="s">
        <v>528</v>
      </c>
      <c r="K125" s="256" t="s">
        <v>529</v>
      </c>
    </row>
    <row r="126" spans="1:11">
      <c r="A126" s="257" t="s">
        <v>355</v>
      </c>
      <c r="B126" s="258" t="s">
        <v>524</v>
      </c>
      <c r="C126" s="258" t="s">
        <v>525</v>
      </c>
      <c r="D126" s="258" t="s">
        <v>358</v>
      </c>
      <c r="E126" s="258">
        <v>74</v>
      </c>
      <c r="F126" s="259">
        <v>41.445999999999998</v>
      </c>
      <c r="G126" s="259">
        <v>44.125999999999998</v>
      </c>
      <c r="H126" s="258" t="s">
        <v>556</v>
      </c>
      <c r="I126" s="258" t="s">
        <v>558</v>
      </c>
      <c r="J126" s="258" t="s">
        <v>528</v>
      </c>
      <c r="K126" s="260" t="s">
        <v>529</v>
      </c>
    </row>
    <row r="127" spans="1:11">
      <c r="A127" s="253" t="s">
        <v>355</v>
      </c>
      <c r="B127" s="254" t="s">
        <v>524</v>
      </c>
      <c r="C127" s="254" t="s">
        <v>525</v>
      </c>
      <c r="D127" s="254" t="s">
        <v>358</v>
      </c>
      <c r="E127" s="254">
        <v>74</v>
      </c>
      <c r="F127" s="255">
        <v>44.125999999999998</v>
      </c>
      <c r="G127" s="255">
        <v>52</v>
      </c>
      <c r="H127" s="254" t="s">
        <v>559</v>
      </c>
      <c r="I127" s="254" t="s">
        <v>560</v>
      </c>
      <c r="J127" s="254" t="s">
        <v>528</v>
      </c>
      <c r="K127" s="256" t="s">
        <v>529</v>
      </c>
    </row>
    <row r="128" spans="1:11">
      <c r="A128" s="257" t="s">
        <v>355</v>
      </c>
      <c r="B128" s="258" t="s">
        <v>524</v>
      </c>
      <c r="C128" s="258" t="s">
        <v>525</v>
      </c>
      <c r="D128" s="258" t="s">
        <v>358</v>
      </c>
      <c r="E128" s="258">
        <v>74</v>
      </c>
      <c r="F128" s="259">
        <v>52</v>
      </c>
      <c r="G128" s="259">
        <v>59.295000000000002</v>
      </c>
      <c r="H128" s="258" t="s">
        <v>559</v>
      </c>
      <c r="I128" s="258" t="s">
        <v>561</v>
      </c>
      <c r="J128" s="258" t="s">
        <v>528</v>
      </c>
      <c r="K128" s="260" t="s">
        <v>529</v>
      </c>
    </row>
    <row r="129" spans="1:11">
      <c r="A129" s="253" t="s">
        <v>355</v>
      </c>
      <c r="B129" s="254" t="s">
        <v>524</v>
      </c>
      <c r="C129" s="254" t="s">
        <v>525</v>
      </c>
      <c r="D129" s="254" t="s">
        <v>358</v>
      </c>
      <c r="E129" s="254">
        <v>74</v>
      </c>
      <c r="F129" s="255">
        <v>59.295000000000002</v>
      </c>
      <c r="G129" s="255">
        <v>62.311</v>
      </c>
      <c r="H129" s="254" t="s">
        <v>562</v>
      </c>
      <c r="I129" s="254" t="s">
        <v>563</v>
      </c>
      <c r="J129" s="254" t="s">
        <v>528</v>
      </c>
      <c r="K129" s="256" t="s">
        <v>529</v>
      </c>
    </row>
    <row r="130" spans="1:11">
      <c r="A130" s="257" t="s">
        <v>355</v>
      </c>
      <c r="B130" s="258" t="s">
        <v>524</v>
      </c>
      <c r="C130" s="258" t="s">
        <v>525</v>
      </c>
      <c r="D130" s="258" t="s">
        <v>358</v>
      </c>
      <c r="E130" s="258">
        <v>74</v>
      </c>
      <c r="F130" s="259">
        <v>59.295000000000002</v>
      </c>
      <c r="G130" s="259">
        <v>62.311</v>
      </c>
      <c r="H130" s="258" t="s">
        <v>562</v>
      </c>
      <c r="I130" s="258" t="s">
        <v>564</v>
      </c>
      <c r="J130" s="258" t="s">
        <v>528</v>
      </c>
      <c r="K130" s="260" t="s">
        <v>529</v>
      </c>
    </row>
    <row r="131" spans="1:11">
      <c r="A131" s="253" t="s">
        <v>355</v>
      </c>
      <c r="B131" s="254" t="s">
        <v>524</v>
      </c>
      <c r="C131" s="254" t="s">
        <v>525</v>
      </c>
      <c r="D131" s="254" t="s">
        <v>358</v>
      </c>
      <c r="E131" s="254">
        <v>74</v>
      </c>
      <c r="F131" s="255">
        <v>62.311</v>
      </c>
      <c r="G131" s="255">
        <v>73</v>
      </c>
      <c r="H131" s="254" t="s">
        <v>526</v>
      </c>
      <c r="I131" s="254" t="s">
        <v>565</v>
      </c>
      <c r="J131" s="254" t="s">
        <v>528</v>
      </c>
      <c r="K131" s="256" t="s">
        <v>529</v>
      </c>
    </row>
    <row r="132" spans="1:11">
      <c r="A132" s="257" t="s">
        <v>355</v>
      </c>
      <c r="B132" s="258" t="s">
        <v>524</v>
      </c>
      <c r="C132" s="258" t="s">
        <v>525</v>
      </c>
      <c r="D132" s="258" t="s">
        <v>358</v>
      </c>
      <c r="E132" s="258">
        <v>74</v>
      </c>
      <c r="F132" s="259">
        <v>84.073999999999998</v>
      </c>
      <c r="G132" s="259">
        <v>87.271000000000001</v>
      </c>
      <c r="H132" s="258" t="s">
        <v>566</v>
      </c>
      <c r="I132" s="258" t="s">
        <v>567</v>
      </c>
      <c r="J132" s="258" t="s">
        <v>528</v>
      </c>
      <c r="K132" s="260" t="s">
        <v>529</v>
      </c>
    </row>
    <row r="133" spans="1:11">
      <c r="A133" s="253" t="s">
        <v>355</v>
      </c>
      <c r="B133" s="254" t="s">
        <v>524</v>
      </c>
      <c r="C133" s="254" t="s">
        <v>525</v>
      </c>
      <c r="D133" s="254" t="s">
        <v>358</v>
      </c>
      <c r="E133" s="254">
        <v>74</v>
      </c>
      <c r="F133" s="255">
        <v>84.073999999999998</v>
      </c>
      <c r="G133" s="255">
        <v>87.271000000000001</v>
      </c>
      <c r="H133" s="254" t="s">
        <v>566</v>
      </c>
      <c r="I133" s="254" t="s">
        <v>568</v>
      </c>
      <c r="J133" s="254" t="s">
        <v>528</v>
      </c>
      <c r="K133" s="256" t="s">
        <v>529</v>
      </c>
    </row>
    <row r="134" spans="1:11">
      <c r="A134" s="257" t="s">
        <v>355</v>
      </c>
      <c r="B134" s="258" t="s">
        <v>524</v>
      </c>
      <c r="C134" s="258" t="s">
        <v>525</v>
      </c>
      <c r="D134" s="258" t="s">
        <v>358</v>
      </c>
      <c r="E134" s="258">
        <v>74</v>
      </c>
      <c r="F134" s="259">
        <v>87.271000000000001</v>
      </c>
      <c r="G134" s="259">
        <v>97</v>
      </c>
      <c r="H134" s="258" t="s">
        <v>569</v>
      </c>
      <c r="I134" s="258" t="s">
        <v>570</v>
      </c>
      <c r="J134" s="258" t="s">
        <v>528</v>
      </c>
      <c r="K134" s="260" t="s">
        <v>529</v>
      </c>
    </row>
    <row r="135" spans="1:11">
      <c r="A135" s="253" t="s">
        <v>355</v>
      </c>
      <c r="B135" s="254" t="s">
        <v>524</v>
      </c>
      <c r="C135" s="254" t="s">
        <v>525</v>
      </c>
      <c r="D135" s="254" t="s">
        <v>358</v>
      </c>
      <c r="E135" s="254">
        <v>74</v>
      </c>
      <c r="F135" s="255">
        <v>97</v>
      </c>
      <c r="G135" s="255">
        <v>107.709</v>
      </c>
      <c r="H135" s="254" t="s">
        <v>569</v>
      </c>
      <c r="I135" s="254" t="s">
        <v>571</v>
      </c>
      <c r="J135" s="254" t="s">
        <v>528</v>
      </c>
      <c r="K135" s="256" t="s">
        <v>529</v>
      </c>
    </row>
    <row r="136" spans="1:11">
      <c r="A136" s="257" t="s">
        <v>355</v>
      </c>
      <c r="B136" s="258" t="s">
        <v>524</v>
      </c>
      <c r="C136" s="258" t="s">
        <v>525</v>
      </c>
      <c r="D136" s="258" t="s">
        <v>358</v>
      </c>
      <c r="E136" s="258">
        <v>74</v>
      </c>
      <c r="F136" s="259">
        <v>107.709</v>
      </c>
      <c r="G136" s="259">
        <v>111.369</v>
      </c>
      <c r="H136" s="258" t="s">
        <v>572</v>
      </c>
      <c r="I136" s="258" t="s">
        <v>573</v>
      </c>
      <c r="J136" s="258" t="s">
        <v>528</v>
      </c>
      <c r="K136" s="260" t="s">
        <v>529</v>
      </c>
    </row>
    <row r="137" spans="1:11">
      <c r="A137" s="253" t="s">
        <v>355</v>
      </c>
      <c r="B137" s="254" t="s">
        <v>524</v>
      </c>
      <c r="C137" s="254" t="s">
        <v>525</v>
      </c>
      <c r="D137" s="254" t="s">
        <v>358</v>
      </c>
      <c r="E137" s="254">
        <v>74</v>
      </c>
      <c r="F137" s="255">
        <v>107.709</v>
      </c>
      <c r="G137" s="255">
        <v>111.369</v>
      </c>
      <c r="H137" s="254" t="s">
        <v>572</v>
      </c>
      <c r="I137" s="254" t="s">
        <v>574</v>
      </c>
      <c r="J137" s="254" t="s">
        <v>528</v>
      </c>
      <c r="K137" s="256" t="s">
        <v>529</v>
      </c>
    </row>
    <row r="138" spans="1:11">
      <c r="A138" s="257" t="s">
        <v>355</v>
      </c>
      <c r="B138" s="258" t="s">
        <v>524</v>
      </c>
      <c r="C138" s="258" t="s">
        <v>525</v>
      </c>
      <c r="D138" s="258" t="s">
        <v>358</v>
      </c>
      <c r="E138" s="258">
        <v>74</v>
      </c>
      <c r="F138" s="259">
        <v>111.369</v>
      </c>
      <c r="G138" s="259">
        <v>112.855</v>
      </c>
      <c r="H138" s="258" t="s">
        <v>530</v>
      </c>
      <c r="I138" s="258" t="s">
        <v>575</v>
      </c>
      <c r="J138" s="258" t="s">
        <v>528</v>
      </c>
      <c r="K138" s="260" t="s">
        <v>529</v>
      </c>
    </row>
    <row r="139" spans="1:11">
      <c r="A139" s="253" t="s">
        <v>355</v>
      </c>
      <c r="B139" s="254" t="s">
        <v>524</v>
      </c>
      <c r="C139" s="254" t="s">
        <v>525</v>
      </c>
      <c r="D139" s="254" t="s">
        <v>358</v>
      </c>
      <c r="E139" s="254">
        <v>74</v>
      </c>
      <c r="F139" s="255">
        <v>112.855</v>
      </c>
      <c r="G139" s="255">
        <v>118</v>
      </c>
      <c r="H139" s="254" t="s">
        <v>530</v>
      </c>
      <c r="I139" s="254">
        <v>113118</v>
      </c>
      <c r="J139" s="254" t="s">
        <v>528</v>
      </c>
      <c r="K139" s="256" t="s">
        <v>529</v>
      </c>
    </row>
    <row r="140" spans="1:11">
      <c r="A140" s="257" t="s">
        <v>355</v>
      </c>
      <c r="B140" s="258" t="s">
        <v>524</v>
      </c>
      <c r="C140" s="258" t="s">
        <v>525</v>
      </c>
      <c r="D140" s="258" t="s">
        <v>358</v>
      </c>
      <c r="E140" s="258">
        <v>74</v>
      </c>
      <c r="F140" s="259">
        <v>124.181</v>
      </c>
      <c r="G140" s="259">
        <v>126.899</v>
      </c>
      <c r="H140" s="258" t="s">
        <v>576</v>
      </c>
      <c r="I140" s="258" t="s">
        <v>577</v>
      </c>
      <c r="J140" s="258" t="s">
        <v>528</v>
      </c>
      <c r="K140" s="260" t="s">
        <v>529</v>
      </c>
    </row>
    <row r="141" spans="1:11">
      <c r="A141" s="253" t="s">
        <v>355</v>
      </c>
      <c r="B141" s="254" t="s">
        <v>524</v>
      </c>
      <c r="C141" s="254" t="s">
        <v>525</v>
      </c>
      <c r="D141" s="254" t="s">
        <v>358</v>
      </c>
      <c r="E141" s="254">
        <v>74</v>
      </c>
      <c r="F141" s="255">
        <v>124.181</v>
      </c>
      <c r="G141" s="255">
        <v>126.899</v>
      </c>
      <c r="H141" s="254" t="s">
        <v>576</v>
      </c>
      <c r="I141" s="254" t="s">
        <v>578</v>
      </c>
      <c r="J141" s="254" t="s">
        <v>528</v>
      </c>
      <c r="K141" s="256" t="s">
        <v>529</v>
      </c>
    </row>
    <row r="142" spans="1:11">
      <c r="A142" s="257" t="s">
        <v>355</v>
      </c>
      <c r="B142" s="258" t="s">
        <v>524</v>
      </c>
      <c r="C142" s="258" t="s">
        <v>525</v>
      </c>
      <c r="D142" s="258" t="s">
        <v>358</v>
      </c>
      <c r="E142" s="258">
        <v>74</v>
      </c>
      <c r="F142" s="259">
        <v>126.899</v>
      </c>
      <c r="G142" s="259">
        <v>135</v>
      </c>
      <c r="H142" s="258" t="s">
        <v>579</v>
      </c>
      <c r="I142" s="258" t="s">
        <v>580</v>
      </c>
      <c r="J142" s="258" t="s">
        <v>528</v>
      </c>
      <c r="K142" s="260" t="s">
        <v>529</v>
      </c>
    </row>
    <row r="143" spans="1:11">
      <c r="A143" s="253" t="s">
        <v>355</v>
      </c>
      <c r="B143" s="254" t="s">
        <v>524</v>
      </c>
      <c r="C143" s="254" t="s">
        <v>525</v>
      </c>
      <c r="D143" s="254" t="s">
        <v>358</v>
      </c>
      <c r="E143" s="254">
        <v>74</v>
      </c>
      <c r="F143" s="255">
        <v>135</v>
      </c>
      <c r="G143" s="255">
        <v>143.268</v>
      </c>
      <c r="H143" s="254" t="s">
        <v>579</v>
      </c>
      <c r="I143" s="254" t="s">
        <v>581</v>
      </c>
      <c r="J143" s="254" t="s">
        <v>528</v>
      </c>
      <c r="K143" s="256" t="s">
        <v>529</v>
      </c>
    </row>
    <row r="144" spans="1:11">
      <c r="A144" s="257" t="s">
        <v>355</v>
      </c>
      <c r="B144" s="258" t="s">
        <v>524</v>
      </c>
      <c r="C144" s="258" t="s">
        <v>525</v>
      </c>
      <c r="D144" s="258" t="s">
        <v>358</v>
      </c>
      <c r="E144" s="258">
        <v>74</v>
      </c>
      <c r="F144" s="259">
        <v>143.268</v>
      </c>
      <c r="G144" s="259">
        <v>146.21899999999999</v>
      </c>
      <c r="H144" s="258" t="s">
        <v>582</v>
      </c>
      <c r="I144" s="258" t="s">
        <v>583</v>
      </c>
      <c r="J144" s="258" t="s">
        <v>528</v>
      </c>
      <c r="K144" s="260" t="s">
        <v>529</v>
      </c>
    </row>
    <row r="145" spans="1:11">
      <c r="A145" s="253" t="s">
        <v>355</v>
      </c>
      <c r="B145" s="254" t="s">
        <v>524</v>
      </c>
      <c r="C145" s="254" t="s">
        <v>525</v>
      </c>
      <c r="D145" s="254" t="s">
        <v>358</v>
      </c>
      <c r="E145" s="254">
        <v>74</v>
      </c>
      <c r="F145" s="255">
        <v>143.268</v>
      </c>
      <c r="G145" s="255">
        <v>146.21899999999999</v>
      </c>
      <c r="H145" s="254" t="s">
        <v>582</v>
      </c>
      <c r="I145" s="254" t="s">
        <v>584</v>
      </c>
      <c r="J145" s="254" t="s">
        <v>528</v>
      </c>
      <c r="K145" s="256" t="s">
        <v>529</v>
      </c>
    </row>
    <row r="146" spans="1:11">
      <c r="A146" s="257" t="s">
        <v>355</v>
      </c>
      <c r="B146" s="258" t="s">
        <v>524</v>
      </c>
      <c r="C146" s="258" t="s">
        <v>525</v>
      </c>
      <c r="D146" s="258" t="s">
        <v>358</v>
      </c>
      <c r="E146" s="258">
        <v>74</v>
      </c>
      <c r="F146" s="259">
        <v>146.21899999999999</v>
      </c>
      <c r="G146" s="259">
        <v>155</v>
      </c>
      <c r="H146" s="258" t="s">
        <v>532</v>
      </c>
      <c r="I146" s="258" t="s">
        <v>585</v>
      </c>
      <c r="J146" s="258" t="s">
        <v>528</v>
      </c>
      <c r="K146" s="260" t="s">
        <v>529</v>
      </c>
    </row>
    <row r="147" spans="1:11">
      <c r="A147" s="253" t="s">
        <v>355</v>
      </c>
      <c r="B147" s="254" t="s">
        <v>524</v>
      </c>
      <c r="C147" s="254" t="s">
        <v>525</v>
      </c>
      <c r="D147" s="254" t="s">
        <v>358</v>
      </c>
      <c r="E147" s="254">
        <v>74</v>
      </c>
      <c r="F147" s="255">
        <v>164.11600000000001</v>
      </c>
      <c r="G147" s="255">
        <v>167.09700000000001</v>
      </c>
      <c r="H147" s="254" t="s">
        <v>586</v>
      </c>
      <c r="I147" s="254" t="s">
        <v>587</v>
      </c>
      <c r="J147" s="254" t="s">
        <v>528</v>
      </c>
      <c r="K147" s="256" t="s">
        <v>529</v>
      </c>
    </row>
    <row r="148" spans="1:11">
      <c r="A148" s="257" t="s">
        <v>355</v>
      </c>
      <c r="B148" s="258" t="s">
        <v>524</v>
      </c>
      <c r="C148" s="258" t="s">
        <v>525</v>
      </c>
      <c r="D148" s="258" t="s">
        <v>358</v>
      </c>
      <c r="E148" s="258">
        <v>74</v>
      </c>
      <c r="F148" s="259">
        <v>164.11600000000001</v>
      </c>
      <c r="G148" s="259">
        <v>167.09700000000001</v>
      </c>
      <c r="H148" s="258" t="s">
        <v>586</v>
      </c>
      <c r="I148" s="258" t="s">
        <v>588</v>
      </c>
      <c r="J148" s="258" t="s">
        <v>528</v>
      </c>
      <c r="K148" s="260" t="s">
        <v>529</v>
      </c>
    </row>
    <row r="149" spans="1:11">
      <c r="A149" s="253" t="s">
        <v>355</v>
      </c>
      <c r="B149" s="254" t="s">
        <v>524</v>
      </c>
      <c r="C149" s="254" t="s">
        <v>525</v>
      </c>
      <c r="D149" s="254" t="s">
        <v>358</v>
      </c>
      <c r="E149" s="254">
        <v>74</v>
      </c>
      <c r="F149" s="255">
        <v>167.09700000000001</v>
      </c>
      <c r="G149" s="255">
        <v>177</v>
      </c>
      <c r="H149" s="254" t="s">
        <v>589</v>
      </c>
      <c r="I149" s="254" t="s">
        <v>590</v>
      </c>
      <c r="J149" s="254" t="s">
        <v>528</v>
      </c>
      <c r="K149" s="256" t="s">
        <v>529</v>
      </c>
    </row>
    <row r="150" spans="1:11">
      <c r="A150" s="257" t="s">
        <v>355</v>
      </c>
      <c r="B150" s="258" t="s">
        <v>524</v>
      </c>
      <c r="C150" s="258" t="s">
        <v>525</v>
      </c>
      <c r="D150" s="258" t="s">
        <v>358</v>
      </c>
      <c r="E150" s="258">
        <v>74</v>
      </c>
      <c r="F150" s="259">
        <v>177</v>
      </c>
      <c r="G150" s="259">
        <v>186.874</v>
      </c>
      <c r="H150" s="258" t="s">
        <v>589</v>
      </c>
      <c r="I150" s="258" t="s">
        <v>591</v>
      </c>
      <c r="J150" s="258" t="s">
        <v>528</v>
      </c>
      <c r="K150" s="260" t="s">
        <v>529</v>
      </c>
    </row>
    <row r="151" spans="1:11">
      <c r="A151" s="253" t="s">
        <v>355</v>
      </c>
      <c r="B151" s="254" t="s">
        <v>524</v>
      </c>
      <c r="C151" s="254" t="s">
        <v>525</v>
      </c>
      <c r="D151" s="254" t="s">
        <v>358</v>
      </c>
      <c r="E151" s="254">
        <v>74</v>
      </c>
      <c r="F151" s="255">
        <v>186.874</v>
      </c>
      <c r="G151" s="255">
        <v>189.96600000000001</v>
      </c>
      <c r="H151" s="254" t="s">
        <v>592</v>
      </c>
      <c r="I151" s="254" t="s">
        <v>593</v>
      </c>
      <c r="J151" s="254" t="s">
        <v>528</v>
      </c>
      <c r="K151" s="256" t="s">
        <v>529</v>
      </c>
    </row>
    <row r="152" spans="1:11">
      <c r="A152" s="257" t="s">
        <v>355</v>
      </c>
      <c r="B152" s="258" t="s">
        <v>524</v>
      </c>
      <c r="C152" s="258" t="s">
        <v>525</v>
      </c>
      <c r="D152" s="258" t="s">
        <v>358</v>
      </c>
      <c r="E152" s="258">
        <v>74</v>
      </c>
      <c r="F152" s="259">
        <v>186.874</v>
      </c>
      <c r="G152" s="259">
        <v>189.96600000000001</v>
      </c>
      <c r="H152" s="258" t="s">
        <v>592</v>
      </c>
      <c r="I152" s="258" t="s">
        <v>594</v>
      </c>
      <c r="J152" s="258" t="s">
        <v>528</v>
      </c>
      <c r="K152" s="260" t="s">
        <v>529</v>
      </c>
    </row>
    <row r="153" spans="1:11">
      <c r="A153" s="253" t="s">
        <v>355</v>
      </c>
      <c r="B153" s="254" t="s">
        <v>524</v>
      </c>
      <c r="C153" s="254" t="s">
        <v>525</v>
      </c>
      <c r="D153" s="254" t="s">
        <v>358</v>
      </c>
      <c r="E153" s="254">
        <v>74</v>
      </c>
      <c r="F153" s="255">
        <v>189.96600000000001</v>
      </c>
      <c r="G153" s="255">
        <v>201</v>
      </c>
      <c r="H153" s="254" t="s">
        <v>534</v>
      </c>
      <c r="I153" s="254" t="s">
        <v>595</v>
      </c>
      <c r="J153" s="254" t="s">
        <v>528</v>
      </c>
      <c r="K153" s="256" t="s">
        <v>529</v>
      </c>
    </row>
    <row r="154" spans="1:11">
      <c r="A154" s="257" t="s">
        <v>355</v>
      </c>
      <c r="B154" s="258" t="s">
        <v>524</v>
      </c>
      <c r="C154" s="258" t="s">
        <v>525</v>
      </c>
      <c r="D154" s="258" t="s">
        <v>358</v>
      </c>
      <c r="E154" s="258">
        <v>74</v>
      </c>
      <c r="F154" s="259">
        <v>225.24700000000001</v>
      </c>
      <c r="G154" s="259">
        <v>227.952</v>
      </c>
      <c r="H154" s="258" t="s">
        <v>596</v>
      </c>
      <c r="I154" s="258" t="s">
        <v>597</v>
      </c>
      <c r="J154" s="258" t="s">
        <v>528</v>
      </c>
      <c r="K154" s="260" t="s">
        <v>529</v>
      </c>
    </row>
    <row r="155" spans="1:11">
      <c r="A155" s="253" t="s">
        <v>355</v>
      </c>
      <c r="B155" s="254" t="s">
        <v>524</v>
      </c>
      <c r="C155" s="254" t="s">
        <v>525</v>
      </c>
      <c r="D155" s="254" t="s">
        <v>358</v>
      </c>
      <c r="E155" s="254">
        <v>74</v>
      </c>
      <c r="F155" s="255">
        <v>225.24700000000001</v>
      </c>
      <c r="G155" s="255">
        <v>227.952</v>
      </c>
      <c r="H155" s="254" t="s">
        <v>596</v>
      </c>
      <c r="I155" s="254" t="s">
        <v>598</v>
      </c>
      <c r="J155" s="254" t="s">
        <v>528</v>
      </c>
      <c r="K155" s="256" t="s">
        <v>529</v>
      </c>
    </row>
    <row r="156" spans="1:11">
      <c r="A156" s="257" t="s">
        <v>355</v>
      </c>
      <c r="B156" s="258" t="s">
        <v>524</v>
      </c>
      <c r="C156" s="258" t="s">
        <v>525</v>
      </c>
      <c r="D156" s="258" t="s">
        <v>358</v>
      </c>
      <c r="E156" s="258">
        <v>74</v>
      </c>
      <c r="F156" s="259">
        <v>227.952</v>
      </c>
      <c r="G156" s="259">
        <v>239</v>
      </c>
      <c r="H156" s="258" t="s">
        <v>599</v>
      </c>
      <c r="I156" s="258" t="s">
        <v>600</v>
      </c>
      <c r="J156" s="258" t="s">
        <v>528</v>
      </c>
      <c r="K156" s="260" t="s">
        <v>529</v>
      </c>
    </row>
    <row r="157" spans="1:11">
      <c r="A157" s="253" t="s">
        <v>355</v>
      </c>
      <c r="B157" s="254" t="s">
        <v>524</v>
      </c>
      <c r="C157" s="254" t="s">
        <v>525</v>
      </c>
      <c r="D157" s="254" t="s">
        <v>358</v>
      </c>
      <c r="E157" s="254">
        <v>74</v>
      </c>
      <c r="F157" s="255">
        <v>239</v>
      </c>
      <c r="G157" s="255">
        <v>251</v>
      </c>
      <c r="H157" s="254" t="s">
        <v>599</v>
      </c>
      <c r="I157" s="254">
        <v>239251</v>
      </c>
      <c r="J157" s="254" t="s">
        <v>528</v>
      </c>
      <c r="K157" s="256" t="s">
        <v>529</v>
      </c>
    </row>
    <row r="158" spans="1:11">
      <c r="A158" s="257" t="s">
        <v>355</v>
      </c>
      <c r="B158" s="258" t="s">
        <v>524</v>
      </c>
      <c r="C158" s="258" t="s">
        <v>525</v>
      </c>
      <c r="D158" s="258" t="s">
        <v>358</v>
      </c>
      <c r="E158" s="258">
        <v>74</v>
      </c>
      <c r="F158" s="259">
        <v>251</v>
      </c>
      <c r="G158" s="259">
        <v>262.67399999999998</v>
      </c>
      <c r="H158" s="258" t="s">
        <v>599</v>
      </c>
      <c r="I158" s="258" t="s">
        <v>601</v>
      </c>
      <c r="J158" s="258" t="s">
        <v>528</v>
      </c>
      <c r="K158" s="260" t="s">
        <v>529</v>
      </c>
    </row>
    <row r="159" spans="1:11">
      <c r="A159" s="253" t="s">
        <v>355</v>
      </c>
      <c r="B159" s="254" t="s">
        <v>524</v>
      </c>
      <c r="C159" s="254" t="s">
        <v>525</v>
      </c>
      <c r="D159" s="254" t="s">
        <v>358</v>
      </c>
      <c r="E159" s="254">
        <v>74</v>
      </c>
      <c r="F159" s="255">
        <v>262.67399999999998</v>
      </c>
      <c r="G159" s="255">
        <v>265.63200000000001</v>
      </c>
      <c r="H159" s="254" t="s">
        <v>602</v>
      </c>
      <c r="I159" s="254" t="s">
        <v>603</v>
      </c>
      <c r="J159" s="254" t="s">
        <v>528</v>
      </c>
      <c r="K159" s="256" t="s">
        <v>529</v>
      </c>
    </row>
    <row r="160" spans="1:11">
      <c r="A160" s="257" t="s">
        <v>355</v>
      </c>
      <c r="B160" s="258" t="s">
        <v>524</v>
      </c>
      <c r="C160" s="258" t="s">
        <v>525</v>
      </c>
      <c r="D160" s="258" t="s">
        <v>358</v>
      </c>
      <c r="E160" s="258">
        <v>74</v>
      </c>
      <c r="F160" s="259">
        <v>262.67399999999998</v>
      </c>
      <c r="G160" s="259">
        <v>265.63200000000001</v>
      </c>
      <c r="H160" s="258" t="s">
        <v>602</v>
      </c>
      <c r="I160" s="258" t="s">
        <v>604</v>
      </c>
      <c r="J160" s="258" t="s">
        <v>528</v>
      </c>
      <c r="K160" s="260" t="s">
        <v>529</v>
      </c>
    </row>
    <row r="161" spans="1:11">
      <c r="A161" s="253" t="s">
        <v>355</v>
      </c>
      <c r="B161" s="254" t="s">
        <v>524</v>
      </c>
      <c r="C161" s="254" t="s">
        <v>525</v>
      </c>
      <c r="D161" s="254" t="s">
        <v>358</v>
      </c>
      <c r="E161" s="254">
        <v>74</v>
      </c>
      <c r="F161" s="255">
        <v>265.63200000000001</v>
      </c>
      <c r="G161" s="255">
        <v>277</v>
      </c>
      <c r="H161" s="254" t="s">
        <v>605</v>
      </c>
      <c r="I161" s="254" t="s">
        <v>606</v>
      </c>
      <c r="J161" s="254" t="s">
        <v>528</v>
      </c>
      <c r="K161" s="256" t="s">
        <v>529</v>
      </c>
    </row>
    <row r="162" spans="1:11">
      <c r="A162" s="257" t="s">
        <v>355</v>
      </c>
      <c r="B162" s="258" t="s">
        <v>524</v>
      </c>
      <c r="C162" s="258" t="s">
        <v>525</v>
      </c>
      <c r="D162" s="258" t="s">
        <v>358</v>
      </c>
      <c r="E162" s="258">
        <v>74</v>
      </c>
      <c r="F162" s="259">
        <v>277</v>
      </c>
      <c r="G162" s="259">
        <v>287.983</v>
      </c>
      <c r="H162" s="258" t="s">
        <v>605</v>
      </c>
      <c r="I162" s="258" t="s">
        <v>607</v>
      </c>
      <c r="J162" s="258" t="s">
        <v>528</v>
      </c>
      <c r="K162" s="260" t="s">
        <v>529</v>
      </c>
    </row>
    <row r="163" spans="1:11">
      <c r="A163" s="253" t="s">
        <v>355</v>
      </c>
      <c r="B163" s="254" t="s">
        <v>524</v>
      </c>
      <c r="C163" s="254" t="s">
        <v>525</v>
      </c>
      <c r="D163" s="254" t="s">
        <v>358</v>
      </c>
      <c r="E163" s="254">
        <v>74</v>
      </c>
      <c r="F163" s="255">
        <v>287.983</v>
      </c>
      <c r="G163" s="255">
        <v>290.75099999999998</v>
      </c>
      <c r="H163" s="254" t="s">
        <v>608</v>
      </c>
      <c r="I163" s="254" t="s">
        <v>609</v>
      </c>
      <c r="J163" s="254" t="s">
        <v>528</v>
      </c>
      <c r="K163" s="256" t="s">
        <v>529</v>
      </c>
    </row>
    <row r="164" spans="1:11">
      <c r="A164" s="257" t="s">
        <v>355</v>
      </c>
      <c r="B164" s="258" t="s">
        <v>524</v>
      </c>
      <c r="C164" s="258" t="s">
        <v>525</v>
      </c>
      <c r="D164" s="258" t="s">
        <v>358</v>
      </c>
      <c r="E164" s="258">
        <v>74</v>
      </c>
      <c r="F164" s="259">
        <v>287.983</v>
      </c>
      <c r="G164" s="259">
        <v>290.75099999999998</v>
      </c>
      <c r="H164" s="258" t="s">
        <v>608</v>
      </c>
      <c r="I164" s="258" t="s">
        <v>610</v>
      </c>
      <c r="J164" s="258" t="s">
        <v>528</v>
      </c>
      <c r="K164" s="260" t="s">
        <v>529</v>
      </c>
    </row>
    <row r="165" spans="1:11">
      <c r="A165" s="253" t="s">
        <v>355</v>
      </c>
      <c r="B165" s="254" t="s">
        <v>611</v>
      </c>
      <c r="C165" s="254" t="s">
        <v>612</v>
      </c>
      <c r="D165" s="254" t="s">
        <v>429</v>
      </c>
      <c r="E165" s="254">
        <v>102</v>
      </c>
      <c r="F165" s="255">
        <v>6.3E-2</v>
      </c>
      <c r="G165" s="255">
        <v>1.901</v>
      </c>
      <c r="H165" s="254" t="s">
        <v>613</v>
      </c>
      <c r="I165" s="254" t="s">
        <v>614</v>
      </c>
      <c r="J165" s="254" t="s">
        <v>615</v>
      </c>
      <c r="K165" s="256" t="s">
        <v>616</v>
      </c>
    </row>
    <row r="166" spans="1:11">
      <c r="A166" s="257" t="s">
        <v>355</v>
      </c>
      <c r="B166" s="258" t="s">
        <v>611</v>
      </c>
      <c r="C166" s="258" t="s">
        <v>612</v>
      </c>
      <c r="D166" s="258" t="s">
        <v>429</v>
      </c>
      <c r="E166" s="258">
        <v>102</v>
      </c>
      <c r="F166" s="259">
        <v>6.3E-2</v>
      </c>
      <c r="G166" s="259">
        <v>1.901</v>
      </c>
      <c r="H166" s="258" t="s">
        <v>613</v>
      </c>
      <c r="I166" s="258" t="s">
        <v>617</v>
      </c>
      <c r="J166" s="258" t="s">
        <v>615</v>
      </c>
      <c r="K166" s="260" t="s">
        <v>616</v>
      </c>
    </row>
    <row r="167" spans="1:11">
      <c r="A167" s="253" t="s">
        <v>355</v>
      </c>
      <c r="B167" s="254" t="s">
        <v>611</v>
      </c>
      <c r="C167" s="254" t="s">
        <v>612</v>
      </c>
      <c r="D167" s="254" t="s">
        <v>429</v>
      </c>
      <c r="E167" s="254">
        <v>102</v>
      </c>
      <c r="F167" s="255">
        <v>1.901</v>
      </c>
      <c r="G167" s="255">
        <v>44.243000000000002</v>
      </c>
      <c r="H167" s="254" t="s">
        <v>618</v>
      </c>
      <c r="I167" s="254" t="s">
        <v>619</v>
      </c>
      <c r="J167" s="254" t="s">
        <v>615</v>
      </c>
      <c r="K167" s="256" t="s">
        <v>616</v>
      </c>
    </row>
    <row r="168" spans="1:11">
      <c r="A168" s="257" t="s">
        <v>355</v>
      </c>
      <c r="B168" s="258" t="s">
        <v>611</v>
      </c>
      <c r="C168" s="258" t="s">
        <v>612</v>
      </c>
      <c r="D168" s="258" t="s">
        <v>429</v>
      </c>
      <c r="E168" s="258">
        <v>102</v>
      </c>
      <c r="F168" s="259">
        <v>44.243000000000002</v>
      </c>
      <c r="G168" s="259">
        <v>46.752000000000002</v>
      </c>
      <c r="H168" s="258" t="s">
        <v>620</v>
      </c>
      <c r="I168" s="258" t="s">
        <v>621</v>
      </c>
      <c r="J168" s="258" t="s">
        <v>615</v>
      </c>
      <c r="K168" s="260" t="s">
        <v>616</v>
      </c>
    </row>
    <row r="169" spans="1:11">
      <c r="A169" s="253" t="s">
        <v>355</v>
      </c>
      <c r="B169" s="254" t="s">
        <v>611</v>
      </c>
      <c r="C169" s="254" t="s">
        <v>612</v>
      </c>
      <c r="D169" s="254" t="s">
        <v>429</v>
      </c>
      <c r="E169" s="254">
        <v>102</v>
      </c>
      <c r="F169" s="255">
        <v>46.752000000000002</v>
      </c>
      <c r="G169" s="255">
        <v>50.84</v>
      </c>
      <c r="H169" s="254" t="s">
        <v>622</v>
      </c>
      <c r="I169" s="254" t="s">
        <v>623</v>
      </c>
      <c r="J169" s="254" t="s">
        <v>615</v>
      </c>
      <c r="K169" s="256" t="s">
        <v>616</v>
      </c>
    </row>
    <row r="170" spans="1:11">
      <c r="A170" s="257" t="s">
        <v>355</v>
      </c>
      <c r="B170" s="258" t="s">
        <v>611</v>
      </c>
      <c r="C170" s="258" t="s">
        <v>612</v>
      </c>
      <c r="D170" s="258" t="s">
        <v>429</v>
      </c>
      <c r="E170" s="258">
        <v>102</v>
      </c>
      <c r="F170" s="259">
        <v>50.84</v>
      </c>
      <c r="G170" s="259">
        <v>52.296999999999997</v>
      </c>
      <c r="H170" s="258" t="s">
        <v>624</v>
      </c>
      <c r="I170" s="258" t="s">
        <v>625</v>
      </c>
      <c r="J170" s="258" t="s">
        <v>615</v>
      </c>
      <c r="K170" s="260" t="s">
        <v>616</v>
      </c>
    </row>
    <row r="171" spans="1:11">
      <c r="A171" s="253" t="s">
        <v>355</v>
      </c>
      <c r="B171" s="254" t="s">
        <v>611</v>
      </c>
      <c r="C171" s="254" t="s">
        <v>612</v>
      </c>
      <c r="D171" s="254" t="s">
        <v>429</v>
      </c>
      <c r="E171" s="254">
        <v>103</v>
      </c>
      <c r="F171" s="255">
        <v>1524.9829999999999</v>
      </c>
      <c r="G171" s="255">
        <v>1527.52</v>
      </c>
      <c r="H171" s="254" t="s">
        <v>626</v>
      </c>
      <c r="I171" s="254" t="s">
        <v>627</v>
      </c>
      <c r="J171" s="254" t="s">
        <v>628</v>
      </c>
      <c r="K171" s="256" t="s">
        <v>616</v>
      </c>
    </row>
    <row r="172" spans="1:11">
      <c r="A172" s="257" t="s">
        <v>355</v>
      </c>
      <c r="B172" s="258" t="s">
        <v>611</v>
      </c>
      <c r="C172" s="258" t="s">
        <v>612</v>
      </c>
      <c r="D172" s="258" t="s">
        <v>429</v>
      </c>
      <c r="E172" s="258">
        <v>103</v>
      </c>
      <c r="F172" s="259">
        <v>1525.184</v>
      </c>
      <c r="G172" s="259">
        <v>1527.52</v>
      </c>
      <c r="H172" s="258" t="s">
        <v>626</v>
      </c>
      <c r="I172" s="258" t="s">
        <v>629</v>
      </c>
      <c r="J172" s="258" t="s">
        <v>628</v>
      </c>
      <c r="K172" s="260" t="s">
        <v>616</v>
      </c>
    </row>
    <row r="173" spans="1:11">
      <c r="A173" s="253" t="s">
        <v>355</v>
      </c>
      <c r="B173" s="254" t="s">
        <v>611</v>
      </c>
      <c r="C173" s="254" t="s">
        <v>612</v>
      </c>
      <c r="D173" s="254" t="s">
        <v>429</v>
      </c>
      <c r="E173" s="254">
        <v>103</v>
      </c>
      <c r="F173" s="255">
        <v>1527.52</v>
      </c>
      <c r="G173" s="255">
        <v>1538.921</v>
      </c>
      <c r="H173" s="254" t="s">
        <v>630</v>
      </c>
      <c r="I173" s="254" t="s">
        <v>631</v>
      </c>
      <c r="J173" s="254" t="s">
        <v>628</v>
      </c>
      <c r="K173" s="256" t="s">
        <v>616</v>
      </c>
    </row>
    <row r="174" spans="1:11">
      <c r="A174" s="257" t="s">
        <v>355</v>
      </c>
      <c r="B174" s="258" t="s">
        <v>611</v>
      </c>
      <c r="C174" s="258" t="s">
        <v>612</v>
      </c>
      <c r="D174" s="258" t="s">
        <v>429</v>
      </c>
      <c r="E174" s="258">
        <v>103</v>
      </c>
      <c r="F174" s="259">
        <v>1538.921</v>
      </c>
      <c r="G174" s="259">
        <v>1541.0340000000001</v>
      </c>
      <c r="H174" s="258" t="s">
        <v>632</v>
      </c>
      <c r="I174" s="258" t="s">
        <v>633</v>
      </c>
      <c r="J174" s="258" t="s">
        <v>628</v>
      </c>
      <c r="K174" s="260" t="s">
        <v>616</v>
      </c>
    </row>
    <row r="175" spans="1:11">
      <c r="A175" s="253" t="s">
        <v>355</v>
      </c>
      <c r="B175" s="254" t="s">
        <v>611</v>
      </c>
      <c r="C175" s="254" t="s">
        <v>612</v>
      </c>
      <c r="D175" s="254" t="s">
        <v>429</v>
      </c>
      <c r="E175" s="254">
        <v>103</v>
      </c>
      <c r="F175" s="255">
        <v>1541.0340000000001</v>
      </c>
      <c r="G175" s="255">
        <v>1585.672</v>
      </c>
      <c r="H175" s="254" t="s">
        <v>634</v>
      </c>
      <c r="I175" s="254" t="s">
        <v>635</v>
      </c>
      <c r="J175" s="254" t="s">
        <v>628</v>
      </c>
      <c r="K175" s="256" t="s">
        <v>616</v>
      </c>
    </row>
    <row r="176" spans="1:11">
      <c r="A176" s="257" t="s">
        <v>355</v>
      </c>
      <c r="B176" s="258" t="s">
        <v>611</v>
      </c>
      <c r="C176" s="258" t="s">
        <v>612</v>
      </c>
      <c r="D176" s="258" t="s">
        <v>429</v>
      </c>
      <c r="E176" s="258">
        <v>103</v>
      </c>
      <c r="F176" s="259">
        <v>1585.672</v>
      </c>
      <c r="G176" s="259">
        <v>1587.8</v>
      </c>
      <c r="H176" s="258" t="s">
        <v>636</v>
      </c>
      <c r="I176" s="258" t="s">
        <v>637</v>
      </c>
      <c r="J176" s="258" t="s">
        <v>628</v>
      </c>
      <c r="K176" s="260" t="s">
        <v>616</v>
      </c>
    </row>
    <row r="177" spans="1:11">
      <c r="A177" s="253" t="s">
        <v>355</v>
      </c>
      <c r="B177" s="254" t="s">
        <v>611</v>
      </c>
      <c r="C177" s="254" t="s">
        <v>612</v>
      </c>
      <c r="D177" s="254" t="s">
        <v>429</v>
      </c>
      <c r="E177" s="254">
        <v>103</v>
      </c>
      <c r="F177" s="255">
        <v>1585.672</v>
      </c>
      <c r="G177" s="255">
        <v>1587.8</v>
      </c>
      <c r="H177" s="254" t="s">
        <v>636</v>
      </c>
      <c r="I177" s="254" t="s">
        <v>638</v>
      </c>
      <c r="J177" s="254" t="s">
        <v>628</v>
      </c>
      <c r="K177" s="256" t="s">
        <v>616</v>
      </c>
    </row>
    <row r="178" spans="1:11">
      <c r="A178" s="257" t="s">
        <v>355</v>
      </c>
      <c r="B178" s="258" t="s">
        <v>611</v>
      </c>
      <c r="C178" s="258" t="s">
        <v>612</v>
      </c>
      <c r="D178" s="258" t="s">
        <v>429</v>
      </c>
      <c r="E178" s="258">
        <v>103</v>
      </c>
      <c r="F178" s="259">
        <v>1587.8</v>
      </c>
      <c r="G178" s="259">
        <v>1643.8</v>
      </c>
      <c r="H178" s="258" t="s">
        <v>639</v>
      </c>
      <c r="I178" s="258" t="s">
        <v>640</v>
      </c>
      <c r="J178" s="258" t="s">
        <v>628</v>
      </c>
      <c r="K178" s="260" t="s">
        <v>616</v>
      </c>
    </row>
    <row r="179" spans="1:11">
      <c r="A179" s="253" t="s">
        <v>355</v>
      </c>
      <c r="B179" s="254" t="s">
        <v>611</v>
      </c>
      <c r="C179" s="254" t="s">
        <v>612</v>
      </c>
      <c r="D179" s="254" t="s">
        <v>429</v>
      </c>
      <c r="E179" s="254">
        <v>103</v>
      </c>
      <c r="F179" s="255">
        <v>1643.8</v>
      </c>
      <c r="G179" s="255">
        <v>1645.895</v>
      </c>
      <c r="H179" s="254" t="s">
        <v>641</v>
      </c>
      <c r="I179" s="254" t="s">
        <v>642</v>
      </c>
      <c r="J179" s="254" t="s">
        <v>628</v>
      </c>
      <c r="K179" s="256" t="s">
        <v>616</v>
      </c>
    </row>
    <row r="180" spans="1:11">
      <c r="A180" s="257" t="s">
        <v>355</v>
      </c>
      <c r="B180" s="258" t="s">
        <v>611</v>
      </c>
      <c r="C180" s="258" t="s">
        <v>612</v>
      </c>
      <c r="D180" s="258" t="s">
        <v>429</v>
      </c>
      <c r="E180" s="258">
        <v>103</v>
      </c>
      <c r="F180" s="259">
        <v>1643.8</v>
      </c>
      <c r="G180" s="259">
        <v>1645.895</v>
      </c>
      <c r="H180" s="258" t="s">
        <v>641</v>
      </c>
      <c r="I180" s="258" t="s">
        <v>643</v>
      </c>
      <c r="J180" s="258" t="s">
        <v>628</v>
      </c>
      <c r="K180" s="260" t="s">
        <v>616</v>
      </c>
    </row>
    <row r="181" spans="1:11">
      <c r="A181" s="253" t="s">
        <v>355</v>
      </c>
      <c r="B181" s="254" t="s">
        <v>611</v>
      </c>
      <c r="C181" s="254" t="s">
        <v>612</v>
      </c>
      <c r="D181" s="254" t="s">
        <v>429</v>
      </c>
      <c r="E181" s="254">
        <v>103</v>
      </c>
      <c r="F181" s="255">
        <v>1645.895</v>
      </c>
      <c r="G181" s="255">
        <v>1724.2860000000001</v>
      </c>
      <c r="H181" s="254" t="s">
        <v>644</v>
      </c>
      <c r="I181" s="254" t="s">
        <v>645</v>
      </c>
      <c r="J181" s="254" t="s">
        <v>628</v>
      </c>
      <c r="K181" s="256" t="s">
        <v>616</v>
      </c>
    </row>
    <row r="182" spans="1:11">
      <c r="A182" s="257" t="s">
        <v>355</v>
      </c>
      <c r="B182" s="258" t="s">
        <v>611</v>
      </c>
      <c r="C182" s="258" t="s">
        <v>612</v>
      </c>
      <c r="D182" s="258" t="s">
        <v>429</v>
      </c>
      <c r="E182" s="258">
        <v>103</v>
      </c>
      <c r="F182" s="259">
        <v>1724.2860000000001</v>
      </c>
      <c r="G182" s="259">
        <v>1726.242</v>
      </c>
      <c r="H182" s="258" t="s">
        <v>646</v>
      </c>
      <c r="I182" s="258" t="s">
        <v>647</v>
      </c>
      <c r="J182" s="258" t="s">
        <v>628</v>
      </c>
      <c r="K182" s="260" t="s">
        <v>616</v>
      </c>
    </row>
    <row r="183" spans="1:11">
      <c r="A183" s="253" t="s">
        <v>355</v>
      </c>
      <c r="B183" s="254" t="s">
        <v>611</v>
      </c>
      <c r="C183" s="254" t="s">
        <v>612</v>
      </c>
      <c r="D183" s="254" t="s">
        <v>429</v>
      </c>
      <c r="E183" s="254">
        <v>103</v>
      </c>
      <c r="F183" s="255">
        <v>1724.2860000000001</v>
      </c>
      <c r="G183" s="255">
        <v>1726.242</v>
      </c>
      <c r="H183" s="254" t="s">
        <v>646</v>
      </c>
      <c r="I183" s="254" t="s">
        <v>648</v>
      </c>
      <c r="J183" s="254" t="s">
        <v>628</v>
      </c>
      <c r="K183" s="256" t="s">
        <v>616</v>
      </c>
    </row>
    <row r="184" spans="1:11">
      <c r="A184" s="257" t="s">
        <v>355</v>
      </c>
      <c r="B184" s="258" t="s">
        <v>611</v>
      </c>
      <c r="C184" s="258" t="s">
        <v>612</v>
      </c>
      <c r="D184" s="258" t="s">
        <v>429</v>
      </c>
      <c r="E184" s="258">
        <v>103</v>
      </c>
      <c r="F184" s="259">
        <v>1726.242</v>
      </c>
      <c r="G184" s="259">
        <v>1803.5129999999999</v>
      </c>
      <c r="H184" s="258" t="s">
        <v>649</v>
      </c>
      <c r="I184" s="258" t="s">
        <v>650</v>
      </c>
      <c r="J184" s="258" t="s">
        <v>628</v>
      </c>
      <c r="K184" s="260" t="s">
        <v>616</v>
      </c>
    </row>
    <row r="185" spans="1:11">
      <c r="A185" s="253" t="s">
        <v>355</v>
      </c>
      <c r="B185" s="254" t="s">
        <v>611</v>
      </c>
      <c r="C185" s="254" t="s">
        <v>612</v>
      </c>
      <c r="D185" s="254" t="s">
        <v>429</v>
      </c>
      <c r="E185" s="254">
        <v>103</v>
      </c>
      <c r="F185" s="255">
        <v>1803.5129999999999</v>
      </c>
      <c r="G185" s="255">
        <v>1806.6489999999999</v>
      </c>
      <c r="H185" s="254" t="s">
        <v>651</v>
      </c>
      <c r="I185" s="254" t="s">
        <v>652</v>
      </c>
      <c r="J185" s="254" t="s">
        <v>628</v>
      </c>
      <c r="K185" s="256" t="s">
        <v>616</v>
      </c>
    </row>
    <row r="186" spans="1:11">
      <c r="A186" s="257" t="s">
        <v>355</v>
      </c>
      <c r="B186" s="258" t="s">
        <v>611</v>
      </c>
      <c r="C186" s="258" t="s">
        <v>612</v>
      </c>
      <c r="D186" s="258" t="s">
        <v>429</v>
      </c>
      <c r="E186" s="258">
        <v>103</v>
      </c>
      <c r="F186" s="259">
        <v>1803.5129999999999</v>
      </c>
      <c r="G186" s="259">
        <v>1806.6489999999999</v>
      </c>
      <c r="H186" s="258" t="s">
        <v>651</v>
      </c>
      <c r="I186" s="258" t="s">
        <v>653</v>
      </c>
      <c r="J186" s="258" t="s">
        <v>628</v>
      </c>
      <c r="K186" s="260" t="s">
        <v>616</v>
      </c>
    </row>
    <row r="187" spans="1:11">
      <c r="A187" s="253" t="s">
        <v>355</v>
      </c>
      <c r="B187" s="254" t="s">
        <v>611</v>
      </c>
      <c r="C187" s="254" t="s">
        <v>612</v>
      </c>
      <c r="D187" s="254" t="s">
        <v>429</v>
      </c>
      <c r="E187" s="254">
        <v>103</v>
      </c>
      <c r="F187" s="255">
        <v>1806.6489999999999</v>
      </c>
      <c r="G187" s="255">
        <v>1813.345</v>
      </c>
      <c r="H187" s="254" t="s">
        <v>654</v>
      </c>
      <c r="I187" s="254" t="s">
        <v>655</v>
      </c>
      <c r="J187" s="254" t="s">
        <v>628</v>
      </c>
      <c r="K187" s="256" t="s">
        <v>616</v>
      </c>
    </row>
    <row r="188" spans="1:11">
      <c r="A188" s="257" t="s">
        <v>355</v>
      </c>
      <c r="B188" s="258" t="s">
        <v>611</v>
      </c>
      <c r="C188" s="258" t="s">
        <v>612</v>
      </c>
      <c r="D188" s="258" t="s">
        <v>429</v>
      </c>
      <c r="E188" s="258">
        <v>103</v>
      </c>
      <c r="F188" s="259">
        <v>1813.345</v>
      </c>
      <c r="G188" s="259">
        <v>1822.8620000000001</v>
      </c>
      <c r="H188" s="258" t="s">
        <v>656</v>
      </c>
      <c r="I188" s="258" t="s">
        <v>657</v>
      </c>
      <c r="J188" s="258" t="s">
        <v>628</v>
      </c>
      <c r="K188" s="260" t="s">
        <v>616</v>
      </c>
    </row>
    <row r="189" spans="1:11">
      <c r="A189" s="253" t="s">
        <v>355</v>
      </c>
      <c r="B189" s="254" t="s">
        <v>658</v>
      </c>
      <c r="C189" s="254" t="s">
        <v>659</v>
      </c>
      <c r="D189" s="254" t="s">
        <v>429</v>
      </c>
      <c r="E189" s="254">
        <v>103</v>
      </c>
      <c r="F189" s="255">
        <v>1822.8620000000001</v>
      </c>
      <c r="G189" s="255">
        <v>1825.5909999999999</v>
      </c>
      <c r="H189" s="254" t="s">
        <v>660</v>
      </c>
      <c r="I189" s="254" t="s">
        <v>661</v>
      </c>
      <c r="J189" s="254" t="s">
        <v>628</v>
      </c>
      <c r="K189" s="256" t="s">
        <v>662</v>
      </c>
    </row>
    <row r="190" spans="1:11">
      <c r="A190" s="257" t="s">
        <v>355</v>
      </c>
      <c r="B190" s="258" t="s">
        <v>658</v>
      </c>
      <c r="C190" s="258" t="s">
        <v>659</v>
      </c>
      <c r="D190" s="258" t="s">
        <v>429</v>
      </c>
      <c r="E190" s="258">
        <v>103</v>
      </c>
      <c r="F190" s="259">
        <v>1822.8620000000001</v>
      </c>
      <c r="G190" s="259">
        <v>1825.5909999999999</v>
      </c>
      <c r="H190" s="258" t="s">
        <v>660</v>
      </c>
      <c r="I190" s="258" t="s">
        <v>663</v>
      </c>
      <c r="J190" s="258" t="s">
        <v>628</v>
      </c>
      <c r="K190" s="260" t="s">
        <v>662</v>
      </c>
    </row>
    <row r="191" spans="1:11">
      <c r="A191" s="253" t="s">
        <v>355</v>
      </c>
      <c r="B191" s="254" t="s">
        <v>658</v>
      </c>
      <c r="C191" s="254" t="s">
        <v>659</v>
      </c>
      <c r="D191" s="254" t="s">
        <v>429</v>
      </c>
      <c r="E191" s="254">
        <v>103</v>
      </c>
      <c r="F191" s="255">
        <v>1825.5909999999999</v>
      </c>
      <c r="G191" s="255">
        <v>1850.855</v>
      </c>
      <c r="H191" s="254" t="s">
        <v>664</v>
      </c>
      <c r="I191" s="254" t="s">
        <v>665</v>
      </c>
      <c r="J191" s="254" t="s">
        <v>628</v>
      </c>
      <c r="K191" s="256" t="s">
        <v>662</v>
      </c>
    </row>
    <row r="192" spans="1:11">
      <c r="A192" s="257" t="s">
        <v>355</v>
      </c>
      <c r="B192" s="258" t="s">
        <v>658</v>
      </c>
      <c r="C192" s="258" t="s">
        <v>659</v>
      </c>
      <c r="D192" s="258" t="s">
        <v>429</v>
      </c>
      <c r="E192" s="258">
        <v>103</v>
      </c>
      <c r="F192" s="259">
        <v>1850.855</v>
      </c>
      <c r="G192" s="259">
        <v>1854.0170000000001</v>
      </c>
      <c r="H192" s="258" t="s">
        <v>666</v>
      </c>
      <c r="I192" s="258" t="s">
        <v>667</v>
      </c>
      <c r="J192" s="258" t="s">
        <v>628</v>
      </c>
      <c r="K192" s="260" t="s">
        <v>662</v>
      </c>
    </row>
    <row r="193" spans="1:11">
      <c r="A193" s="253" t="s">
        <v>355</v>
      </c>
      <c r="B193" s="254" t="s">
        <v>658</v>
      </c>
      <c r="C193" s="254" t="s">
        <v>659</v>
      </c>
      <c r="D193" s="254" t="s">
        <v>429</v>
      </c>
      <c r="E193" s="254">
        <v>103</v>
      </c>
      <c r="F193" s="255">
        <v>1850.855</v>
      </c>
      <c r="G193" s="255">
        <v>1854.0170000000001</v>
      </c>
      <c r="H193" s="254" t="s">
        <v>666</v>
      </c>
      <c r="I193" s="254" t="s">
        <v>668</v>
      </c>
      <c r="J193" s="254" t="s">
        <v>628</v>
      </c>
      <c r="K193" s="256" t="s">
        <v>662</v>
      </c>
    </row>
    <row r="194" spans="1:11">
      <c r="A194" s="257" t="s">
        <v>355</v>
      </c>
      <c r="B194" s="258" t="s">
        <v>658</v>
      </c>
      <c r="C194" s="258" t="s">
        <v>659</v>
      </c>
      <c r="D194" s="258" t="s">
        <v>429</v>
      </c>
      <c r="E194" s="258">
        <v>103</v>
      </c>
      <c r="F194" s="259">
        <v>1854.0170000000001</v>
      </c>
      <c r="G194" s="259">
        <v>1892.068</v>
      </c>
      <c r="H194" s="258" t="s">
        <v>669</v>
      </c>
      <c r="I194" s="258" t="s">
        <v>670</v>
      </c>
      <c r="J194" s="258" t="s">
        <v>628</v>
      </c>
      <c r="K194" s="260" t="s">
        <v>662</v>
      </c>
    </row>
    <row r="195" spans="1:11">
      <c r="A195" s="253" t="s">
        <v>355</v>
      </c>
      <c r="B195" s="254" t="s">
        <v>658</v>
      </c>
      <c r="C195" s="254" t="s">
        <v>659</v>
      </c>
      <c r="D195" s="254" t="s">
        <v>429</v>
      </c>
      <c r="E195" s="254">
        <v>103</v>
      </c>
      <c r="F195" s="255">
        <v>1892.068</v>
      </c>
      <c r="G195" s="255">
        <v>1894.85</v>
      </c>
      <c r="H195" s="254" t="s">
        <v>671</v>
      </c>
      <c r="I195" s="254" t="s">
        <v>672</v>
      </c>
      <c r="J195" s="254" t="s">
        <v>628</v>
      </c>
      <c r="K195" s="256" t="s">
        <v>662</v>
      </c>
    </row>
    <row r="196" spans="1:11">
      <c r="A196" s="257" t="s">
        <v>355</v>
      </c>
      <c r="B196" s="258" t="s">
        <v>658</v>
      </c>
      <c r="C196" s="258" t="s">
        <v>659</v>
      </c>
      <c r="D196" s="258" t="s">
        <v>429</v>
      </c>
      <c r="E196" s="258">
        <v>103</v>
      </c>
      <c r="F196" s="259">
        <v>1892.068</v>
      </c>
      <c r="G196" s="259">
        <v>1894.85</v>
      </c>
      <c r="H196" s="258" t="s">
        <v>671</v>
      </c>
      <c r="I196" s="258" t="s">
        <v>673</v>
      </c>
      <c r="J196" s="258" t="s">
        <v>628</v>
      </c>
      <c r="K196" s="260" t="s">
        <v>662</v>
      </c>
    </row>
    <row r="197" spans="1:11">
      <c r="A197" s="253" t="s">
        <v>355</v>
      </c>
      <c r="B197" s="254" t="s">
        <v>658</v>
      </c>
      <c r="C197" s="254" t="s">
        <v>659</v>
      </c>
      <c r="D197" s="254" t="s">
        <v>429</v>
      </c>
      <c r="E197" s="254">
        <v>103</v>
      </c>
      <c r="F197" s="255">
        <v>1894.85</v>
      </c>
      <c r="G197" s="255">
        <v>1934.7660000000001</v>
      </c>
      <c r="H197" s="254" t="s">
        <v>674</v>
      </c>
      <c r="I197" s="254" t="s">
        <v>675</v>
      </c>
      <c r="J197" s="254" t="s">
        <v>628</v>
      </c>
      <c r="K197" s="256" t="s">
        <v>662</v>
      </c>
    </row>
    <row r="198" spans="1:11">
      <c r="A198" s="257" t="s">
        <v>355</v>
      </c>
      <c r="B198" s="258" t="s">
        <v>658</v>
      </c>
      <c r="C198" s="258" t="s">
        <v>659</v>
      </c>
      <c r="D198" s="258" t="s">
        <v>429</v>
      </c>
      <c r="E198" s="258">
        <v>103</v>
      </c>
      <c r="F198" s="259">
        <v>1934.7660000000001</v>
      </c>
      <c r="G198" s="259">
        <v>1937.5050000000001</v>
      </c>
      <c r="H198" s="258" t="s">
        <v>676</v>
      </c>
      <c r="I198" s="258" t="s">
        <v>677</v>
      </c>
      <c r="J198" s="258" t="s">
        <v>628</v>
      </c>
      <c r="K198" s="260" t="s">
        <v>662</v>
      </c>
    </row>
    <row r="199" spans="1:11">
      <c r="A199" s="253" t="s">
        <v>355</v>
      </c>
      <c r="B199" s="254" t="s">
        <v>658</v>
      </c>
      <c r="C199" s="254" t="s">
        <v>659</v>
      </c>
      <c r="D199" s="254" t="s">
        <v>429</v>
      </c>
      <c r="E199" s="254">
        <v>103</v>
      </c>
      <c r="F199" s="255">
        <v>1934.7660000000001</v>
      </c>
      <c r="G199" s="255">
        <v>1937.5050000000001</v>
      </c>
      <c r="H199" s="254" t="s">
        <v>676</v>
      </c>
      <c r="I199" s="254" t="s">
        <v>678</v>
      </c>
      <c r="J199" s="254" t="s">
        <v>628</v>
      </c>
      <c r="K199" s="256" t="s">
        <v>662</v>
      </c>
    </row>
    <row r="200" spans="1:11">
      <c r="A200" s="257" t="s">
        <v>355</v>
      </c>
      <c r="B200" s="258" t="s">
        <v>658</v>
      </c>
      <c r="C200" s="258" t="s">
        <v>659</v>
      </c>
      <c r="D200" s="258" t="s">
        <v>429</v>
      </c>
      <c r="E200" s="258">
        <v>103</v>
      </c>
      <c r="F200" s="259">
        <v>1937.5050000000001</v>
      </c>
      <c r="G200" s="259">
        <v>1983.4059999999999</v>
      </c>
      <c r="H200" s="258" t="s">
        <v>679</v>
      </c>
      <c r="I200" s="258" t="s">
        <v>680</v>
      </c>
      <c r="J200" s="258" t="s">
        <v>628</v>
      </c>
      <c r="K200" s="260" t="s">
        <v>662</v>
      </c>
    </row>
    <row r="201" spans="1:11">
      <c r="A201" s="253" t="s">
        <v>355</v>
      </c>
      <c r="B201" s="254" t="s">
        <v>658</v>
      </c>
      <c r="C201" s="254" t="s">
        <v>659</v>
      </c>
      <c r="D201" s="254" t="s">
        <v>429</v>
      </c>
      <c r="E201" s="254">
        <v>103</v>
      </c>
      <c r="F201" s="255">
        <v>1983.4059999999999</v>
      </c>
      <c r="G201" s="255">
        <v>1986.088</v>
      </c>
      <c r="H201" s="254" t="s">
        <v>681</v>
      </c>
      <c r="I201" s="254" t="s">
        <v>682</v>
      </c>
      <c r="J201" s="254" t="s">
        <v>628</v>
      </c>
      <c r="K201" s="256" t="s">
        <v>662</v>
      </c>
    </row>
    <row r="202" spans="1:11">
      <c r="A202" s="257" t="s">
        <v>355</v>
      </c>
      <c r="B202" s="258" t="s">
        <v>658</v>
      </c>
      <c r="C202" s="258" t="s">
        <v>659</v>
      </c>
      <c r="D202" s="258" t="s">
        <v>429</v>
      </c>
      <c r="E202" s="258">
        <v>103</v>
      </c>
      <c r="F202" s="259">
        <v>1983.4059999999999</v>
      </c>
      <c r="G202" s="259">
        <v>1986.088</v>
      </c>
      <c r="H202" s="258" t="s">
        <v>681</v>
      </c>
      <c r="I202" s="258" t="s">
        <v>683</v>
      </c>
      <c r="J202" s="258" t="s">
        <v>628</v>
      </c>
      <c r="K202" s="260" t="s">
        <v>662</v>
      </c>
    </row>
    <row r="203" spans="1:11">
      <c r="A203" s="253" t="s">
        <v>355</v>
      </c>
      <c r="B203" s="254" t="s">
        <v>658</v>
      </c>
      <c r="C203" s="254" t="s">
        <v>659</v>
      </c>
      <c r="D203" s="254" t="s">
        <v>429</v>
      </c>
      <c r="E203" s="254">
        <v>103</v>
      </c>
      <c r="F203" s="255">
        <v>1986.088</v>
      </c>
      <c r="G203" s="255">
        <v>2018</v>
      </c>
      <c r="H203" s="254" t="s">
        <v>684</v>
      </c>
      <c r="I203" s="254" t="s">
        <v>685</v>
      </c>
      <c r="J203" s="254" t="s">
        <v>628</v>
      </c>
      <c r="K203" s="256" t="s">
        <v>662</v>
      </c>
    </row>
    <row r="204" spans="1:11">
      <c r="A204" s="257" t="s">
        <v>355</v>
      </c>
      <c r="B204" s="258" t="s">
        <v>658</v>
      </c>
      <c r="C204" s="258" t="s">
        <v>659</v>
      </c>
      <c r="D204" s="258" t="s">
        <v>429</v>
      </c>
      <c r="E204" s="258">
        <v>103</v>
      </c>
      <c r="F204" s="259">
        <v>2018</v>
      </c>
      <c r="G204" s="259">
        <v>2027.47</v>
      </c>
      <c r="H204" s="258" t="s">
        <v>686</v>
      </c>
      <c r="I204" s="258" t="s">
        <v>687</v>
      </c>
      <c r="J204" s="258" t="s">
        <v>628</v>
      </c>
      <c r="K204" s="260" t="s">
        <v>662</v>
      </c>
    </row>
    <row r="205" spans="1:11">
      <c r="A205" s="253" t="s">
        <v>355</v>
      </c>
      <c r="B205" s="254" t="s">
        <v>658</v>
      </c>
      <c r="C205" s="254" t="s">
        <v>659</v>
      </c>
      <c r="D205" s="254" t="s">
        <v>429</v>
      </c>
      <c r="E205" s="254">
        <v>103</v>
      </c>
      <c r="F205" s="255">
        <v>2027.47</v>
      </c>
      <c r="G205" s="255">
        <v>2030.586</v>
      </c>
      <c r="H205" s="254" t="s">
        <v>688</v>
      </c>
      <c r="I205" s="254" t="s">
        <v>689</v>
      </c>
      <c r="J205" s="254" t="s">
        <v>628</v>
      </c>
      <c r="K205" s="256" t="s">
        <v>662</v>
      </c>
    </row>
    <row r="206" spans="1:11">
      <c r="A206" s="257" t="s">
        <v>355</v>
      </c>
      <c r="B206" s="258" t="s">
        <v>658</v>
      </c>
      <c r="C206" s="258" t="s">
        <v>659</v>
      </c>
      <c r="D206" s="258" t="s">
        <v>429</v>
      </c>
      <c r="E206" s="258">
        <v>103</v>
      </c>
      <c r="F206" s="259">
        <v>2027.47</v>
      </c>
      <c r="G206" s="259">
        <v>2030.586</v>
      </c>
      <c r="H206" s="258" t="s">
        <v>688</v>
      </c>
      <c r="I206" s="258" t="s">
        <v>690</v>
      </c>
      <c r="J206" s="258" t="s">
        <v>628</v>
      </c>
      <c r="K206" s="260" t="s">
        <v>662</v>
      </c>
    </row>
    <row r="207" spans="1:11">
      <c r="A207" s="253" t="s">
        <v>355</v>
      </c>
      <c r="B207" s="254" t="s">
        <v>658</v>
      </c>
      <c r="C207" s="254" t="s">
        <v>659</v>
      </c>
      <c r="D207" s="254" t="s">
        <v>429</v>
      </c>
      <c r="E207" s="254">
        <v>103</v>
      </c>
      <c r="F207" s="255">
        <v>2030.586</v>
      </c>
      <c r="G207" s="255">
        <v>2033.424</v>
      </c>
      <c r="H207" s="254" t="s">
        <v>691</v>
      </c>
      <c r="I207" s="254" t="s">
        <v>692</v>
      </c>
      <c r="J207" s="254" t="s">
        <v>628</v>
      </c>
      <c r="K207" s="256" t="s">
        <v>662</v>
      </c>
    </row>
    <row r="208" spans="1:11">
      <c r="A208" s="257" t="s">
        <v>355</v>
      </c>
      <c r="B208" s="258" t="s">
        <v>658</v>
      </c>
      <c r="C208" s="258" t="s">
        <v>659</v>
      </c>
      <c r="D208" s="258" t="s">
        <v>429</v>
      </c>
      <c r="E208" s="258">
        <v>103</v>
      </c>
      <c r="F208" s="259">
        <v>2030.586</v>
      </c>
      <c r="G208" s="259">
        <v>2033.424</v>
      </c>
      <c r="H208" s="258" t="s">
        <v>691</v>
      </c>
      <c r="I208" s="258" t="s">
        <v>693</v>
      </c>
      <c r="J208" s="258" t="s">
        <v>628</v>
      </c>
      <c r="K208" s="260" t="s">
        <v>662</v>
      </c>
    </row>
    <row r="209" spans="1:11">
      <c r="A209" s="253" t="s">
        <v>355</v>
      </c>
      <c r="B209" s="254" t="s">
        <v>658</v>
      </c>
      <c r="C209" s="254" t="s">
        <v>659</v>
      </c>
      <c r="D209" s="254" t="s">
        <v>429</v>
      </c>
      <c r="E209" s="254">
        <v>103</v>
      </c>
      <c r="F209" s="255">
        <v>2033.424</v>
      </c>
      <c r="G209" s="255">
        <v>2038</v>
      </c>
      <c r="H209" s="254" t="s">
        <v>618</v>
      </c>
      <c r="I209" s="254" t="s">
        <v>694</v>
      </c>
      <c r="J209" s="254" t="s">
        <v>628</v>
      </c>
      <c r="K209" s="256" t="s">
        <v>662</v>
      </c>
    </row>
    <row r="210" spans="1:11">
      <c r="A210" s="257" t="s">
        <v>355</v>
      </c>
      <c r="B210" s="258" t="s">
        <v>658</v>
      </c>
      <c r="C210" s="258" t="s">
        <v>659</v>
      </c>
      <c r="D210" s="258" t="s">
        <v>429</v>
      </c>
      <c r="E210" s="258">
        <v>103</v>
      </c>
      <c r="F210" s="259">
        <v>2038</v>
      </c>
      <c r="G210" s="259">
        <v>2056</v>
      </c>
      <c r="H210" s="258" t="s">
        <v>624</v>
      </c>
      <c r="I210" s="258" t="s">
        <v>695</v>
      </c>
      <c r="J210" s="258" t="s">
        <v>628</v>
      </c>
      <c r="K210" s="260" t="s">
        <v>662</v>
      </c>
    </row>
    <row r="211" spans="1:11">
      <c r="A211" s="253" t="s">
        <v>355</v>
      </c>
      <c r="B211" s="254" t="s">
        <v>658</v>
      </c>
      <c r="C211" s="254" t="s">
        <v>659</v>
      </c>
      <c r="D211" s="254" t="s">
        <v>429</v>
      </c>
      <c r="E211" s="254">
        <v>103</v>
      </c>
      <c r="F211" s="255">
        <v>2056</v>
      </c>
      <c r="G211" s="255">
        <v>2075.86</v>
      </c>
      <c r="H211" s="254" t="s">
        <v>696</v>
      </c>
      <c r="I211" s="254" t="s">
        <v>697</v>
      </c>
      <c r="J211" s="254" t="s">
        <v>628</v>
      </c>
      <c r="K211" s="256" t="s">
        <v>662</v>
      </c>
    </row>
    <row r="212" spans="1:11">
      <c r="A212" s="257" t="s">
        <v>355</v>
      </c>
      <c r="B212" s="258" t="s">
        <v>658</v>
      </c>
      <c r="C212" s="258" t="s">
        <v>659</v>
      </c>
      <c r="D212" s="258" t="s">
        <v>429</v>
      </c>
      <c r="E212" s="258">
        <v>103</v>
      </c>
      <c r="F212" s="259">
        <v>2075.86</v>
      </c>
      <c r="G212" s="259">
        <v>2078.5169999999998</v>
      </c>
      <c r="H212" s="258" t="s">
        <v>698</v>
      </c>
      <c r="I212" s="258" t="s">
        <v>699</v>
      </c>
      <c r="J212" s="258" t="s">
        <v>628</v>
      </c>
      <c r="K212" s="260" t="s">
        <v>662</v>
      </c>
    </row>
    <row r="213" spans="1:11">
      <c r="A213" s="253" t="s">
        <v>355</v>
      </c>
      <c r="B213" s="254" t="s">
        <v>658</v>
      </c>
      <c r="C213" s="254" t="s">
        <v>659</v>
      </c>
      <c r="D213" s="254" t="s">
        <v>429</v>
      </c>
      <c r="E213" s="254">
        <v>103</v>
      </c>
      <c r="F213" s="255">
        <v>2075.86</v>
      </c>
      <c r="G213" s="255">
        <v>2078.5169999999998</v>
      </c>
      <c r="H213" s="254" t="s">
        <v>698</v>
      </c>
      <c r="I213" s="254" t="s">
        <v>700</v>
      </c>
      <c r="J213" s="254" t="s">
        <v>628</v>
      </c>
      <c r="K213" s="256" t="s">
        <v>662</v>
      </c>
    </row>
    <row r="214" spans="1:11">
      <c r="A214" s="257" t="s">
        <v>355</v>
      </c>
      <c r="B214" s="258" t="s">
        <v>658</v>
      </c>
      <c r="C214" s="258" t="s">
        <v>659</v>
      </c>
      <c r="D214" s="258" t="s">
        <v>429</v>
      </c>
      <c r="E214" s="258">
        <v>103</v>
      </c>
      <c r="F214" s="259">
        <v>2078.5169999999998</v>
      </c>
      <c r="G214" s="259">
        <v>2096</v>
      </c>
      <c r="H214" s="258" t="s">
        <v>624</v>
      </c>
      <c r="I214" s="258" t="s">
        <v>701</v>
      </c>
      <c r="J214" s="258" t="s">
        <v>628</v>
      </c>
      <c r="K214" s="260" t="s">
        <v>662</v>
      </c>
    </row>
    <row r="215" spans="1:11">
      <c r="A215" s="253" t="s">
        <v>355</v>
      </c>
      <c r="B215" s="254" t="s">
        <v>658</v>
      </c>
      <c r="C215" s="254" t="s">
        <v>659</v>
      </c>
      <c r="D215" s="254" t="s">
        <v>429</v>
      </c>
      <c r="E215" s="254">
        <v>103</v>
      </c>
      <c r="F215" s="255">
        <v>2096</v>
      </c>
      <c r="G215" s="255">
        <v>2115.7240000000002</v>
      </c>
      <c r="H215" s="254" t="s">
        <v>702</v>
      </c>
      <c r="I215" s="254" t="s">
        <v>703</v>
      </c>
      <c r="J215" s="254" t="s">
        <v>628</v>
      </c>
      <c r="K215" s="256" t="s">
        <v>662</v>
      </c>
    </row>
    <row r="216" spans="1:11">
      <c r="A216" s="257" t="s">
        <v>355</v>
      </c>
      <c r="B216" s="258" t="s">
        <v>658</v>
      </c>
      <c r="C216" s="258" t="s">
        <v>659</v>
      </c>
      <c r="D216" s="258" t="s">
        <v>429</v>
      </c>
      <c r="E216" s="258">
        <v>103</v>
      </c>
      <c r="F216" s="259">
        <v>2115.7240000000002</v>
      </c>
      <c r="G216" s="259">
        <v>2118.4</v>
      </c>
      <c r="H216" s="258" t="s">
        <v>704</v>
      </c>
      <c r="I216" s="258" t="s">
        <v>705</v>
      </c>
      <c r="J216" s="258" t="s">
        <v>628</v>
      </c>
      <c r="K216" s="260" t="s">
        <v>662</v>
      </c>
    </row>
    <row r="217" spans="1:11">
      <c r="A217" s="253" t="s">
        <v>355</v>
      </c>
      <c r="B217" s="254" t="s">
        <v>658</v>
      </c>
      <c r="C217" s="254" t="s">
        <v>659</v>
      </c>
      <c r="D217" s="254" t="s">
        <v>429</v>
      </c>
      <c r="E217" s="254">
        <v>103</v>
      </c>
      <c r="F217" s="255">
        <v>2115.7240000000002</v>
      </c>
      <c r="G217" s="255">
        <v>2118.4</v>
      </c>
      <c r="H217" s="254" t="s">
        <v>704</v>
      </c>
      <c r="I217" s="254" t="s">
        <v>706</v>
      </c>
      <c r="J217" s="254" t="s">
        <v>628</v>
      </c>
      <c r="K217" s="256" t="s">
        <v>662</v>
      </c>
    </row>
    <row r="218" spans="1:11">
      <c r="A218" s="257" t="s">
        <v>355</v>
      </c>
      <c r="B218" s="258" t="s">
        <v>658</v>
      </c>
      <c r="C218" s="258" t="s">
        <v>659</v>
      </c>
      <c r="D218" s="258" t="s">
        <v>429</v>
      </c>
      <c r="E218" s="258">
        <v>103</v>
      </c>
      <c r="F218" s="259">
        <v>2118.4</v>
      </c>
      <c r="G218" s="259">
        <v>2122.431</v>
      </c>
      <c r="H218" s="258" t="s">
        <v>684</v>
      </c>
      <c r="I218" s="258" t="s">
        <v>707</v>
      </c>
      <c r="J218" s="258" t="s">
        <v>628</v>
      </c>
      <c r="K218" s="260" t="s">
        <v>662</v>
      </c>
    </row>
    <row r="219" spans="1:11">
      <c r="A219" s="253" t="s">
        <v>355</v>
      </c>
      <c r="B219" s="254" t="s">
        <v>658</v>
      </c>
      <c r="C219" s="254" t="s">
        <v>659</v>
      </c>
      <c r="D219" s="254" t="s">
        <v>429</v>
      </c>
      <c r="E219" s="254">
        <v>103</v>
      </c>
      <c r="F219" s="255">
        <v>2122.431</v>
      </c>
      <c r="G219" s="255">
        <v>2128</v>
      </c>
      <c r="H219" s="254" t="s">
        <v>686</v>
      </c>
      <c r="I219" s="254" t="s">
        <v>708</v>
      </c>
      <c r="J219" s="254" t="s">
        <v>628</v>
      </c>
      <c r="K219" s="256" t="s">
        <v>662</v>
      </c>
    </row>
    <row r="220" spans="1:11">
      <c r="A220" s="257" t="s">
        <v>355</v>
      </c>
      <c r="B220" s="258" t="s">
        <v>658</v>
      </c>
      <c r="C220" s="258" t="s">
        <v>659</v>
      </c>
      <c r="D220" s="258" t="s">
        <v>429</v>
      </c>
      <c r="E220" s="258">
        <v>103</v>
      </c>
      <c r="F220" s="259">
        <v>2128</v>
      </c>
      <c r="G220" s="259">
        <v>2151.7240000000002</v>
      </c>
      <c r="H220" s="258" t="s">
        <v>709</v>
      </c>
      <c r="I220" s="258" t="s">
        <v>710</v>
      </c>
      <c r="J220" s="258" t="s">
        <v>628</v>
      </c>
      <c r="K220" s="260" t="s">
        <v>662</v>
      </c>
    </row>
    <row r="221" spans="1:11">
      <c r="A221" s="253" t="s">
        <v>355</v>
      </c>
      <c r="B221" s="254" t="s">
        <v>658</v>
      </c>
      <c r="C221" s="254" t="s">
        <v>659</v>
      </c>
      <c r="D221" s="254" t="s">
        <v>429</v>
      </c>
      <c r="E221" s="254">
        <v>103</v>
      </c>
      <c r="F221" s="255">
        <v>2151.7240000000002</v>
      </c>
      <c r="G221" s="255">
        <v>2154.395</v>
      </c>
      <c r="H221" s="254" t="s">
        <v>711</v>
      </c>
      <c r="I221" s="254" t="s">
        <v>712</v>
      </c>
      <c r="J221" s="254" t="s">
        <v>628</v>
      </c>
      <c r="K221" s="256" t="s">
        <v>662</v>
      </c>
    </row>
    <row r="222" spans="1:11">
      <c r="A222" s="257" t="s">
        <v>355</v>
      </c>
      <c r="B222" s="258" t="s">
        <v>658</v>
      </c>
      <c r="C222" s="258" t="s">
        <v>659</v>
      </c>
      <c r="D222" s="258" t="s">
        <v>429</v>
      </c>
      <c r="E222" s="258">
        <v>103</v>
      </c>
      <c r="F222" s="259">
        <v>2151.7240000000002</v>
      </c>
      <c r="G222" s="259">
        <v>2154.395</v>
      </c>
      <c r="H222" s="258" t="s">
        <v>711</v>
      </c>
      <c r="I222" s="258" t="s">
        <v>713</v>
      </c>
      <c r="J222" s="258" t="s">
        <v>628</v>
      </c>
      <c r="K222" s="260" t="s">
        <v>662</v>
      </c>
    </row>
    <row r="223" spans="1:11">
      <c r="A223" s="253" t="s">
        <v>355</v>
      </c>
      <c r="B223" s="254" t="s">
        <v>658</v>
      </c>
      <c r="C223" s="254" t="s">
        <v>659</v>
      </c>
      <c r="D223" s="254" t="s">
        <v>429</v>
      </c>
      <c r="E223" s="254">
        <v>103</v>
      </c>
      <c r="F223" s="255">
        <v>2154.395</v>
      </c>
      <c r="G223" s="255">
        <v>2175</v>
      </c>
      <c r="H223" s="254" t="s">
        <v>714</v>
      </c>
      <c r="I223" s="254" t="s">
        <v>715</v>
      </c>
      <c r="J223" s="254" t="s">
        <v>628</v>
      </c>
      <c r="K223" s="256" t="s">
        <v>662</v>
      </c>
    </row>
    <row r="224" spans="1:11">
      <c r="A224" s="257" t="s">
        <v>355</v>
      </c>
      <c r="B224" s="258" t="s">
        <v>658</v>
      </c>
      <c r="C224" s="258" t="s">
        <v>659</v>
      </c>
      <c r="D224" s="258" t="s">
        <v>429</v>
      </c>
      <c r="E224" s="258">
        <v>103</v>
      </c>
      <c r="F224" s="259">
        <v>2175</v>
      </c>
      <c r="G224" s="259">
        <v>2196.5650000000001</v>
      </c>
      <c r="H224" s="258" t="s">
        <v>716</v>
      </c>
      <c r="I224" s="258" t="s">
        <v>717</v>
      </c>
      <c r="J224" s="258" t="s">
        <v>628</v>
      </c>
      <c r="K224" s="260" t="s">
        <v>662</v>
      </c>
    </row>
    <row r="225" spans="1:11">
      <c r="A225" s="253" t="s">
        <v>355</v>
      </c>
      <c r="B225" s="254" t="s">
        <v>658</v>
      </c>
      <c r="C225" s="254" t="s">
        <v>659</v>
      </c>
      <c r="D225" s="254" t="s">
        <v>429</v>
      </c>
      <c r="E225" s="254">
        <v>103</v>
      </c>
      <c r="F225" s="255">
        <v>2196.5650000000001</v>
      </c>
      <c r="G225" s="255">
        <v>2199.4789999999998</v>
      </c>
      <c r="H225" s="254" t="s">
        <v>718</v>
      </c>
      <c r="I225" s="254" t="s">
        <v>719</v>
      </c>
      <c r="J225" s="254" t="s">
        <v>628</v>
      </c>
      <c r="K225" s="256" t="s">
        <v>662</v>
      </c>
    </row>
    <row r="226" spans="1:11">
      <c r="A226" s="257" t="s">
        <v>355</v>
      </c>
      <c r="B226" s="258" t="s">
        <v>658</v>
      </c>
      <c r="C226" s="258" t="s">
        <v>659</v>
      </c>
      <c r="D226" s="258" t="s">
        <v>429</v>
      </c>
      <c r="E226" s="258">
        <v>103</v>
      </c>
      <c r="F226" s="259">
        <v>2196.5650000000001</v>
      </c>
      <c r="G226" s="259">
        <v>2199.4789999999998</v>
      </c>
      <c r="H226" s="258" t="s">
        <v>718</v>
      </c>
      <c r="I226" s="258" t="s">
        <v>720</v>
      </c>
      <c r="J226" s="258" t="s">
        <v>628</v>
      </c>
      <c r="K226" s="260" t="s">
        <v>662</v>
      </c>
    </row>
    <row r="227" spans="1:11">
      <c r="A227" s="253" t="s">
        <v>355</v>
      </c>
      <c r="B227" s="254" t="s">
        <v>658</v>
      </c>
      <c r="C227" s="254" t="s">
        <v>659</v>
      </c>
      <c r="D227" s="254" t="s">
        <v>429</v>
      </c>
      <c r="E227" s="254">
        <v>103</v>
      </c>
      <c r="F227" s="255">
        <v>2199.4789999999998</v>
      </c>
      <c r="G227" s="255">
        <v>2203.627</v>
      </c>
      <c r="H227" s="254" t="s">
        <v>721</v>
      </c>
      <c r="I227" s="254" t="s">
        <v>722</v>
      </c>
      <c r="J227" s="254" t="s">
        <v>628</v>
      </c>
      <c r="K227" s="256" t="s">
        <v>662</v>
      </c>
    </row>
    <row r="228" spans="1:11">
      <c r="A228" s="257" t="s">
        <v>355</v>
      </c>
      <c r="B228" s="258" t="s">
        <v>723</v>
      </c>
      <c r="C228" s="258" t="s">
        <v>724</v>
      </c>
      <c r="D228" s="258" t="s">
        <v>429</v>
      </c>
      <c r="E228" s="258">
        <v>72</v>
      </c>
      <c r="F228" s="259">
        <v>255.5</v>
      </c>
      <c r="G228" s="259">
        <v>261.05399999999997</v>
      </c>
      <c r="H228" s="258" t="s">
        <v>725</v>
      </c>
      <c r="I228" s="258" t="s">
        <v>726</v>
      </c>
      <c r="J228" s="258" t="s">
        <v>727</v>
      </c>
      <c r="K228" s="260" t="s">
        <v>728</v>
      </c>
    </row>
    <row r="229" spans="1:11">
      <c r="A229" s="253" t="s">
        <v>355</v>
      </c>
      <c r="B229" s="254" t="s">
        <v>723</v>
      </c>
      <c r="C229" s="254" t="s">
        <v>724</v>
      </c>
      <c r="D229" s="254" t="s">
        <v>429</v>
      </c>
      <c r="E229" s="254">
        <v>72</v>
      </c>
      <c r="F229" s="255">
        <v>261.05399999999997</v>
      </c>
      <c r="G229" s="255">
        <v>264.98099999999999</v>
      </c>
      <c r="H229" s="254" t="s">
        <v>725</v>
      </c>
      <c r="I229" s="254" t="s">
        <v>729</v>
      </c>
      <c r="J229" s="254" t="s">
        <v>727</v>
      </c>
      <c r="K229" s="256" t="s">
        <v>728</v>
      </c>
    </row>
    <row r="230" spans="1:11">
      <c r="A230" s="257" t="s">
        <v>355</v>
      </c>
      <c r="B230" s="258" t="s">
        <v>723</v>
      </c>
      <c r="C230" s="258" t="s">
        <v>724</v>
      </c>
      <c r="D230" s="258" t="s">
        <v>429</v>
      </c>
      <c r="E230" s="258">
        <v>72</v>
      </c>
      <c r="F230" s="259">
        <v>264.98099999999999</v>
      </c>
      <c r="G230" s="259">
        <v>265.84500000000003</v>
      </c>
      <c r="H230" s="258" t="s">
        <v>730</v>
      </c>
      <c r="I230" s="258" t="s">
        <v>731</v>
      </c>
      <c r="J230" s="258" t="s">
        <v>727</v>
      </c>
      <c r="K230" s="260" t="s">
        <v>728</v>
      </c>
    </row>
    <row r="231" spans="1:11">
      <c r="A231" s="253" t="s">
        <v>355</v>
      </c>
      <c r="B231" s="254" t="s">
        <v>723</v>
      </c>
      <c r="C231" s="254" t="s">
        <v>724</v>
      </c>
      <c r="D231" s="254" t="s">
        <v>429</v>
      </c>
      <c r="E231" s="254">
        <v>72</v>
      </c>
      <c r="F231" s="255">
        <v>265.84500000000003</v>
      </c>
      <c r="G231" s="255">
        <v>285.25</v>
      </c>
      <c r="H231" s="254" t="s">
        <v>732</v>
      </c>
      <c r="I231" s="254" t="s">
        <v>733</v>
      </c>
      <c r="J231" s="254" t="s">
        <v>727</v>
      </c>
      <c r="K231" s="256" t="s">
        <v>728</v>
      </c>
    </row>
    <row r="232" spans="1:11">
      <c r="A232" s="257" t="s">
        <v>355</v>
      </c>
      <c r="B232" s="258" t="s">
        <v>723</v>
      </c>
      <c r="C232" s="258" t="s">
        <v>724</v>
      </c>
      <c r="D232" s="258" t="s">
        <v>429</v>
      </c>
      <c r="E232" s="258">
        <v>72</v>
      </c>
      <c r="F232" s="259">
        <v>285.25</v>
      </c>
      <c r="G232" s="259">
        <v>286.14800000000002</v>
      </c>
      <c r="H232" s="258" t="s">
        <v>734</v>
      </c>
      <c r="I232" s="258" t="s">
        <v>735</v>
      </c>
      <c r="J232" s="258" t="s">
        <v>727</v>
      </c>
      <c r="K232" s="260" t="s">
        <v>728</v>
      </c>
    </row>
    <row r="233" spans="1:11">
      <c r="A233" s="253" t="s">
        <v>355</v>
      </c>
      <c r="B233" s="254" t="s">
        <v>723</v>
      </c>
      <c r="C233" s="254" t="s">
        <v>724</v>
      </c>
      <c r="D233" s="254" t="s">
        <v>429</v>
      </c>
      <c r="E233" s="254">
        <v>72</v>
      </c>
      <c r="F233" s="255">
        <v>286</v>
      </c>
      <c r="G233" s="255">
        <v>286.14800000000002</v>
      </c>
      <c r="H233" s="254" t="s">
        <v>734</v>
      </c>
      <c r="I233" s="254" t="s">
        <v>736</v>
      </c>
      <c r="J233" s="254" t="s">
        <v>727</v>
      </c>
      <c r="K233" s="256" t="s">
        <v>728</v>
      </c>
    </row>
    <row r="234" spans="1:11">
      <c r="A234" s="257" t="s">
        <v>355</v>
      </c>
      <c r="B234" s="258" t="s">
        <v>723</v>
      </c>
      <c r="C234" s="258" t="s">
        <v>724</v>
      </c>
      <c r="D234" s="258" t="s">
        <v>429</v>
      </c>
      <c r="E234" s="258">
        <v>72</v>
      </c>
      <c r="F234" s="259">
        <v>286.14800000000002</v>
      </c>
      <c r="G234" s="259">
        <v>296.589</v>
      </c>
      <c r="H234" s="258" t="s">
        <v>737</v>
      </c>
      <c r="I234" s="258" t="s">
        <v>738</v>
      </c>
      <c r="J234" s="258" t="s">
        <v>727</v>
      </c>
      <c r="K234" s="260" t="s">
        <v>728</v>
      </c>
    </row>
    <row r="235" spans="1:11">
      <c r="A235" s="253" t="s">
        <v>355</v>
      </c>
      <c r="B235" s="254" t="s">
        <v>723</v>
      </c>
      <c r="C235" s="254" t="s">
        <v>724</v>
      </c>
      <c r="D235" s="254" t="s">
        <v>429</v>
      </c>
      <c r="E235" s="254">
        <v>72</v>
      </c>
      <c r="F235" s="255">
        <v>296.589</v>
      </c>
      <c r="G235" s="255">
        <v>297.62</v>
      </c>
      <c r="H235" s="254" t="s">
        <v>739</v>
      </c>
      <c r="I235" s="254" t="s">
        <v>740</v>
      </c>
      <c r="J235" s="254" t="s">
        <v>727</v>
      </c>
      <c r="K235" s="256" t="s">
        <v>728</v>
      </c>
    </row>
    <row r="236" spans="1:11">
      <c r="A236" s="257" t="s">
        <v>355</v>
      </c>
      <c r="B236" s="258" t="s">
        <v>723</v>
      </c>
      <c r="C236" s="258" t="s">
        <v>724</v>
      </c>
      <c r="D236" s="258" t="s">
        <v>429</v>
      </c>
      <c r="E236" s="258">
        <v>72</v>
      </c>
      <c r="F236" s="259">
        <v>297.62</v>
      </c>
      <c r="G236" s="259">
        <v>320.57</v>
      </c>
      <c r="H236" s="258" t="s">
        <v>741</v>
      </c>
      <c r="I236" s="258" t="s">
        <v>742</v>
      </c>
      <c r="J236" s="258" t="s">
        <v>727</v>
      </c>
      <c r="K236" s="260" t="s">
        <v>728</v>
      </c>
    </row>
    <row r="237" spans="1:11">
      <c r="A237" s="253" t="s">
        <v>355</v>
      </c>
      <c r="B237" s="254" t="s">
        <v>723</v>
      </c>
      <c r="C237" s="254" t="s">
        <v>724</v>
      </c>
      <c r="D237" s="254" t="s">
        <v>429</v>
      </c>
      <c r="E237" s="254">
        <v>72</v>
      </c>
      <c r="F237" s="255">
        <v>320.57</v>
      </c>
      <c r="G237" s="255">
        <v>320.714</v>
      </c>
      <c r="H237" s="254" t="s">
        <v>743</v>
      </c>
      <c r="I237" s="254" t="s">
        <v>744</v>
      </c>
      <c r="J237" s="254" t="s">
        <v>727</v>
      </c>
      <c r="K237" s="256" t="s">
        <v>728</v>
      </c>
    </row>
    <row r="238" spans="1:11">
      <c r="A238" s="257" t="s">
        <v>355</v>
      </c>
      <c r="B238" s="258" t="s">
        <v>723</v>
      </c>
      <c r="C238" s="258" t="s">
        <v>724</v>
      </c>
      <c r="D238" s="258" t="s">
        <v>429</v>
      </c>
      <c r="E238" s="258">
        <v>72</v>
      </c>
      <c r="F238" s="259">
        <v>320.714</v>
      </c>
      <c r="G238" s="259">
        <v>321.32799999999997</v>
      </c>
      <c r="H238" s="258" t="s">
        <v>745</v>
      </c>
      <c r="I238" s="258" t="s">
        <v>746</v>
      </c>
      <c r="J238" s="258" t="s">
        <v>727</v>
      </c>
      <c r="K238" s="260" t="s">
        <v>728</v>
      </c>
    </row>
    <row r="239" spans="1:11">
      <c r="A239" s="253" t="s">
        <v>355</v>
      </c>
      <c r="B239" s="254" t="s">
        <v>723</v>
      </c>
      <c r="C239" s="254" t="s">
        <v>724</v>
      </c>
      <c r="D239" s="254" t="s">
        <v>429</v>
      </c>
      <c r="E239" s="254">
        <v>72</v>
      </c>
      <c r="F239" s="255">
        <v>321.32799999999997</v>
      </c>
      <c r="G239" s="255">
        <v>337.24</v>
      </c>
      <c r="H239" s="254" t="s">
        <v>747</v>
      </c>
      <c r="I239" s="254" t="s">
        <v>748</v>
      </c>
      <c r="J239" s="254" t="s">
        <v>727</v>
      </c>
      <c r="K239" s="256" t="s">
        <v>728</v>
      </c>
    </row>
    <row r="240" spans="1:11">
      <c r="A240" s="257" t="s">
        <v>355</v>
      </c>
      <c r="B240" s="258" t="s">
        <v>723</v>
      </c>
      <c r="C240" s="258" t="s">
        <v>724</v>
      </c>
      <c r="D240" s="258" t="s">
        <v>429</v>
      </c>
      <c r="E240" s="258">
        <v>72</v>
      </c>
      <c r="F240" s="259">
        <v>321.32799999999997</v>
      </c>
      <c r="G240" s="259">
        <v>337.24</v>
      </c>
      <c r="H240" s="258" t="s">
        <v>747</v>
      </c>
      <c r="I240" s="258" t="s">
        <v>749</v>
      </c>
      <c r="J240" s="258" t="s">
        <v>727</v>
      </c>
      <c r="K240" s="260" t="s">
        <v>728</v>
      </c>
    </row>
    <row r="241" spans="1:11">
      <c r="A241" s="253" t="s">
        <v>355</v>
      </c>
      <c r="B241" s="254" t="s">
        <v>723</v>
      </c>
      <c r="C241" s="254" t="s">
        <v>724</v>
      </c>
      <c r="D241" s="254" t="s">
        <v>429</v>
      </c>
      <c r="E241" s="254">
        <v>72</v>
      </c>
      <c r="F241" s="255">
        <v>337.24</v>
      </c>
      <c r="G241" s="255">
        <v>356.803</v>
      </c>
      <c r="H241" s="254" t="s">
        <v>750</v>
      </c>
      <c r="I241" s="254" t="s">
        <v>751</v>
      </c>
      <c r="J241" s="254" t="s">
        <v>727</v>
      </c>
      <c r="K241" s="256" t="s">
        <v>728</v>
      </c>
    </row>
    <row r="242" spans="1:11">
      <c r="A242" s="257" t="s">
        <v>355</v>
      </c>
      <c r="B242" s="258" t="s">
        <v>723</v>
      </c>
      <c r="C242" s="258" t="s">
        <v>724</v>
      </c>
      <c r="D242" s="258" t="s">
        <v>429</v>
      </c>
      <c r="E242" s="258">
        <v>72</v>
      </c>
      <c r="F242" s="259">
        <v>356.803</v>
      </c>
      <c r="G242" s="259">
        <v>357.702</v>
      </c>
      <c r="H242" s="258" t="s">
        <v>752</v>
      </c>
      <c r="I242" s="258" t="s">
        <v>753</v>
      </c>
      <c r="J242" s="258" t="s">
        <v>727</v>
      </c>
      <c r="K242" s="260" t="s">
        <v>728</v>
      </c>
    </row>
    <row r="243" spans="1:11">
      <c r="A243" s="253" t="s">
        <v>355</v>
      </c>
      <c r="B243" s="254" t="s">
        <v>723</v>
      </c>
      <c r="C243" s="254" t="s">
        <v>724</v>
      </c>
      <c r="D243" s="254" t="s">
        <v>429</v>
      </c>
      <c r="E243" s="254">
        <v>72</v>
      </c>
      <c r="F243" s="255">
        <v>356.803</v>
      </c>
      <c r="G243" s="255">
        <v>357.702</v>
      </c>
      <c r="H243" s="254" t="s">
        <v>752</v>
      </c>
      <c r="I243" s="254" t="s">
        <v>754</v>
      </c>
      <c r="J243" s="254" t="s">
        <v>727</v>
      </c>
      <c r="K243" s="256" t="s">
        <v>728</v>
      </c>
    </row>
    <row r="244" spans="1:11">
      <c r="A244" s="257" t="s">
        <v>355</v>
      </c>
      <c r="B244" s="258" t="s">
        <v>723</v>
      </c>
      <c r="C244" s="258" t="s">
        <v>724</v>
      </c>
      <c r="D244" s="258" t="s">
        <v>429</v>
      </c>
      <c r="E244" s="258">
        <v>72</v>
      </c>
      <c r="F244" s="259">
        <v>357.702</v>
      </c>
      <c r="G244" s="259">
        <v>396.82</v>
      </c>
      <c r="H244" s="258" t="s">
        <v>755</v>
      </c>
      <c r="I244" s="258" t="s">
        <v>756</v>
      </c>
      <c r="J244" s="258" t="s">
        <v>727</v>
      </c>
      <c r="K244" s="260" t="s">
        <v>728</v>
      </c>
    </row>
    <row r="245" spans="1:11">
      <c r="A245" s="253" t="s">
        <v>355</v>
      </c>
      <c r="B245" s="254" t="s">
        <v>723</v>
      </c>
      <c r="C245" s="254" t="s">
        <v>724</v>
      </c>
      <c r="D245" s="254" t="s">
        <v>429</v>
      </c>
      <c r="E245" s="254">
        <v>72</v>
      </c>
      <c r="F245" s="255">
        <v>396.82</v>
      </c>
      <c r="G245" s="255">
        <v>398.33</v>
      </c>
      <c r="H245" s="254" t="s">
        <v>757</v>
      </c>
      <c r="I245" s="254" t="s">
        <v>758</v>
      </c>
      <c r="J245" s="254" t="s">
        <v>727</v>
      </c>
      <c r="K245" s="256" t="s">
        <v>728</v>
      </c>
    </row>
    <row r="246" spans="1:11">
      <c r="A246" s="257" t="s">
        <v>355</v>
      </c>
      <c r="B246" s="258" t="s">
        <v>723</v>
      </c>
      <c r="C246" s="258" t="s">
        <v>724</v>
      </c>
      <c r="D246" s="258" t="s">
        <v>429</v>
      </c>
      <c r="E246" s="258">
        <v>72</v>
      </c>
      <c r="F246" s="259">
        <v>396.82</v>
      </c>
      <c r="G246" s="259">
        <v>398.33</v>
      </c>
      <c r="H246" s="258" t="s">
        <v>757</v>
      </c>
      <c r="I246" s="258" t="s">
        <v>759</v>
      </c>
      <c r="J246" s="258" t="s">
        <v>727</v>
      </c>
      <c r="K246" s="260" t="s">
        <v>728</v>
      </c>
    </row>
    <row r="247" spans="1:11">
      <c r="A247" s="253" t="s">
        <v>355</v>
      </c>
      <c r="B247" s="254" t="s">
        <v>723</v>
      </c>
      <c r="C247" s="254" t="s">
        <v>724</v>
      </c>
      <c r="D247" s="254" t="s">
        <v>429</v>
      </c>
      <c r="E247" s="254">
        <v>72</v>
      </c>
      <c r="F247" s="255">
        <v>398.33</v>
      </c>
      <c r="G247" s="255">
        <v>427.81299999999999</v>
      </c>
      <c r="H247" s="254" t="s">
        <v>760</v>
      </c>
      <c r="I247" s="254" t="s">
        <v>761</v>
      </c>
      <c r="J247" s="254" t="s">
        <v>727</v>
      </c>
      <c r="K247" s="256" t="s">
        <v>728</v>
      </c>
    </row>
    <row r="248" spans="1:11">
      <c r="A248" s="257" t="s">
        <v>355</v>
      </c>
      <c r="B248" s="258" t="s">
        <v>723</v>
      </c>
      <c r="C248" s="258" t="s">
        <v>724</v>
      </c>
      <c r="D248" s="258" t="s">
        <v>429</v>
      </c>
      <c r="E248" s="258">
        <v>72</v>
      </c>
      <c r="F248" s="259">
        <v>427.81299999999999</v>
      </c>
      <c r="G248" s="259">
        <v>428.399</v>
      </c>
      <c r="H248" s="258" t="s">
        <v>762</v>
      </c>
      <c r="I248" s="258" t="s">
        <v>763</v>
      </c>
      <c r="J248" s="258" t="s">
        <v>727</v>
      </c>
      <c r="K248" s="260" t="s">
        <v>728</v>
      </c>
    </row>
    <row r="249" spans="1:11">
      <c r="A249" s="253" t="s">
        <v>355</v>
      </c>
      <c r="B249" s="254" t="s">
        <v>723</v>
      </c>
      <c r="C249" s="254" t="s">
        <v>724</v>
      </c>
      <c r="D249" s="254" t="s">
        <v>429</v>
      </c>
      <c r="E249" s="254">
        <v>72</v>
      </c>
      <c r="F249" s="255">
        <v>427.81299999999999</v>
      </c>
      <c r="G249" s="255">
        <v>428.399</v>
      </c>
      <c r="H249" s="254" t="s">
        <v>762</v>
      </c>
      <c r="I249" s="254" t="s">
        <v>764</v>
      </c>
      <c r="J249" s="254" t="s">
        <v>727</v>
      </c>
      <c r="K249" s="256" t="s">
        <v>728</v>
      </c>
    </row>
    <row r="250" spans="1:11">
      <c r="A250" s="257" t="s">
        <v>355</v>
      </c>
      <c r="B250" s="258" t="s">
        <v>723</v>
      </c>
      <c r="C250" s="258" t="s">
        <v>724</v>
      </c>
      <c r="D250" s="258" t="s">
        <v>429</v>
      </c>
      <c r="E250" s="258">
        <v>72</v>
      </c>
      <c r="F250" s="259">
        <v>428.399</v>
      </c>
      <c r="G250" s="259">
        <v>465</v>
      </c>
      <c r="H250" s="258" t="s">
        <v>765</v>
      </c>
      <c r="I250" s="258" t="s">
        <v>766</v>
      </c>
      <c r="J250" s="258" t="s">
        <v>727</v>
      </c>
      <c r="K250" s="260" t="s">
        <v>728</v>
      </c>
    </row>
    <row r="251" spans="1:11">
      <c r="A251" s="253" t="s">
        <v>355</v>
      </c>
      <c r="B251" s="254" t="s">
        <v>723</v>
      </c>
      <c r="C251" s="254" t="s">
        <v>724</v>
      </c>
      <c r="D251" s="254" t="s">
        <v>429</v>
      </c>
      <c r="E251" s="254">
        <v>72</v>
      </c>
      <c r="F251" s="255">
        <v>465</v>
      </c>
      <c r="G251" s="255">
        <v>506.37700000000001</v>
      </c>
      <c r="H251" s="254" t="s">
        <v>765</v>
      </c>
      <c r="I251" s="254" t="s">
        <v>767</v>
      </c>
      <c r="J251" s="254" t="s">
        <v>727</v>
      </c>
      <c r="K251" s="256" t="s">
        <v>728</v>
      </c>
    </row>
    <row r="252" spans="1:11">
      <c r="A252" s="257" t="s">
        <v>355</v>
      </c>
      <c r="B252" s="258" t="s">
        <v>723</v>
      </c>
      <c r="C252" s="258" t="s">
        <v>724</v>
      </c>
      <c r="D252" s="258" t="s">
        <v>429</v>
      </c>
      <c r="E252" s="258">
        <v>72</v>
      </c>
      <c r="F252" s="259">
        <v>506.37700000000001</v>
      </c>
      <c r="G252" s="259">
        <v>506.81</v>
      </c>
      <c r="H252" s="258" t="s">
        <v>768</v>
      </c>
      <c r="I252" s="258" t="s">
        <v>769</v>
      </c>
      <c r="J252" s="258" t="s">
        <v>727</v>
      </c>
      <c r="K252" s="260" t="s">
        <v>728</v>
      </c>
    </row>
    <row r="253" spans="1:11">
      <c r="A253" s="253" t="s">
        <v>355</v>
      </c>
      <c r="B253" s="254" t="s">
        <v>723</v>
      </c>
      <c r="C253" s="254" t="s">
        <v>724</v>
      </c>
      <c r="D253" s="254" t="s">
        <v>429</v>
      </c>
      <c r="E253" s="254">
        <v>72</v>
      </c>
      <c r="F253" s="255">
        <v>506.37700000000001</v>
      </c>
      <c r="G253" s="255">
        <v>506.81</v>
      </c>
      <c r="H253" s="254" t="s">
        <v>768</v>
      </c>
      <c r="I253" s="254" t="s">
        <v>770</v>
      </c>
      <c r="J253" s="254" t="s">
        <v>727</v>
      </c>
      <c r="K253" s="256" t="s">
        <v>728</v>
      </c>
    </row>
    <row r="254" spans="1:11">
      <c r="A254" s="257" t="s">
        <v>355</v>
      </c>
      <c r="B254" s="258" t="s">
        <v>723</v>
      </c>
      <c r="C254" s="258" t="s">
        <v>724</v>
      </c>
      <c r="D254" s="258" t="s">
        <v>429</v>
      </c>
      <c r="E254" s="258">
        <v>78</v>
      </c>
      <c r="F254" s="259">
        <v>174.887</v>
      </c>
      <c r="G254" s="259">
        <v>182.45400000000001</v>
      </c>
      <c r="H254" s="258" t="s">
        <v>771</v>
      </c>
      <c r="I254" s="258" t="s">
        <v>772</v>
      </c>
      <c r="J254" s="258" t="s">
        <v>773</v>
      </c>
      <c r="K254" s="260" t="s">
        <v>728</v>
      </c>
    </row>
    <row r="255" spans="1:11">
      <c r="A255" s="253" t="s">
        <v>355</v>
      </c>
      <c r="B255" s="254" t="s">
        <v>723</v>
      </c>
      <c r="C255" s="254" t="s">
        <v>724</v>
      </c>
      <c r="D255" s="254" t="s">
        <v>429</v>
      </c>
      <c r="E255" s="254">
        <v>78</v>
      </c>
      <c r="F255" s="255">
        <v>182.45400000000001</v>
      </c>
      <c r="G255" s="255">
        <v>183.511</v>
      </c>
      <c r="H255" s="254" t="s">
        <v>774</v>
      </c>
      <c r="I255" s="254" t="s">
        <v>775</v>
      </c>
      <c r="J255" s="254" t="s">
        <v>773</v>
      </c>
      <c r="K255" s="256" t="s">
        <v>728</v>
      </c>
    </row>
    <row r="256" spans="1:11">
      <c r="A256" s="257" t="s">
        <v>355</v>
      </c>
      <c r="B256" s="258" t="s">
        <v>723</v>
      </c>
      <c r="C256" s="258" t="s">
        <v>724</v>
      </c>
      <c r="D256" s="258" t="s">
        <v>429</v>
      </c>
      <c r="E256" s="258">
        <v>78</v>
      </c>
      <c r="F256" s="259">
        <v>183.511</v>
      </c>
      <c r="G256" s="259">
        <v>189.465</v>
      </c>
      <c r="H256" s="258" t="s">
        <v>776</v>
      </c>
      <c r="I256" s="258" t="s">
        <v>777</v>
      </c>
      <c r="J256" s="258" t="s">
        <v>773</v>
      </c>
      <c r="K256" s="260" t="s">
        <v>728</v>
      </c>
    </row>
    <row r="257" spans="1:11">
      <c r="A257" s="253" t="s">
        <v>355</v>
      </c>
      <c r="B257" s="254" t="s">
        <v>723</v>
      </c>
      <c r="C257" s="254" t="s">
        <v>724</v>
      </c>
      <c r="D257" s="254" t="s">
        <v>429</v>
      </c>
      <c r="E257" s="254">
        <v>78</v>
      </c>
      <c r="F257" s="255">
        <v>189.465</v>
      </c>
      <c r="G257" s="255">
        <v>190.654</v>
      </c>
      <c r="H257" s="254" t="s">
        <v>778</v>
      </c>
      <c r="I257" s="254" t="s">
        <v>779</v>
      </c>
      <c r="J257" s="254" t="s">
        <v>773</v>
      </c>
      <c r="K257" s="256" t="s">
        <v>728</v>
      </c>
    </row>
    <row r="258" spans="1:11">
      <c r="A258" s="257" t="s">
        <v>355</v>
      </c>
      <c r="B258" s="258" t="s">
        <v>723</v>
      </c>
      <c r="C258" s="258" t="s">
        <v>724</v>
      </c>
      <c r="D258" s="258" t="s">
        <v>429</v>
      </c>
      <c r="E258" s="258">
        <v>78</v>
      </c>
      <c r="F258" s="259">
        <v>189.465</v>
      </c>
      <c r="G258" s="259">
        <v>190.654</v>
      </c>
      <c r="H258" s="258" t="s">
        <v>778</v>
      </c>
      <c r="I258" s="258" t="s">
        <v>780</v>
      </c>
      <c r="J258" s="258" t="s">
        <v>773</v>
      </c>
      <c r="K258" s="260" t="s">
        <v>728</v>
      </c>
    </row>
    <row r="259" spans="1:11">
      <c r="A259" s="253" t="s">
        <v>355</v>
      </c>
      <c r="B259" s="254" t="s">
        <v>723</v>
      </c>
      <c r="C259" s="254" t="s">
        <v>724</v>
      </c>
      <c r="D259" s="254" t="s">
        <v>429</v>
      </c>
      <c r="E259" s="254">
        <v>78</v>
      </c>
      <c r="F259" s="255">
        <v>190.654</v>
      </c>
      <c r="G259" s="255">
        <v>197.24799999999999</v>
      </c>
      <c r="H259" s="254" t="s">
        <v>781</v>
      </c>
      <c r="I259" s="254" t="s">
        <v>782</v>
      </c>
      <c r="J259" s="254" t="s">
        <v>773</v>
      </c>
      <c r="K259" s="256" t="s">
        <v>728</v>
      </c>
    </row>
    <row r="260" spans="1:11">
      <c r="A260" s="257" t="s">
        <v>355</v>
      </c>
      <c r="B260" s="258" t="s">
        <v>723</v>
      </c>
      <c r="C260" s="258" t="s">
        <v>724</v>
      </c>
      <c r="D260" s="258" t="s">
        <v>429</v>
      </c>
      <c r="E260" s="258">
        <v>78</v>
      </c>
      <c r="F260" s="259">
        <v>197.24799999999999</v>
      </c>
      <c r="G260" s="259">
        <v>198.511</v>
      </c>
      <c r="H260" s="258" t="s">
        <v>783</v>
      </c>
      <c r="I260" s="258" t="s">
        <v>784</v>
      </c>
      <c r="J260" s="258" t="s">
        <v>773</v>
      </c>
      <c r="K260" s="260" t="s">
        <v>728</v>
      </c>
    </row>
    <row r="261" spans="1:11">
      <c r="A261" s="253" t="s">
        <v>355</v>
      </c>
      <c r="B261" s="254" t="s">
        <v>723</v>
      </c>
      <c r="C261" s="254" t="s">
        <v>724</v>
      </c>
      <c r="D261" s="254" t="s">
        <v>429</v>
      </c>
      <c r="E261" s="254">
        <v>78</v>
      </c>
      <c r="F261" s="255">
        <v>198.511</v>
      </c>
      <c r="G261" s="255">
        <v>206.14099999999999</v>
      </c>
      <c r="H261" s="254" t="s">
        <v>785</v>
      </c>
      <c r="I261" s="254" t="s">
        <v>786</v>
      </c>
      <c r="J261" s="254" t="s">
        <v>773</v>
      </c>
      <c r="K261" s="256" t="s">
        <v>728</v>
      </c>
    </row>
    <row r="262" spans="1:11">
      <c r="A262" s="257" t="s">
        <v>355</v>
      </c>
      <c r="B262" s="258" t="s">
        <v>723</v>
      </c>
      <c r="C262" s="258" t="s">
        <v>724</v>
      </c>
      <c r="D262" s="258" t="s">
        <v>429</v>
      </c>
      <c r="E262" s="258">
        <v>78</v>
      </c>
      <c r="F262" s="259">
        <v>206.14099999999999</v>
      </c>
      <c r="G262" s="259">
        <v>207.946</v>
      </c>
      <c r="H262" s="258" t="s">
        <v>787</v>
      </c>
      <c r="I262" s="258" t="s">
        <v>788</v>
      </c>
      <c r="J262" s="258" t="s">
        <v>773</v>
      </c>
      <c r="K262" s="260" t="s">
        <v>728</v>
      </c>
    </row>
    <row r="263" spans="1:11">
      <c r="A263" s="253" t="s">
        <v>355</v>
      </c>
      <c r="B263" s="254" t="s">
        <v>723</v>
      </c>
      <c r="C263" s="254" t="s">
        <v>724</v>
      </c>
      <c r="D263" s="254" t="s">
        <v>429</v>
      </c>
      <c r="E263" s="254">
        <v>78</v>
      </c>
      <c r="F263" s="255">
        <v>206.14099999999999</v>
      </c>
      <c r="G263" s="255">
        <v>207.946</v>
      </c>
      <c r="H263" s="254" t="s">
        <v>787</v>
      </c>
      <c r="I263" s="254" t="s">
        <v>789</v>
      </c>
      <c r="J263" s="254" t="s">
        <v>773</v>
      </c>
      <c r="K263" s="256" t="s">
        <v>728</v>
      </c>
    </row>
    <row r="264" spans="1:11">
      <c r="A264" s="257" t="s">
        <v>355</v>
      </c>
      <c r="B264" s="258" t="s">
        <v>723</v>
      </c>
      <c r="C264" s="258" t="s">
        <v>724</v>
      </c>
      <c r="D264" s="258" t="s">
        <v>429</v>
      </c>
      <c r="E264" s="258">
        <v>78</v>
      </c>
      <c r="F264" s="259">
        <v>207.946</v>
      </c>
      <c r="G264" s="259">
        <v>211.024</v>
      </c>
      <c r="H264" s="258" t="s">
        <v>790</v>
      </c>
      <c r="I264" s="258" t="s">
        <v>791</v>
      </c>
      <c r="J264" s="258" t="s">
        <v>773</v>
      </c>
      <c r="K264" s="260" t="s">
        <v>728</v>
      </c>
    </row>
    <row r="265" spans="1:11">
      <c r="A265" s="253" t="s">
        <v>355</v>
      </c>
      <c r="B265" s="254" t="s">
        <v>723</v>
      </c>
      <c r="C265" s="254" t="s">
        <v>724</v>
      </c>
      <c r="D265" s="254" t="s">
        <v>429</v>
      </c>
      <c r="E265" s="254">
        <v>78</v>
      </c>
      <c r="F265" s="255">
        <v>211.024</v>
      </c>
      <c r="G265" s="255">
        <v>211.95400000000001</v>
      </c>
      <c r="H265" s="254" t="s">
        <v>792</v>
      </c>
      <c r="I265" s="254" t="s">
        <v>793</v>
      </c>
      <c r="J265" s="254" t="s">
        <v>773</v>
      </c>
      <c r="K265" s="256" t="s">
        <v>728</v>
      </c>
    </row>
    <row r="266" spans="1:11">
      <c r="A266" s="257" t="s">
        <v>355</v>
      </c>
      <c r="B266" s="258" t="s">
        <v>723</v>
      </c>
      <c r="C266" s="258" t="s">
        <v>724</v>
      </c>
      <c r="D266" s="258" t="s">
        <v>429</v>
      </c>
      <c r="E266" s="258">
        <v>78</v>
      </c>
      <c r="F266" s="259">
        <v>211.95400000000001</v>
      </c>
      <c r="G266" s="259">
        <v>219.41300000000001</v>
      </c>
      <c r="H266" s="258" t="s">
        <v>794</v>
      </c>
      <c r="I266" s="258" t="s">
        <v>795</v>
      </c>
      <c r="J266" s="258" t="s">
        <v>773</v>
      </c>
      <c r="K266" s="260" t="s">
        <v>728</v>
      </c>
    </row>
    <row r="267" spans="1:11">
      <c r="A267" s="253" t="s">
        <v>355</v>
      </c>
      <c r="B267" s="254" t="s">
        <v>723</v>
      </c>
      <c r="C267" s="254" t="s">
        <v>724</v>
      </c>
      <c r="D267" s="254" t="s">
        <v>429</v>
      </c>
      <c r="E267" s="254">
        <v>78</v>
      </c>
      <c r="F267" s="255">
        <v>219.41300000000001</v>
      </c>
      <c r="G267" s="255">
        <v>220.22900000000001</v>
      </c>
      <c r="H267" s="254" t="s">
        <v>796</v>
      </c>
      <c r="I267" s="254" t="s">
        <v>797</v>
      </c>
      <c r="J267" s="254" t="s">
        <v>773</v>
      </c>
      <c r="K267" s="256" t="s">
        <v>728</v>
      </c>
    </row>
    <row r="268" spans="1:11">
      <c r="A268" s="257" t="s">
        <v>355</v>
      </c>
      <c r="B268" s="258" t="s">
        <v>723</v>
      </c>
      <c r="C268" s="258" t="s">
        <v>724</v>
      </c>
      <c r="D268" s="258" t="s">
        <v>429</v>
      </c>
      <c r="E268" s="258">
        <v>78</v>
      </c>
      <c r="F268" s="259">
        <v>220.22900000000001</v>
      </c>
      <c r="G268" s="259">
        <v>227.41300000000001</v>
      </c>
      <c r="H268" s="258" t="s">
        <v>798</v>
      </c>
      <c r="I268" s="258" t="s">
        <v>799</v>
      </c>
      <c r="J268" s="258" t="s">
        <v>773</v>
      </c>
      <c r="K268" s="260" t="s">
        <v>728</v>
      </c>
    </row>
    <row r="269" spans="1:11">
      <c r="A269" s="253" t="s">
        <v>355</v>
      </c>
      <c r="B269" s="254" t="s">
        <v>723</v>
      </c>
      <c r="C269" s="254" t="s">
        <v>724</v>
      </c>
      <c r="D269" s="254" t="s">
        <v>429</v>
      </c>
      <c r="E269" s="254">
        <v>78</v>
      </c>
      <c r="F269" s="255">
        <v>227.41300000000001</v>
      </c>
      <c r="G269" s="255">
        <v>228.57</v>
      </c>
      <c r="H269" s="254" t="s">
        <v>800</v>
      </c>
      <c r="I269" s="254" t="s">
        <v>801</v>
      </c>
      <c r="J269" s="254" t="s">
        <v>773</v>
      </c>
      <c r="K269" s="256" t="s">
        <v>728</v>
      </c>
    </row>
    <row r="270" spans="1:11">
      <c r="A270" s="257" t="s">
        <v>355</v>
      </c>
      <c r="B270" s="258" t="s">
        <v>723</v>
      </c>
      <c r="C270" s="258" t="s">
        <v>724</v>
      </c>
      <c r="D270" s="258" t="s">
        <v>429</v>
      </c>
      <c r="E270" s="258">
        <v>78</v>
      </c>
      <c r="F270" s="259">
        <v>227.41300000000001</v>
      </c>
      <c r="G270" s="259">
        <v>228.57</v>
      </c>
      <c r="H270" s="258" t="s">
        <v>800</v>
      </c>
      <c r="I270" s="258" t="s">
        <v>802</v>
      </c>
      <c r="J270" s="258" t="s">
        <v>773</v>
      </c>
      <c r="K270" s="260" t="s">
        <v>728</v>
      </c>
    </row>
    <row r="271" spans="1:11">
      <c r="A271" s="253" t="s">
        <v>355</v>
      </c>
      <c r="B271" s="254" t="s">
        <v>723</v>
      </c>
      <c r="C271" s="254" t="s">
        <v>724</v>
      </c>
      <c r="D271" s="254" t="s">
        <v>429</v>
      </c>
      <c r="E271" s="254">
        <v>78</v>
      </c>
      <c r="F271" s="255">
        <v>228.57</v>
      </c>
      <c r="G271" s="255">
        <v>233.43700000000001</v>
      </c>
      <c r="H271" s="254" t="s">
        <v>803</v>
      </c>
      <c r="I271" s="254" t="s">
        <v>804</v>
      </c>
      <c r="J271" s="254" t="s">
        <v>773</v>
      </c>
      <c r="K271" s="256" t="s">
        <v>728</v>
      </c>
    </row>
    <row r="272" spans="1:11">
      <c r="A272" s="257" t="s">
        <v>355</v>
      </c>
      <c r="B272" s="258" t="s">
        <v>723</v>
      </c>
      <c r="C272" s="258" t="s">
        <v>724</v>
      </c>
      <c r="D272" s="258" t="s">
        <v>429</v>
      </c>
      <c r="E272" s="258">
        <v>78</v>
      </c>
      <c r="F272" s="259">
        <v>233.43700000000001</v>
      </c>
      <c r="G272" s="259">
        <v>234.62200000000001</v>
      </c>
      <c r="H272" s="258" t="s">
        <v>805</v>
      </c>
      <c r="I272" s="258" t="s">
        <v>806</v>
      </c>
      <c r="J272" s="258" t="s">
        <v>773</v>
      </c>
      <c r="K272" s="260" t="s">
        <v>728</v>
      </c>
    </row>
    <row r="273" spans="1:11">
      <c r="A273" s="253" t="s">
        <v>355</v>
      </c>
      <c r="B273" s="254" t="s">
        <v>723</v>
      </c>
      <c r="C273" s="254" t="s">
        <v>724</v>
      </c>
      <c r="D273" s="254" t="s">
        <v>429</v>
      </c>
      <c r="E273" s="254">
        <v>78</v>
      </c>
      <c r="F273" s="255">
        <v>234.62200000000001</v>
      </c>
      <c r="G273" s="255">
        <v>242.61</v>
      </c>
      <c r="H273" s="254" t="s">
        <v>807</v>
      </c>
      <c r="I273" s="254" t="s">
        <v>808</v>
      </c>
      <c r="J273" s="254" t="s">
        <v>773</v>
      </c>
      <c r="K273" s="256" t="s">
        <v>728</v>
      </c>
    </row>
    <row r="274" spans="1:11">
      <c r="A274" s="257" t="s">
        <v>355</v>
      </c>
      <c r="B274" s="258" t="s">
        <v>723</v>
      </c>
      <c r="C274" s="258" t="s">
        <v>724</v>
      </c>
      <c r="D274" s="258" t="s">
        <v>429</v>
      </c>
      <c r="E274" s="258">
        <v>78</v>
      </c>
      <c r="F274" s="259">
        <v>242.61</v>
      </c>
      <c r="G274" s="259">
        <v>243.798</v>
      </c>
      <c r="H274" s="258" t="s">
        <v>809</v>
      </c>
      <c r="I274" s="258" t="s">
        <v>810</v>
      </c>
      <c r="J274" s="258" t="s">
        <v>773</v>
      </c>
      <c r="K274" s="260" t="s">
        <v>728</v>
      </c>
    </row>
    <row r="275" spans="1:11">
      <c r="A275" s="253" t="s">
        <v>355</v>
      </c>
      <c r="B275" s="254" t="s">
        <v>723</v>
      </c>
      <c r="C275" s="254" t="s">
        <v>724</v>
      </c>
      <c r="D275" s="254" t="s">
        <v>429</v>
      </c>
      <c r="E275" s="254">
        <v>78</v>
      </c>
      <c r="F275" s="255">
        <v>243.798</v>
      </c>
      <c r="G275" s="255">
        <v>250.56</v>
      </c>
      <c r="H275" s="254" t="s">
        <v>811</v>
      </c>
      <c r="I275" s="254" t="s">
        <v>812</v>
      </c>
      <c r="J275" s="254" t="s">
        <v>773</v>
      </c>
      <c r="K275" s="256" t="s">
        <v>728</v>
      </c>
    </row>
    <row r="276" spans="1:11">
      <c r="A276" s="257" t="s">
        <v>355</v>
      </c>
      <c r="B276" s="258" t="s">
        <v>723</v>
      </c>
      <c r="C276" s="258" t="s">
        <v>724</v>
      </c>
      <c r="D276" s="258" t="s">
        <v>429</v>
      </c>
      <c r="E276" s="258">
        <v>78</v>
      </c>
      <c r="F276" s="259">
        <v>250.56</v>
      </c>
      <c r="G276" s="259">
        <v>252.452</v>
      </c>
      <c r="H276" s="258" t="s">
        <v>813</v>
      </c>
      <c r="I276" s="258" t="s">
        <v>814</v>
      </c>
      <c r="J276" s="258" t="s">
        <v>773</v>
      </c>
      <c r="K276" s="260" t="s">
        <v>728</v>
      </c>
    </row>
    <row r="277" spans="1:11">
      <c r="A277" s="253" t="s">
        <v>355</v>
      </c>
      <c r="B277" s="254" t="s">
        <v>723</v>
      </c>
      <c r="C277" s="254" t="s">
        <v>724</v>
      </c>
      <c r="D277" s="254" t="s">
        <v>429</v>
      </c>
      <c r="E277" s="254">
        <v>78</v>
      </c>
      <c r="F277" s="255">
        <v>250.56</v>
      </c>
      <c r="G277" s="255">
        <v>252.452</v>
      </c>
      <c r="H277" s="254" t="s">
        <v>813</v>
      </c>
      <c r="I277" s="254" t="s">
        <v>815</v>
      </c>
      <c r="J277" s="254" t="s">
        <v>773</v>
      </c>
      <c r="K277" s="256" t="s">
        <v>728</v>
      </c>
    </row>
    <row r="278" spans="1:11">
      <c r="A278" s="257" t="s">
        <v>355</v>
      </c>
      <c r="B278" s="258" t="s">
        <v>723</v>
      </c>
      <c r="C278" s="258" t="s">
        <v>724</v>
      </c>
      <c r="D278" s="258" t="s">
        <v>429</v>
      </c>
      <c r="E278" s="258">
        <v>78</v>
      </c>
      <c r="F278" s="259">
        <v>252.452</v>
      </c>
      <c r="G278" s="259">
        <v>259.13600000000002</v>
      </c>
      <c r="H278" s="258" t="s">
        <v>816</v>
      </c>
      <c r="I278" s="258" t="s">
        <v>817</v>
      </c>
      <c r="J278" s="258" t="s">
        <v>773</v>
      </c>
      <c r="K278" s="260" t="s">
        <v>728</v>
      </c>
    </row>
    <row r="279" spans="1:11">
      <c r="A279" s="253" t="s">
        <v>355</v>
      </c>
      <c r="B279" s="254" t="s">
        <v>723</v>
      </c>
      <c r="C279" s="254" t="s">
        <v>724</v>
      </c>
      <c r="D279" s="254" t="s">
        <v>429</v>
      </c>
      <c r="E279" s="254">
        <v>78</v>
      </c>
      <c r="F279" s="255">
        <v>259.13600000000002</v>
      </c>
      <c r="G279" s="255">
        <v>260.39800000000002</v>
      </c>
      <c r="H279" s="254" t="s">
        <v>818</v>
      </c>
      <c r="I279" s="254" t="s">
        <v>819</v>
      </c>
      <c r="J279" s="254" t="s">
        <v>773</v>
      </c>
      <c r="K279" s="256" t="s">
        <v>728</v>
      </c>
    </row>
    <row r="280" spans="1:11">
      <c r="A280" s="257" t="s">
        <v>355</v>
      </c>
      <c r="B280" s="258" t="s">
        <v>723</v>
      </c>
      <c r="C280" s="258" t="s">
        <v>724</v>
      </c>
      <c r="D280" s="258" t="s">
        <v>429</v>
      </c>
      <c r="E280" s="258">
        <v>78</v>
      </c>
      <c r="F280" s="259">
        <v>260.39800000000002</v>
      </c>
      <c r="G280" s="259">
        <v>275.30799999999999</v>
      </c>
      <c r="H280" s="258" t="s">
        <v>820</v>
      </c>
      <c r="I280" s="258" t="s">
        <v>821</v>
      </c>
      <c r="J280" s="258" t="s">
        <v>773</v>
      </c>
      <c r="K280" s="260" t="s">
        <v>728</v>
      </c>
    </row>
    <row r="281" spans="1:11">
      <c r="A281" s="253" t="s">
        <v>355</v>
      </c>
      <c r="B281" s="254" t="s">
        <v>723</v>
      </c>
      <c r="C281" s="254" t="s">
        <v>724</v>
      </c>
      <c r="D281" s="254" t="s">
        <v>429</v>
      </c>
      <c r="E281" s="254">
        <v>78</v>
      </c>
      <c r="F281" s="255">
        <v>275.30799999999999</v>
      </c>
      <c r="G281" s="255">
        <v>276.47000000000003</v>
      </c>
      <c r="H281" s="254" t="s">
        <v>822</v>
      </c>
      <c r="I281" s="254" t="s">
        <v>823</v>
      </c>
      <c r="J281" s="254" t="s">
        <v>773</v>
      </c>
      <c r="K281" s="256" t="s">
        <v>728</v>
      </c>
    </row>
    <row r="282" spans="1:11">
      <c r="A282" s="257" t="s">
        <v>355</v>
      </c>
      <c r="B282" s="258" t="s">
        <v>723</v>
      </c>
      <c r="C282" s="258" t="s">
        <v>724</v>
      </c>
      <c r="D282" s="258" t="s">
        <v>429</v>
      </c>
      <c r="E282" s="258">
        <v>78</v>
      </c>
      <c r="F282" s="259">
        <v>275.30799999999999</v>
      </c>
      <c r="G282" s="259">
        <v>276.47000000000003</v>
      </c>
      <c r="H282" s="258" t="s">
        <v>822</v>
      </c>
      <c r="I282" s="258" t="s">
        <v>824</v>
      </c>
      <c r="J282" s="258" t="s">
        <v>773</v>
      </c>
      <c r="K282" s="260" t="s">
        <v>728</v>
      </c>
    </row>
    <row r="283" spans="1:11">
      <c r="A283" s="253" t="s">
        <v>355</v>
      </c>
      <c r="B283" s="254" t="s">
        <v>723</v>
      </c>
      <c r="C283" s="254" t="s">
        <v>724</v>
      </c>
      <c r="D283" s="254" t="s">
        <v>429</v>
      </c>
      <c r="E283" s="254">
        <v>78</v>
      </c>
      <c r="F283" s="255">
        <v>276.47000000000003</v>
      </c>
      <c r="G283" s="255">
        <v>284.48899999999998</v>
      </c>
      <c r="H283" s="254" t="s">
        <v>825</v>
      </c>
      <c r="I283" s="254" t="s">
        <v>826</v>
      </c>
      <c r="J283" s="254" t="s">
        <v>773</v>
      </c>
      <c r="K283" s="256" t="s">
        <v>728</v>
      </c>
    </row>
    <row r="284" spans="1:11">
      <c r="A284" s="257" t="s">
        <v>355</v>
      </c>
      <c r="B284" s="258" t="s">
        <v>723</v>
      </c>
      <c r="C284" s="258" t="s">
        <v>724</v>
      </c>
      <c r="D284" s="258" t="s">
        <v>429</v>
      </c>
      <c r="E284" s="258">
        <v>78</v>
      </c>
      <c r="F284" s="259">
        <v>284.48899999999998</v>
      </c>
      <c r="G284" s="259">
        <v>285.58600000000001</v>
      </c>
      <c r="H284" s="258" t="s">
        <v>827</v>
      </c>
      <c r="I284" s="258" t="s">
        <v>828</v>
      </c>
      <c r="J284" s="258" t="s">
        <v>773</v>
      </c>
      <c r="K284" s="260" t="s">
        <v>728</v>
      </c>
    </row>
    <row r="285" spans="1:11">
      <c r="A285" s="253" t="s">
        <v>355</v>
      </c>
      <c r="B285" s="254" t="s">
        <v>723</v>
      </c>
      <c r="C285" s="254" t="s">
        <v>724</v>
      </c>
      <c r="D285" s="254" t="s">
        <v>429</v>
      </c>
      <c r="E285" s="254">
        <v>78</v>
      </c>
      <c r="F285" s="255">
        <v>285.58600000000001</v>
      </c>
      <c r="G285" s="255">
        <v>291.50299999999999</v>
      </c>
      <c r="H285" s="254" t="s">
        <v>829</v>
      </c>
      <c r="I285" s="254" t="s">
        <v>830</v>
      </c>
      <c r="J285" s="254" t="s">
        <v>773</v>
      </c>
      <c r="K285" s="256" t="s">
        <v>728</v>
      </c>
    </row>
    <row r="286" spans="1:11">
      <c r="A286" s="257" t="s">
        <v>355</v>
      </c>
      <c r="B286" s="258" t="s">
        <v>723</v>
      </c>
      <c r="C286" s="258" t="s">
        <v>724</v>
      </c>
      <c r="D286" s="258" t="s">
        <v>429</v>
      </c>
      <c r="E286" s="258">
        <v>78</v>
      </c>
      <c r="F286" s="259">
        <v>291.50299999999999</v>
      </c>
      <c r="G286" s="259">
        <v>292.58100000000002</v>
      </c>
      <c r="H286" s="258" t="s">
        <v>831</v>
      </c>
      <c r="I286" s="258" t="s">
        <v>832</v>
      </c>
      <c r="J286" s="258" t="s">
        <v>773</v>
      </c>
      <c r="K286" s="260" t="s">
        <v>728</v>
      </c>
    </row>
    <row r="287" spans="1:11">
      <c r="A287" s="253" t="s">
        <v>355</v>
      </c>
      <c r="B287" s="254" t="s">
        <v>723</v>
      </c>
      <c r="C287" s="254" t="s">
        <v>724</v>
      </c>
      <c r="D287" s="254" t="s">
        <v>429</v>
      </c>
      <c r="E287" s="254">
        <v>78</v>
      </c>
      <c r="F287" s="255">
        <v>292.58100000000002</v>
      </c>
      <c r="G287" s="255">
        <v>293.3</v>
      </c>
      <c r="H287" s="254" t="s">
        <v>833</v>
      </c>
      <c r="I287" s="254" t="s">
        <v>834</v>
      </c>
      <c r="J287" s="254" t="s">
        <v>773</v>
      </c>
      <c r="K287" s="256" t="s">
        <v>728</v>
      </c>
    </row>
    <row r="288" spans="1:11">
      <c r="A288" s="257" t="s">
        <v>355</v>
      </c>
      <c r="B288" s="258" t="s">
        <v>723</v>
      </c>
      <c r="C288" s="258" t="s">
        <v>724</v>
      </c>
      <c r="D288" s="258" t="s">
        <v>429</v>
      </c>
      <c r="E288" s="258">
        <v>78</v>
      </c>
      <c r="F288" s="259">
        <v>293.3</v>
      </c>
      <c r="G288" s="259">
        <v>295.07</v>
      </c>
      <c r="H288" s="258" t="s">
        <v>833</v>
      </c>
      <c r="I288" s="258">
        <v>293295</v>
      </c>
      <c r="J288" s="258" t="s">
        <v>773</v>
      </c>
      <c r="K288" s="260" t="s">
        <v>728</v>
      </c>
    </row>
    <row r="289" spans="1:11">
      <c r="A289" s="253" t="s">
        <v>355</v>
      </c>
      <c r="B289" s="254" t="s">
        <v>723</v>
      </c>
      <c r="C289" s="254" t="s">
        <v>724</v>
      </c>
      <c r="D289" s="254" t="s">
        <v>429</v>
      </c>
      <c r="E289" s="254">
        <v>78</v>
      </c>
      <c r="F289" s="255">
        <v>295.07</v>
      </c>
      <c r="G289" s="255">
        <v>295.59800000000001</v>
      </c>
      <c r="H289" s="254" t="s">
        <v>714</v>
      </c>
      <c r="I289" s="254">
        <v>295296</v>
      </c>
      <c r="J289" s="254" t="s">
        <v>773</v>
      </c>
      <c r="K289" s="256" t="s">
        <v>728</v>
      </c>
    </row>
    <row r="290" spans="1:11">
      <c r="A290" s="257" t="s">
        <v>355</v>
      </c>
      <c r="B290" s="258" t="s">
        <v>723</v>
      </c>
      <c r="C290" s="258" t="s">
        <v>724</v>
      </c>
      <c r="D290" s="258" t="s">
        <v>429</v>
      </c>
      <c r="E290" s="258">
        <v>78</v>
      </c>
      <c r="F290" s="259">
        <v>295.59800000000001</v>
      </c>
      <c r="G290" s="259">
        <v>301.98399999999998</v>
      </c>
      <c r="H290" s="258" t="s">
        <v>654</v>
      </c>
      <c r="I290" s="258" t="s">
        <v>835</v>
      </c>
      <c r="J290" s="258" t="s">
        <v>773</v>
      </c>
      <c r="K290" s="260" t="s">
        <v>728</v>
      </c>
    </row>
    <row r="291" spans="1:11">
      <c r="A291" s="253" t="s">
        <v>355</v>
      </c>
      <c r="B291" s="254" t="s">
        <v>723</v>
      </c>
      <c r="C291" s="254" t="s">
        <v>724</v>
      </c>
      <c r="D291" s="254" t="s">
        <v>429</v>
      </c>
      <c r="E291" s="254">
        <v>78</v>
      </c>
      <c r="F291" s="255">
        <v>301.98399999999998</v>
      </c>
      <c r="G291" s="255">
        <v>303.20499999999998</v>
      </c>
      <c r="H291" s="254" t="s">
        <v>836</v>
      </c>
      <c r="I291" s="254" t="s">
        <v>837</v>
      </c>
      <c r="J291" s="254" t="s">
        <v>773</v>
      </c>
      <c r="K291" s="256" t="s">
        <v>728</v>
      </c>
    </row>
    <row r="292" spans="1:11">
      <c r="A292" s="257" t="s">
        <v>355</v>
      </c>
      <c r="B292" s="258" t="s">
        <v>723</v>
      </c>
      <c r="C292" s="258" t="s">
        <v>724</v>
      </c>
      <c r="D292" s="258" t="s">
        <v>429</v>
      </c>
      <c r="E292" s="258">
        <v>78</v>
      </c>
      <c r="F292" s="259">
        <v>301.98399999999998</v>
      </c>
      <c r="G292" s="259">
        <v>303.20499999999998</v>
      </c>
      <c r="H292" s="258" t="s">
        <v>836</v>
      </c>
      <c r="I292" s="258" t="s">
        <v>838</v>
      </c>
      <c r="J292" s="258" t="s">
        <v>773</v>
      </c>
      <c r="K292" s="260" t="s">
        <v>728</v>
      </c>
    </row>
    <row r="293" spans="1:11">
      <c r="A293" s="253" t="s">
        <v>355</v>
      </c>
      <c r="B293" s="254" t="s">
        <v>723</v>
      </c>
      <c r="C293" s="254" t="s">
        <v>724</v>
      </c>
      <c r="D293" s="254" t="s">
        <v>429</v>
      </c>
      <c r="E293" s="254">
        <v>78</v>
      </c>
      <c r="F293" s="255">
        <v>303.20499999999998</v>
      </c>
      <c r="G293" s="255">
        <v>309.61099999999999</v>
      </c>
      <c r="H293" s="254" t="s">
        <v>839</v>
      </c>
      <c r="I293" s="254" t="s">
        <v>840</v>
      </c>
      <c r="J293" s="254" t="s">
        <v>773</v>
      </c>
      <c r="K293" s="256" t="s">
        <v>728</v>
      </c>
    </row>
    <row r="294" spans="1:11">
      <c r="A294" s="257" t="s">
        <v>355</v>
      </c>
      <c r="B294" s="258" t="s">
        <v>723</v>
      </c>
      <c r="C294" s="258" t="s">
        <v>724</v>
      </c>
      <c r="D294" s="258" t="s">
        <v>429</v>
      </c>
      <c r="E294" s="258">
        <v>78</v>
      </c>
      <c r="F294" s="259">
        <v>309.61099999999999</v>
      </c>
      <c r="G294" s="259">
        <v>310.52999999999997</v>
      </c>
      <c r="H294" s="258" t="s">
        <v>841</v>
      </c>
      <c r="I294" s="258" t="s">
        <v>842</v>
      </c>
      <c r="J294" s="258" t="s">
        <v>773</v>
      </c>
      <c r="K294" s="260" t="s">
        <v>728</v>
      </c>
    </row>
    <row r="295" spans="1:11">
      <c r="A295" s="253" t="s">
        <v>355</v>
      </c>
      <c r="B295" s="254" t="s">
        <v>723</v>
      </c>
      <c r="C295" s="254" t="s">
        <v>724</v>
      </c>
      <c r="D295" s="254" t="s">
        <v>429</v>
      </c>
      <c r="E295" s="254">
        <v>78</v>
      </c>
      <c r="F295" s="255">
        <v>310.52999999999997</v>
      </c>
      <c r="G295" s="255">
        <v>318.03100000000001</v>
      </c>
      <c r="H295" s="254" t="s">
        <v>843</v>
      </c>
      <c r="I295" s="254" t="s">
        <v>844</v>
      </c>
      <c r="J295" s="254" t="s">
        <v>773</v>
      </c>
      <c r="K295" s="256" t="s">
        <v>728</v>
      </c>
    </row>
    <row r="296" spans="1:11">
      <c r="A296" s="257" t="s">
        <v>355</v>
      </c>
      <c r="B296" s="258" t="s">
        <v>723</v>
      </c>
      <c r="C296" s="258" t="s">
        <v>724</v>
      </c>
      <c r="D296" s="258" t="s">
        <v>429</v>
      </c>
      <c r="E296" s="258">
        <v>78</v>
      </c>
      <c r="F296" s="259">
        <v>318.03100000000001</v>
      </c>
      <c r="G296" s="259">
        <v>319.322</v>
      </c>
      <c r="H296" s="258" t="s">
        <v>845</v>
      </c>
      <c r="I296" s="258" t="s">
        <v>846</v>
      </c>
      <c r="J296" s="258" t="s">
        <v>773</v>
      </c>
      <c r="K296" s="260" t="s">
        <v>728</v>
      </c>
    </row>
    <row r="297" spans="1:11">
      <c r="A297" s="253" t="s">
        <v>355</v>
      </c>
      <c r="B297" s="254" t="s">
        <v>723</v>
      </c>
      <c r="C297" s="254" t="s">
        <v>724</v>
      </c>
      <c r="D297" s="254" t="s">
        <v>429</v>
      </c>
      <c r="E297" s="254">
        <v>78</v>
      </c>
      <c r="F297" s="255">
        <v>319.322</v>
      </c>
      <c r="G297" s="255">
        <v>329.63299999999998</v>
      </c>
      <c r="H297" s="254" t="s">
        <v>847</v>
      </c>
      <c r="I297" s="254" t="s">
        <v>848</v>
      </c>
      <c r="J297" s="254" t="s">
        <v>773</v>
      </c>
      <c r="K297" s="256" t="s">
        <v>728</v>
      </c>
    </row>
    <row r="298" spans="1:11">
      <c r="A298" s="257" t="s">
        <v>355</v>
      </c>
      <c r="B298" s="258" t="s">
        <v>723</v>
      </c>
      <c r="C298" s="258" t="s">
        <v>724</v>
      </c>
      <c r="D298" s="258" t="s">
        <v>429</v>
      </c>
      <c r="E298" s="258">
        <v>78</v>
      </c>
      <c r="F298" s="259">
        <v>329.63299999999998</v>
      </c>
      <c r="G298" s="259">
        <v>330.93900000000002</v>
      </c>
      <c r="H298" s="258" t="s">
        <v>849</v>
      </c>
      <c r="I298" s="258" t="s">
        <v>850</v>
      </c>
      <c r="J298" s="258" t="s">
        <v>773</v>
      </c>
      <c r="K298" s="260" t="s">
        <v>728</v>
      </c>
    </row>
    <row r="299" spans="1:11">
      <c r="A299" s="253" t="s">
        <v>355</v>
      </c>
      <c r="B299" s="254" t="s">
        <v>723</v>
      </c>
      <c r="C299" s="254" t="s">
        <v>724</v>
      </c>
      <c r="D299" s="254" t="s">
        <v>429</v>
      </c>
      <c r="E299" s="254">
        <v>78</v>
      </c>
      <c r="F299" s="255">
        <v>330.93900000000002</v>
      </c>
      <c r="G299" s="255">
        <v>334.75900000000001</v>
      </c>
      <c r="H299" s="254" t="s">
        <v>851</v>
      </c>
      <c r="I299" s="254" t="s">
        <v>852</v>
      </c>
      <c r="J299" s="254" t="s">
        <v>773</v>
      </c>
      <c r="K299" s="256" t="s">
        <v>728</v>
      </c>
    </row>
    <row r="300" spans="1:11">
      <c r="A300" s="257" t="s">
        <v>355</v>
      </c>
      <c r="B300" s="258" t="s">
        <v>723</v>
      </c>
      <c r="C300" s="258" t="s">
        <v>724</v>
      </c>
      <c r="D300" s="258" t="s">
        <v>429</v>
      </c>
      <c r="E300" s="258">
        <v>78</v>
      </c>
      <c r="F300" s="259">
        <v>336.81799999999998</v>
      </c>
      <c r="G300" s="259">
        <v>338.88</v>
      </c>
      <c r="H300" s="258" t="s">
        <v>853</v>
      </c>
      <c r="I300" s="258" t="s">
        <v>854</v>
      </c>
      <c r="J300" s="258" t="s">
        <v>773</v>
      </c>
      <c r="K300" s="260" t="s">
        <v>728</v>
      </c>
    </row>
    <row r="301" spans="1:11">
      <c r="A301" s="253" t="s">
        <v>355</v>
      </c>
      <c r="B301" s="254" t="s">
        <v>723</v>
      </c>
      <c r="C301" s="254" t="s">
        <v>724</v>
      </c>
      <c r="D301" s="254" t="s">
        <v>429</v>
      </c>
      <c r="E301" s="254">
        <v>78</v>
      </c>
      <c r="F301" s="255">
        <v>336.81799999999998</v>
      </c>
      <c r="G301" s="255">
        <v>338.88</v>
      </c>
      <c r="H301" s="254" t="s">
        <v>853</v>
      </c>
      <c r="I301" s="254" t="s">
        <v>855</v>
      </c>
      <c r="J301" s="254" t="s">
        <v>773</v>
      </c>
      <c r="K301" s="256" t="s">
        <v>728</v>
      </c>
    </row>
    <row r="302" spans="1:11">
      <c r="A302" s="257" t="s">
        <v>355</v>
      </c>
      <c r="B302" s="258" t="s">
        <v>723</v>
      </c>
      <c r="C302" s="258" t="s">
        <v>724</v>
      </c>
      <c r="D302" s="258" t="s">
        <v>429</v>
      </c>
      <c r="E302" s="258">
        <v>97</v>
      </c>
      <c r="F302" s="259">
        <v>2.1339999999999999</v>
      </c>
      <c r="G302" s="259">
        <v>3</v>
      </c>
      <c r="H302" s="258" t="s">
        <v>856</v>
      </c>
      <c r="I302" s="258" t="s">
        <v>857</v>
      </c>
      <c r="J302" s="258" t="s">
        <v>858</v>
      </c>
      <c r="K302" s="260" t="s">
        <v>728</v>
      </c>
    </row>
    <row r="303" spans="1:11">
      <c r="A303" s="253" t="s">
        <v>355</v>
      </c>
      <c r="B303" s="254" t="s">
        <v>723</v>
      </c>
      <c r="C303" s="254" t="s">
        <v>724</v>
      </c>
      <c r="D303" s="254" t="s">
        <v>429</v>
      </c>
      <c r="E303" s="254">
        <v>97</v>
      </c>
      <c r="F303" s="255">
        <v>3</v>
      </c>
      <c r="G303" s="255">
        <v>5.0049999999999999</v>
      </c>
      <c r="H303" s="254" t="s">
        <v>859</v>
      </c>
      <c r="I303" s="254" t="s">
        <v>860</v>
      </c>
      <c r="J303" s="254" t="s">
        <v>858</v>
      </c>
      <c r="K303" s="256" t="s">
        <v>728</v>
      </c>
    </row>
    <row r="304" spans="1:11">
      <c r="A304" s="257" t="s">
        <v>355</v>
      </c>
      <c r="B304" s="258" t="s">
        <v>723</v>
      </c>
      <c r="C304" s="258" t="s">
        <v>724</v>
      </c>
      <c r="D304" s="258" t="s">
        <v>429</v>
      </c>
      <c r="E304" s="258">
        <v>97</v>
      </c>
      <c r="F304" s="259">
        <v>5.0049999999999999</v>
      </c>
      <c r="G304" s="259">
        <v>6.5170000000000003</v>
      </c>
      <c r="H304" s="258" t="s">
        <v>859</v>
      </c>
      <c r="I304" s="258" t="s">
        <v>861</v>
      </c>
      <c r="J304" s="258" t="s">
        <v>858</v>
      </c>
      <c r="K304" s="260" t="s">
        <v>728</v>
      </c>
    </row>
    <row r="305" spans="1:11">
      <c r="A305" s="253" t="s">
        <v>355</v>
      </c>
      <c r="B305" s="254" t="s">
        <v>723</v>
      </c>
      <c r="C305" s="254" t="s">
        <v>724</v>
      </c>
      <c r="D305" s="254" t="s">
        <v>429</v>
      </c>
      <c r="E305" s="254">
        <v>97</v>
      </c>
      <c r="F305" s="255">
        <v>6.5170000000000003</v>
      </c>
      <c r="G305" s="255">
        <v>9.1470000000000002</v>
      </c>
      <c r="H305" s="254" t="s">
        <v>862</v>
      </c>
      <c r="I305" s="254" t="s">
        <v>863</v>
      </c>
      <c r="J305" s="254" t="s">
        <v>858</v>
      </c>
      <c r="K305" s="256" t="s">
        <v>728</v>
      </c>
    </row>
    <row r="306" spans="1:11">
      <c r="A306" s="257" t="s">
        <v>355</v>
      </c>
      <c r="B306" s="258" t="s">
        <v>723</v>
      </c>
      <c r="C306" s="258" t="s">
        <v>724</v>
      </c>
      <c r="D306" s="258" t="s">
        <v>429</v>
      </c>
      <c r="E306" s="258">
        <v>78</v>
      </c>
      <c r="F306" s="259">
        <v>334.75900000000001</v>
      </c>
      <c r="G306" s="259">
        <v>336.81799999999998</v>
      </c>
      <c r="H306" s="258" t="s">
        <v>864</v>
      </c>
      <c r="I306" s="258" t="s">
        <v>865</v>
      </c>
      <c r="J306" s="258" t="s">
        <v>773</v>
      </c>
      <c r="K306" s="260" t="s">
        <v>728</v>
      </c>
    </row>
    <row r="307" spans="1:11">
      <c r="A307" s="253" t="s">
        <v>355</v>
      </c>
      <c r="B307" s="254" t="s">
        <v>723</v>
      </c>
      <c r="C307" s="254" t="s">
        <v>724</v>
      </c>
      <c r="D307" s="254" t="s">
        <v>429</v>
      </c>
      <c r="E307" s="254">
        <v>78</v>
      </c>
      <c r="F307" s="255">
        <v>334.75900000000001</v>
      </c>
      <c r="G307" s="255">
        <v>336.81799999999998</v>
      </c>
      <c r="H307" s="254" t="s">
        <v>864</v>
      </c>
      <c r="I307" s="254" t="s">
        <v>866</v>
      </c>
      <c r="J307" s="254" t="s">
        <v>773</v>
      </c>
      <c r="K307" s="256" t="s">
        <v>728</v>
      </c>
    </row>
    <row r="308" spans="1:11">
      <c r="A308" s="257" t="s">
        <v>355</v>
      </c>
      <c r="B308" s="258" t="s">
        <v>539</v>
      </c>
      <c r="C308" s="258" t="s">
        <v>867</v>
      </c>
      <c r="D308" s="258" t="s">
        <v>358</v>
      </c>
      <c r="E308" s="258">
        <v>74</v>
      </c>
      <c r="F308" s="259">
        <v>290.75099999999998</v>
      </c>
      <c r="G308" s="259">
        <v>290.78699999999998</v>
      </c>
      <c r="H308" s="258" t="s">
        <v>868</v>
      </c>
      <c r="I308" s="258" t="s">
        <v>869</v>
      </c>
      <c r="J308" s="258" t="s">
        <v>528</v>
      </c>
      <c r="K308" s="260" t="s">
        <v>538</v>
      </c>
    </row>
    <row r="309" spans="1:11">
      <c r="A309" s="253" t="s">
        <v>355</v>
      </c>
      <c r="B309" s="254" t="s">
        <v>539</v>
      </c>
      <c r="C309" s="254" t="s">
        <v>867</v>
      </c>
      <c r="D309" s="254" t="s">
        <v>358</v>
      </c>
      <c r="E309" s="254">
        <v>74</v>
      </c>
      <c r="F309" s="255">
        <v>290.78699999999998</v>
      </c>
      <c r="G309" s="255">
        <v>291.36900000000003</v>
      </c>
      <c r="H309" s="254" t="s">
        <v>870</v>
      </c>
      <c r="I309" s="254" t="s">
        <v>871</v>
      </c>
      <c r="J309" s="254" t="s">
        <v>528</v>
      </c>
      <c r="K309" s="256" t="s">
        <v>538</v>
      </c>
    </row>
    <row r="310" spans="1:11">
      <c r="A310" s="257" t="s">
        <v>355</v>
      </c>
      <c r="B310" s="258" t="s">
        <v>539</v>
      </c>
      <c r="C310" s="258" t="s">
        <v>867</v>
      </c>
      <c r="D310" s="258" t="s">
        <v>358</v>
      </c>
      <c r="E310" s="258">
        <v>74</v>
      </c>
      <c r="F310" s="259">
        <v>290.78699999999998</v>
      </c>
      <c r="G310" s="259">
        <v>291.36900000000003</v>
      </c>
      <c r="H310" s="258" t="s">
        <v>870</v>
      </c>
      <c r="I310" s="258" t="s">
        <v>872</v>
      </c>
      <c r="J310" s="258" t="s">
        <v>528</v>
      </c>
      <c r="K310" s="260" t="s">
        <v>538</v>
      </c>
    </row>
    <row r="311" spans="1:11">
      <c r="A311" s="253" t="s">
        <v>355</v>
      </c>
      <c r="B311" s="254" t="s">
        <v>524</v>
      </c>
      <c r="C311" s="254" t="s">
        <v>867</v>
      </c>
      <c r="D311" s="254" t="s">
        <v>358</v>
      </c>
      <c r="E311" s="254">
        <v>74</v>
      </c>
      <c r="F311" s="255">
        <v>291.36900000000003</v>
      </c>
      <c r="G311" s="255">
        <v>293.26100000000002</v>
      </c>
      <c r="H311" s="254" t="s">
        <v>870</v>
      </c>
      <c r="I311" s="254" t="s">
        <v>873</v>
      </c>
      <c r="J311" s="254" t="s">
        <v>528</v>
      </c>
      <c r="K311" s="256" t="s">
        <v>538</v>
      </c>
    </row>
    <row r="312" spans="1:11">
      <c r="A312" s="257" t="s">
        <v>355</v>
      </c>
      <c r="B312" s="258" t="s">
        <v>539</v>
      </c>
      <c r="C312" s="258" t="s">
        <v>867</v>
      </c>
      <c r="D312" s="258" t="s">
        <v>358</v>
      </c>
      <c r="E312" s="258">
        <v>74</v>
      </c>
      <c r="F312" s="259">
        <v>291.36900000000003</v>
      </c>
      <c r="G312" s="259">
        <v>293.26</v>
      </c>
      <c r="H312" s="258" t="s">
        <v>870</v>
      </c>
      <c r="I312" s="258" t="s">
        <v>874</v>
      </c>
      <c r="J312" s="258" t="s">
        <v>528</v>
      </c>
      <c r="K312" s="260" t="s">
        <v>538</v>
      </c>
    </row>
    <row r="313" spans="1:11">
      <c r="A313" s="253" t="s">
        <v>355</v>
      </c>
      <c r="B313" s="254" t="s">
        <v>539</v>
      </c>
      <c r="C313" s="254" t="s">
        <v>867</v>
      </c>
      <c r="D313" s="254" t="s">
        <v>358</v>
      </c>
      <c r="E313" s="254">
        <v>74</v>
      </c>
      <c r="F313" s="255">
        <v>293.26</v>
      </c>
      <c r="G313" s="255">
        <v>293.96499999999997</v>
      </c>
      <c r="H313" s="254" t="s">
        <v>875</v>
      </c>
      <c r="I313" s="254" t="s">
        <v>876</v>
      </c>
      <c r="J313" s="254" t="s">
        <v>528</v>
      </c>
      <c r="K313" s="256" t="s">
        <v>538</v>
      </c>
    </row>
    <row r="314" spans="1:11">
      <c r="A314" s="257" t="s">
        <v>355</v>
      </c>
      <c r="B314" s="258" t="s">
        <v>539</v>
      </c>
      <c r="C314" s="258" t="s">
        <v>867</v>
      </c>
      <c r="D314" s="258" t="s">
        <v>358</v>
      </c>
      <c r="E314" s="258">
        <v>74</v>
      </c>
      <c r="F314" s="259">
        <v>293.26100000000002</v>
      </c>
      <c r="G314" s="259">
        <v>293.96499999999997</v>
      </c>
      <c r="H314" s="258" t="s">
        <v>875</v>
      </c>
      <c r="I314" s="258" t="s">
        <v>877</v>
      </c>
      <c r="J314" s="258" t="s">
        <v>528</v>
      </c>
      <c r="K314" s="260" t="s">
        <v>538</v>
      </c>
    </row>
    <row r="315" spans="1:11">
      <c r="A315" s="253" t="s">
        <v>355</v>
      </c>
      <c r="B315" s="254" t="s">
        <v>539</v>
      </c>
      <c r="C315" s="254" t="s">
        <v>867</v>
      </c>
      <c r="D315" s="254" t="s">
        <v>358</v>
      </c>
      <c r="E315" s="254">
        <v>74</v>
      </c>
      <c r="F315" s="255">
        <v>293.96499999999997</v>
      </c>
      <c r="G315" s="255">
        <v>300.97899999999998</v>
      </c>
      <c r="H315" s="254" t="s">
        <v>875</v>
      </c>
      <c r="I315" s="254" t="s">
        <v>878</v>
      </c>
      <c r="J315" s="254" t="s">
        <v>528</v>
      </c>
      <c r="K315" s="256" t="s">
        <v>538</v>
      </c>
    </row>
    <row r="316" spans="1:11">
      <c r="A316" s="257" t="s">
        <v>355</v>
      </c>
      <c r="B316" s="258" t="s">
        <v>539</v>
      </c>
      <c r="C316" s="258" t="s">
        <v>867</v>
      </c>
      <c r="D316" s="258" t="s">
        <v>358</v>
      </c>
      <c r="E316" s="258">
        <v>74</v>
      </c>
      <c r="F316" s="259">
        <v>300.97899999999998</v>
      </c>
      <c r="G316" s="259">
        <v>304.07799999999997</v>
      </c>
      <c r="H316" s="258" t="s">
        <v>879</v>
      </c>
      <c r="I316" s="258" t="s">
        <v>880</v>
      </c>
      <c r="J316" s="258" t="s">
        <v>528</v>
      </c>
      <c r="K316" s="260" t="s">
        <v>538</v>
      </c>
    </row>
    <row r="317" spans="1:11">
      <c r="A317" s="253" t="s">
        <v>355</v>
      </c>
      <c r="B317" s="254" t="s">
        <v>539</v>
      </c>
      <c r="C317" s="254" t="s">
        <v>867</v>
      </c>
      <c r="D317" s="254" t="s">
        <v>358</v>
      </c>
      <c r="E317" s="254">
        <v>74</v>
      </c>
      <c r="F317" s="255">
        <v>300.97899999999998</v>
      </c>
      <c r="G317" s="255">
        <v>304.07799999999997</v>
      </c>
      <c r="H317" s="254" t="s">
        <v>879</v>
      </c>
      <c r="I317" s="254" t="s">
        <v>881</v>
      </c>
      <c r="J317" s="254" t="s">
        <v>528</v>
      </c>
      <c r="K317" s="256" t="s">
        <v>538</v>
      </c>
    </row>
    <row r="318" spans="1:11">
      <c r="A318" s="257" t="s">
        <v>355</v>
      </c>
      <c r="B318" s="258" t="s">
        <v>539</v>
      </c>
      <c r="C318" s="258" t="s">
        <v>867</v>
      </c>
      <c r="D318" s="258" t="s">
        <v>358</v>
      </c>
      <c r="E318" s="258">
        <v>74</v>
      </c>
      <c r="F318" s="259">
        <v>304.07799999999997</v>
      </c>
      <c r="G318" s="259">
        <v>309</v>
      </c>
      <c r="H318" s="258" t="s">
        <v>882</v>
      </c>
      <c r="I318" s="258" t="s">
        <v>883</v>
      </c>
      <c r="J318" s="258" t="s">
        <v>528</v>
      </c>
      <c r="K318" s="260" t="s">
        <v>538</v>
      </c>
    </row>
    <row r="319" spans="1:11">
      <c r="A319" s="253" t="s">
        <v>355</v>
      </c>
      <c r="B319" s="254" t="s">
        <v>539</v>
      </c>
      <c r="C319" s="254" t="s">
        <v>867</v>
      </c>
      <c r="D319" s="254" t="s">
        <v>358</v>
      </c>
      <c r="E319" s="254">
        <v>74</v>
      </c>
      <c r="F319" s="255">
        <v>309</v>
      </c>
      <c r="G319" s="255">
        <v>314.54000000000002</v>
      </c>
      <c r="H319" s="254" t="s">
        <v>882</v>
      </c>
      <c r="I319" s="254" t="s">
        <v>884</v>
      </c>
      <c r="J319" s="254" t="s">
        <v>528</v>
      </c>
      <c r="K319" s="256" t="s">
        <v>538</v>
      </c>
    </row>
    <row r="320" spans="1:11">
      <c r="A320" s="257" t="s">
        <v>355</v>
      </c>
      <c r="B320" s="258" t="s">
        <v>539</v>
      </c>
      <c r="C320" s="258" t="s">
        <v>867</v>
      </c>
      <c r="D320" s="258" t="s">
        <v>358</v>
      </c>
      <c r="E320" s="258">
        <v>74</v>
      </c>
      <c r="F320" s="259">
        <v>314.54000000000002</v>
      </c>
      <c r="G320" s="259">
        <v>317.25200000000001</v>
      </c>
      <c r="H320" s="258" t="s">
        <v>885</v>
      </c>
      <c r="I320" s="258" t="s">
        <v>886</v>
      </c>
      <c r="J320" s="258" t="s">
        <v>528</v>
      </c>
      <c r="K320" s="260" t="s">
        <v>538</v>
      </c>
    </row>
    <row r="321" spans="1:11">
      <c r="A321" s="253" t="s">
        <v>355</v>
      </c>
      <c r="B321" s="254" t="s">
        <v>539</v>
      </c>
      <c r="C321" s="254" t="s">
        <v>867</v>
      </c>
      <c r="D321" s="254" t="s">
        <v>358</v>
      </c>
      <c r="E321" s="254">
        <v>74</v>
      </c>
      <c r="F321" s="255">
        <v>314.54000000000002</v>
      </c>
      <c r="G321" s="255">
        <v>317.25200000000001</v>
      </c>
      <c r="H321" s="254" t="s">
        <v>885</v>
      </c>
      <c r="I321" s="254" t="s">
        <v>887</v>
      </c>
      <c r="J321" s="254" t="s">
        <v>528</v>
      </c>
      <c r="K321" s="256" t="s">
        <v>538</v>
      </c>
    </row>
    <row r="322" spans="1:11">
      <c r="A322" s="257" t="s">
        <v>355</v>
      </c>
      <c r="B322" s="258" t="s">
        <v>539</v>
      </c>
      <c r="C322" s="258" t="s">
        <v>867</v>
      </c>
      <c r="D322" s="258" t="s">
        <v>358</v>
      </c>
      <c r="E322" s="258">
        <v>74</v>
      </c>
      <c r="F322" s="259">
        <v>317.25200000000001</v>
      </c>
      <c r="G322" s="259">
        <v>326</v>
      </c>
      <c r="H322" s="258" t="s">
        <v>536</v>
      </c>
      <c r="I322" s="258" t="s">
        <v>888</v>
      </c>
      <c r="J322" s="258" t="s">
        <v>528</v>
      </c>
      <c r="K322" s="260" t="s">
        <v>538</v>
      </c>
    </row>
    <row r="323" spans="1:11">
      <c r="A323" s="253" t="s">
        <v>355</v>
      </c>
      <c r="B323" s="254" t="s">
        <v>539</v>
      </c>
      <c r="C323" s="254" t="s">
        <v>867</v>
      </c>
      <c r="D323" s="254" t="s">
        <v>358</v>
      </c>
      <c r="E323" s="254">
        <v>74</v>
      </c>
      <c r="F323" s="255">
        <v>335.31</v>
      </c>
      <c r="G323" s="255">
        <v>338.31</v>
      </c>
      <c r="H323" s="254" t="s">
        <v>889</v>
      </c>
      <c r="I323" s="254" t="s">
        <v>890</v>
      </c>
      <c r="J323" s="254" t="s">
        <v>528</v>
      </c>
      <c r="K323" s="256" t="s">
        <v>538</v>
      </c>
    </row>
    <row r="324" spans="1:11">
      <c r="A324" s="257" t="s">
        <v>355</v>
      </c>
      <c r="B324" s="258" t="s">
        <v>539</v>
      </c>
      <c r="C324" s="258" t="s">
        <v>867</v>
      </c>
      <c r="D324" s="258" t="s">
        <v>358</v>
      </c>
      <c r="E324" s="258">
        <v>74</v>
      </c>
      <c r="F324" s="259">
        <v>335.31</v>
      </c>
      <c r="G324" s="259">
        <v>338.31</v>
      </c>
      <c r="H324" s="258" t="s">
        <v>889</v>
      </c>
      <c r="I324" s="258" t="s">
        <v>891</v>
      </c>
      <c r="J324" s="258" t="s">
        <v>528</v>
      </c>
      <c r="K324" s="260" t="s">
        <v>538</v>
      </c>
    </row>
    <row r="325" spans="1:11">
      <c r="A325" s="253" t="s">
        <v>355</v>
      </c>
      <c r="B325" s="254" t="s">
        <v>539</v>
      </c>
      <c r="C325" s="254" t="s">
        <v>867</v>
      </c>
      <c r="D325" s="254" t="s">
        <v>358</v>
      </c>
      <c r="E325" s="254">
        <v>74</v>
      </c>
      <c r="F325" s="255">
        <v>338.31</v>
      </c>
      <c r="G325" s="255">
        <v>350</v>
      </c>
      <c r="H325" s="254" t="s">
        <v>892</v>
      </c>
      <c r="I325" s="254" t="s">
        <v>893</v>
      </c>
      <c r="J325" s="254" t="s">
        <v>528</v>
      </c>
      <c r="K325" s="256" t="s">
        <v>538</v>
      </c>
    </row>
    <row r="326" spans="1:11">
      <c r="A326" s="257" t="s">
        <v>355</v>
      </c>
      <c r="B326" s="258" t="s">
        <v>539</v>
      </c>
      <c r="C326" s="258" t="s">
        <v>867</v>
      </c>
      <c r="D326" s="258" t="s">
        <v>358</v>
      </c>
      <c r="E326" s="258">
        <v>74</v>
      </c>
      <c r="F326" s="259">
        <v>350</v>
      </c>
      <c r="G326" s="259">
        <v>362.04399999999998</v>
      </c>
      <c r="H326" s="258" t="s">
        <v>892</v>
      </c>
      <c r="I326" s="258" t="s">
        <v>894</v>
      </c>
      <c r="J326" s="258" t="s">
        <v>528</v>
      </c>
      <c r="K326" s="260" t="s">
        <v>538</v>
      </c>
    </row>
    <row r="327" spans="1:11">
      <c r="A327" s="253" t="s">
        <v>355</v>
      </c>
      <c r="B327" s="254" t="s">
        <v>539</v>
      </c>
      <c r="C327" s="254" t="s">
        <v>867</v>
      </c>
      <c r="D327" s="254" t="s">
        <v>358</v>
      </c>
      <c r="E327" s="254">
        <v>74</v>
      </c>
      <c r="F327" s="255">
        <v>362.04399999999998</v>
      </c>
      <c r="G327" s="255">
        <v>364.67099999999999</v>
      </c>
      <c r="H327" s="254" t="s">
        <v>895</v>
      </c>
      <c r="I327" s="254" t="s">
        <v>896</v>
      </c>
      <c r="J327" s="254" t="s">
        <v>528</v>
      </c>
      <c r="K327" s="256" t="s">
        <v>538</v>
      </c>
    </row>
    <row r="328" spans="1:11">
      <c r="A328" s="257" t="s">
        <v>355</v>
      </c>
      <c r="B328" s="258" t="s">
        <v>539</v>
      </c>
      <c r="C328" s="258" t="s">
        <v>867</v>
      </c>
      <c r="D328" s="258" t="s">
        <v>358</v>
      </c>
      <c r="E328" s="258">
        <v>74</v>
      </c>
      <c r="F328" s="259">
        <v>362.04399999999998</v>
      </c>
      <c r="G328" s="259">
        <v>364.67099999999999</v>
      </c>
      <c r="H328" s="258" t="s">
        <v>895</v>
      </c>
      <c r="I328" s="258" t="s">
        <v>897</v>
      </c>
      <c r="J328" s="258" t="s">
        <v>528</v>
      </c>
      <c r="K328" s="260" t="s">
        <v>538</v>
      </c>
    </row>
    <row r="329" spans="1:11">
      <c r="A329" s="253" t="s">
        <v>355</v>
      </c>
      <c r="B329" s="254" t="s">
        <v>539</v>
      </c>
      <c r="C329" s="254" t="s">
        <v>867</v>
      </c>
      <c r="D329" s="254" t="s">
        <v>358</v>
      </c>
      <c r="E329" s="254">
        <v>74</v>
      </c>
      <c r="F329" s="255">
        <v>364.67099999999999</v>
      </c>
      <c r="G329" s="255">
        <v>370</v>
      </c>
      <c r="H329" s="254" t="s">
        <v>898</v>
      </c>
      <c r="I329" s="254" t="s">
        <v>899</v>
      </c>
      <c r="J329" s="254" t="s">
        <v>528</v>
      </c>
      <c r="K329" s="256" t="s">
        <v>538</v>
      </c>
    </row>
    <row r="330" spans="1:11">
      <c r="A330" s="257" t="s">
        <v>355</v>
      </c>
      <c r="B330" s="258" t="s">
        <v>539</v>
      </c>
      <c r="C330" s="258" t="s">
        <v>867</v>
      </c>
      <c r="D330" s="258" t="s">
        <v>358</v>
      </c>
      <c r="E330" s="258">
        <v>74</v>
      </c>
      <c r="F330" s="259">
        <v>370</v>
      </c>
      <c r="G330" s="259">
        <v>375.471</v>
      </c>
      <c r="H330" s="258" t="s">
        <v>898</v>
      </c>
      <c r="I330" s="258" t="s">
        <v>900</v>
      </c>
      <c r="J330" s="258" t="s">
        <v>528</v>
      </c>
      <c r="K330" s="260" t="s">
        <v>538</v>
      </c>
    </row>
    <row r="331" spans="1:11">
      <c r="A331" s="253" t="s">
        <v>355</v>
      </c>
      <c r="B331" s="254" t="s">
        <v>539</v>
      </c>
      <c r="C331" s="254" t="s">
        <v>867</v>
      </c>
      <c r="D331" s="254" t="s">
        <v>358</v>
      </c>
      <c r="E331" s="254">
        <v>74</v>
      </c>
      <c r="F331" s="255">
        <v>375.471</v>
      </c>
      <c r="G331" s="255">
        <v>378.45800000000003</v>
      </c>
      <c r="H331" s="254" t="s">
        <v>901</v>
      </c>
      <c r="I331" s="254" t="s">
        <v>902</v>
      </c>
      <c r="J331" s="254" t="s">
        <v>528</v>
      </c>
      <c r="K331" s="256" t="s">
        <v>538</v>
      </c>
    </row>
    <row r="332" spans="1:11">
      <c r="A332" s="257" t="s">
        <v>355</v>
      </c>
      <c r="B332" s="258" t="s">
        <v>539</v>
      </c>
      <c r="C332" s="258" t="s">
        <v>867</v>
      </c>
      <c r="D332" s="258" t="s">
        <v>358</v>
      </c>
      <c r="E332" s="258">
        <v>74</v>
      </c>
      <c r="F332" s="259">
        <v>375.471</v>
      </c>
      <c r="G332" s="259">
        <v>378.45800000000003</v>
      </c>
      <c r="H332" s="258" t="s">
        <v>901</v>
      </c>
      <c r="I332" s="258" t="s">
        <v>903</v>
      </c>
      <c r="J332" s="258" t="s">
        <v>528</v>
      </c>
      <c r="K332" s="260" t="s">
        <v>538</v>
      </c>
    </row>
    <row r="333" spans="1:11">
      <c r="A333" s="253" t="s">
        <v>355</v>
      </c>
      <c r="B333" s="254" t="s">
        <v>539</v>
      </c>
      <c r="C333" s="254" t="s">
        <v>867</v>
      </c>
      <c r="D333" s="254" t="s">
        <v>358</v>
      </c>
      <c r="E333" s="254">
        <v>74</v>
      </c>
      <c r="F333" s="255">
        <v>378.45800000000003</v>
      </c>
      <c r="G333" s="255">
        <v>389</v>
      </c>
      <c r="H333" s="254" t="s">
        <v>904</v>
      </c>
      <c r="I333" s="254" t="s">
        <v>905</v>
      </c>
      <c r="J333" s="254" t="s">
        <v>528</v>
      </c>
      <c r="K333" s="256" t="s">
        <v>538</v>
      </c>
    </row>
    <row r="334" spans="1:11">
      <c r="A334" s="257" t="s">
        <v>355</v>
      </c>
      <c r="B334" s="258" t="s">
        <v>539</v>
      </c>
      <c r="C334" s="258" t="s">
        <v>867</v>
      </c>
      <c r="D334" s="258" t="s">
        <v>358</v>
      </c>
      <c r="E334" s="258">
        <v>74</v>
      </c>
      <c r="F334" s="259">
        <v>389</v>
      </c>
      <c r="G334" s="259">
        <v>399.34100000000001</v>
      </c>
      <c r="H334" s="258" t="s">
        <v>904</v>
      </c>
      <c r="I334" s="258" t="s">
        <v>906</v>
      </c>
      <c r="J334" s="258" t="s">
        <v>528</v>
      </c>
      <c r="K334" s="260" t="s">
        <v>538</v>
      </c>
    </row>
    <row r="335" spans="1:11">
      <c r="A335" s="253" t="s">
        <v>355</v>
      </c>
      <c r="B335" s="254" t="s">
        <v>539</v>
      </c>
      <c r="C335" s="254" t="s">
        <v>867</v>
      </c>
      <c r="D335" s="254" t="s">
        <v>358</v>
      </c>
      <c r="E335" s="254">
        <v>74</v>
      </c>
      <c r="F335" s="255">
        <v>399.34100000000001</v>
      </c>
      <c r="G335" s="255">
        <v>400.94099999999997</v>
      </c>
      <c r="H335" s="254" t="s">
        <v>907</v>
      </c>
      <c r="I335" s="254" t="s">
        <v>908</v>
      </c>
      <c r="J335" s="254" t="s">
        <v>528</v>
      </c>
      <c r="K335" s="256" t="s">
        <v>538</v>
      </c>
    </row>
    <row r="336" spans="1:11">
      <c r="A336" s="257" t="s">
        <v>355</v>
      </c>
      <c r="B336" s="258" t="s">
        <v>539</v>
      </c>
      <c r="C336" s="258" t="s">
        <v>867</v>
      </c>
      <c r="D336" s="258" t="s">
        <v>358</v>
      </c>
      <c r="E336" s="258">
        <v>74</v>
      </c>
      <c r="F336" s="259">
        <v>400.94099999999997</v>
      </c>
      <c r="G336" s="259">
        <v>403.13299999999998</v>
      </c>
      <c r="H336" s="258" t="s">
        <v>909</v>
      </c>
      <c r="I336" s="258" t="s">
        <v>910</v>
      </c>
      <c r="J336" s="258" t="s">
        <v>528</v>
      </c>
      <c r="K336" s="260" t="s">
        <v>538</v>
      </c>
    </row>
    <row r="337" spans="1:11">
      <c r="A337" s="253" t="s">
        <v>355</v>
      </c>
      <c r="B337" s="254" t="s">
        <v>539</v>
      </c>
      <c r="C337" s="254" t="s">
        <v>867</v>
      </c>
      <c r="D337" s="254" t="s">
        <v>358</v>
      </c>
      <c r="E337" s="254">
        <v>74</v>
      </c>
      <c r="F337" s="255">
        <v>400.94099999999997</v>
      </c>
      <c r="G337" s="255">
        <v>403.13299999999998</v>
      </c>
      <c r="H337" s="254" t="s">
        <v>909</v>
      </c>
      <c r="I337" s="254" t="s">
        <v>911</v>
      </c>
      <c r="J337" s="254" t="s">
        <v>528</v>
      </c>
      <c r="K337" s="256" t="s">
        <v>538</v>
      </c>
    </row>
    <row r="338" spans="1:11">
      <c r="A338" s="257" t="s">
        <v>355</v>
      </c>
      <c r="B338" s="258" t="s">
        <v>539</v>
      </c>
      <c r="C338" s="258" t="s">
        <v>867</v>
      </c>
      <c r="D338" s="258" t="s">
        <v>358</v>
      </c>
      <c r="E338" s="258">
        <v>74</v>
      </c>
      <c r="F338" s="259">
        <v>403.13299999999998</v>
      </c>
      <c r="G338" s="259">
        <v>403.25799999999998</v>
      </c>
      <c r="H338" s="258" t="s">
        <v>912</v>
      </c>
      <c r="I338" s="258" t="s">
        <v>913</v>
      </c>
      <c r="J338" s="258" t="s">
        <v>528</v>
      </c>
      <c r="K338" s="260" t="s">
        <v>538</v>
      </c>
    </row>
    <row r="339" spans="1:11">
      <c r="A339" s="253" t="s">
        <v>355</v>
      </c>
      <c r="B339" s="254" t="s">
        <v>539</v>
      </c>
      <c r="C339" s="254" t="s">
        <v>867</v>
      </c>
      <c r="D339" s="254" t="s">
        <v>358</v>
      </c>
      <c r="E339" s="254">
        <v>74</v>
      </c>
      <c r="F339" s="255">
        <v>403.25799999999998</v>
      </c>
      <c r="G339" s="255">
        <v>406.37099999999998</v>
      </c>
      <c r="H339" s="254" t="s">
        <v>914</v>
      </c>
      <c r="I339" s="254" t="s">
        <v>915</v>
      </c>
      <c r="J339" s="254" t="s">
        <v>528</v>
      </c>
      <c r="K339" s="256" t="s">
        <v>538</v>
      </c>
    </row>
    <row r="340" spans="1:11">
      <c r="A340" s="257" t="s">
        <v>355</v>
      </c>
      <c r="B340" s="258" t="s">
        <v>539</v>
      </c>
      <c r="C340" s="258" t="s">
        <v>867</v>
      </c>
      <c r="D340" s="258" t="s">
        <v>358</v>
      </c>
      <c r="E340" s="258">
        <v>74</v>
      </c>
      <c r="F340" s="259">
        <v>403.25799999999998</v>
      </c>
      <c r="G340" s="259">
        <v>406.37099999999998</v>
      </c>
      <c r="H340" s="258" t="s">
        <v>914</v>
      </c>
      <c r="I340" s="258" t="s">
        <v>916</v>
      </c>
      <c r="J340" s="258" t="s">
        <v>528</v>
      </c>
      <c r="K340" s="260" t="s">
        <v>538</v>
      </c>
    </row>
    <row r="341" spans="1:11">
      <c r="A341" s="253" t="s">
        <v>355</v>
      </c>
      <c r="B341" s="254" t="s">
        <v>539</v>
      </c>
      <c r="C341" s="254" t="s">
        <v>867</v>
      </c>
      <c r="D341" s="254" t="s">
        <v>358</v>
      </c>
      <c r="E341" s="254">
        <v>74</v>
      </c>
      <c r="F341" s="255">
        <v>406.37099999999998</v>
      </c>
      <c r="G341" s="255">
        <v>416</v>
      </c>
      <c r="H341" s="254" t="s">
        <v>917</v>
      </c>
      <c r="I341" s="254" t="s">
        <v>918</v>
      </c>
      <c r="J341" s="254" t="s">
        <v>528</v>
      </c>
      <c r="K341" s="256" t="s">
        <v>538</v>
      </c>
    </row>
    <row r="342" spans="1:11">
      <c r="A342" s="257" t="s">
        <v>355</v>
      </c>
      <c r="B342" s="258" t="s">
        <v>539</v>
      </c>
      <c r="C342" s="258" t="s">
        <v>867</v>
      </c>
      <c r="D342" s="258" t="s">
        <v>358</v>
      </c>
      <c r="E342" s="258">
        <v>74</v>
      </c>
      <c r="F342" s="259">
        <v>416</v>
      </c>
      <c r="G342" s="259">
        <v>426.60399999999998</v>
      </c>
      <c r="H342" s="258" t="s">
        <v>917</v>
      </c>
      <c r="I342" s="258" t="s">
        <v>919</v>
      </c>
      <c r="J342" s="258" t="s">
        <v>528</v>
      </c>
      <c r="K342" s="260" t="s">
        <v>538</v>
      </c>
    </row>
    <row r="343" spans="1:11">
      <c r="A343" s="253" t="s">
        <v>355</v>
      </c>
      <c r="B343" s="254" t="s">
        <v>539</v>
      </c>
      <c r="C343" s="254" t="s">
        <v>867</v>
      </c>
      <c r="D343" s="254" t="s">
        <v>358</v>
      </c>
      <c r="E343" s="254">
        <v>74</v>
      </c>
      <c r="F343" s="255">
        <v>426.60399999999998</v>
      </c>
      <c r="G343" s="255">
        <v>429.572</v>
      </c>
      <c r="H343" s="254" t="s">
        <v>920</v>
      </c>
      <c r="I343" s="254" t="s">
        <v>921</v>
      </c>
      <c r="J343" s="254" t="s">
        <v>528</v>
      </c>
      <c r="K343" s="256" t="s">
        <v>538</v>
      </c>
    </row>
    <row r="344" spans="1:11">
      <c r="A344" s="257" t="s">
        <v>355</v>
      </c>
      <c r="B344" s="258" t="s">
        <v>539</v>
      </c>
      <c r="C344" s="258" t="s">
        <v>867</v>
      </c>
      <c r="D344" s="258" t="s">
        <v>358</v>
      </c>
      <c r="E344" s="258">
        <v>74</v>
      </c>
      <c r="F344" s="259">
        <v>426.60399999999998</v>
      </c>
      <c r="G344" s="259">
        <v>429.572</v>
      </c>
      <c r="H344" s="258" t="s">
        <v>920</v>
      </c>
      <c r="I344" s="258" t="s">
        <v>922</v>
      </c>
      <c r="J344" s="258" t="s">
        <v>528</v>
      </c>
      <c r="K344" s="260" t="s">
        <v>538</v>
      </c>
    </row>
    <row r="345" spans="1:11">
      <c r="A345" s="253" t="s">
        <v>355</v>
      </c>
      <c r="B345" s="254" t="s">
        <v>539</v>
      </c>
      <c r="C345" s="254" t="s">
        <v>867</v>
      </c>
      <c r="D345" s="254" t="s">
        <v>358</v>
      </c>
      <c r="E345" s="254">
        <v>74</v>
      </c>
      <c r="F345" s="255">
        <v>429.572</v>
      </c>
      <c r="G345" s="255">
        <v>440</v>
      </c>
      <c r="H345" s="254" t="s">
        <v>923</v>
      </c>
      <c r="I345" s="254" t="s">
        <v>924</v>
      </c>
      <c r="J345" s="254" t="s">
        <v>528</v>
      </c>
      <c r="K345" s="256" t="s">
        <v>538</v>
      </c>
    </row>
    <row r="346" spans="1:11">
      <c r="A346" s="257" t="s">
        <v>355</v>
      </c>
      <c r="B346" s="258" t="s">
        <v>539</v>
      </c>
      <c r="C346" s="258" t="s">
        <v>867</v>
      </c>
      <c r="D346" s="258" t="s">
        <v>358</v>
      </c>
      <c r="E346" s="258">
        <v>74</v>
      </c>
      <c r="F346" s="259">
        <v>440</v>
      </c>
      <c r="G346" s="259">
        <v>450.62299999999999</v>
      </c>
      <c r="H346" s="258" t="s">
        <v>923</v>
      </c>
      <c r="I346" s="258" t="s">
        <v>925</v>
      </c>
      <c r="J346" s="258" t="s">
        <v>528</v>
      </c>
      <c r="K346" s="260" t="s">
        <v>538</v>
      </c>
    </row>
    <row r="347" spans="1:11">
      <c r="A347" s="253" t="s">
        <v>355</v>
      </c>
      <c r="B347" s="254" t="s">
        <v>539</v>
      </c>
      <c r="C347" s="254" t="s">
        <v>867</v>
      </c>
      <c r="D347" s="254" t="s">
        <v>358</v>
      </c>
      <c r="E347" s="254">
        <v>74</v>
      </c>
      <c r="F347" s="255">
        <v>450.62299999999999</v>
      </c>
      <c r="G347" s="255">
        <v>453.32100000000003</v>
      </c>
      <c r="H347" s="254" t="s">
        <v>926</v>
      </c>
      <c r="I347" s="254" t="s">
        <v>927</v>
      </c>
      <c r="J347" s="254" t="s">
        <v>528</v>
      </c>
      <c r="K347" s="256" t="s">
        <v>538</v>
      </c>
    </row>
    <row r="348" spans="1:11">
      <c r="A348" s="257" t="s">
        <v>355</v>
      </c>
      <c r="B348" s="258" t="s">
        <v>539</v>
      </c>
      <c r="C348" s="258" t="s">
        <v>867</v>
      </c>
      <c r="D348" s="258" t="s">
        <v>358</v>
      </c>
      <c r="E348" s="258">
        <v>74</v>
      </c>
      <c r="F348" s="259">
        <v>450.62299999999999</v>
      </c>
      <c r="G348" s="259">
        <v>453.32100000000003</v>
      </c>
      <c r="H348" s="258" t="s">
        <v>926</v>
      </c>
      <c r="I348" s="258" t="s">
        <v>928</v>
      </c>
      <c r="J348" s="258" t="s">
        <v>528</v>
      </c>
      <c r="K348" s="260" t="s">
        <v>538</v>
      </c>
    </row>
    <row r="349" spans="1:11">
      <c r="A349" s="253" t="s">
        <v>355</v>
      </c>
      <c r="B349" s="254" t="s">
        <v>539</v>
      </c>
      <c r="C349" s="254" t="s">
        <v>867</v>
      </c>
      <c r="D349" s="254" t="s">
        <v>358</v>
      </c>
      <c r="E349" s="254">
        <v>74</v>
      </c>
      <c r="F349" s="255">
        <v>453.32100000000003</v>
      </c>
      <c r="G349" s="255">
        <v>464</v>
      </c>
      <c r="H349" s="254" t="s">
        <v>929</v>
      </c>
      <c r="I349" s="254" t="s">
        <v>930</v>
      </c>
      <c r="J349" s="254" t="s">
        <v>528</v>
      </c>
      <c r="K349" s="256" t="s">
        <v>538</v>
      </c>
    </row>
    <row r="350" spans="1:11">
      <c r="A350" s="257" t="s">
        <v>355</v>
      </c>
      <c r="B350" s="258" t="s">
        <v>539</v>
      </c>
      <c r="C350" s="258" t="s">
        <v>867</v>
      </c>
      <c r="D350" s="258" t="s">
        <v>358</v>
      </c>
      <c r="E350" s="258">
        <v>74</v>
      </c>
      <c r="F350" s="259">
        <v>464</v>
      </c>
      <c r="G350" s="259">
        <v>474.98899999999998</v>
      </c>
      <c r="H350" s="258" t="s">
        <v>929</v>
      </c>
      <c r="I350" s="258" t="s">
        <v>931</v>
      </c>
      <c r="J350" s="258" t="s">
        <v>528</v>
      </c>
      <c r="K350" s="260" t="s">
        <v>538</v>
      </c>
    </row>
    <row r="351" spans="1:11">
      <c r="A351" s="253" t="s">
        <v>355</v>
      </c>
      <c r="B351" s="254" t="s">
        <v>539</v>
      </c>
      <c r="C351" s="254" t="s">
        <v>867</v>
      </c>
      <c r="D351" s="254" t="s">
        <v>358</v>
      </c>
      <c r="E351" s="254">
        <v>74</v>
      </c>
      <c r="F351" s="255">
        <v>474.98899999999998</v>
      </c>
      <c r="G351" s="255">
        <v>477.84699999999998</v>
      </c>
      <c r="H351" s="254" t="s">
        <v>932</v>
      </c>
      <c r="I351" s="254" t="s">
        <v>933</v>
      </c>
      <c r="J351" s="254" t="s">
        <v>528</v>
      </c>
      <c r="K351" s="256" t="s">
        <v>538</v>
      </c>
    </row>
    <row r="352" spans="1:11">
      <c r="A352" s="257" t="s">
        <v>355</v>
      </c>
      <c r="B352" s="258" t="s">
        <v>539</v>
      </c>
      <c r="C352" s="258" t="s">
        <v>867</v>
      </c>
      <c r="D352" s="258" t="s">
        <v>358</v>
      </c>
      <c r="E352" s="258">
        <v>74</v>
      </c>
      <c r="F352" s="259">
        <v>474.98899999999998</v>
      </c>
      <c r="G352" s="259">
        <v>477.84699999999998</v>
      </c>
      <c r="H352" s="258" t="s">
        <v>932</v>
      </c>
      <c r="I352" s="258" t="s">
        <v>934</v>
      </c>
      <c r="J352" s="258" t="s">
        <v>528</v>
      </c>
      <c r="K352" s="260" t="s">
        <v>538</v>
      </c>
    </row>
    <row r="353" spans="1:11">
      <c r="A353" s="253" t="s">
        <v>355</v>
      </c>
      <c r="B353" s="254" t="s">
        <v>539</v>
      </c>
      <c r="C353" s="254" t="s">
        <v>867</v>
      </c>
      <c r="D353" s="254" t="s">
        <v>358</v>
      </c>
      <c r="E353" s="254">
        <v>74</v>
      </c>
      <c r="F353" s="255">
        <v>477.84699999999998</v>
      </c>
      <c r="G353" s="255">
        <v>487</v>
      </c>
      <c r="H353" s="254" t="s">
        <v>935</v>
      </c>
      <c r="I353" s="254" t="s">
        <v>936</v>
      </c>
      <c r="J353" s="254" t="s">
        <v>528</v>
      </c>
      <c r="K353" s="256" t="s">
        <v>538</v>
      </c>
    </row>
    <row r="354" spans="1:11">
      <c r="A354" s="257" t="s">
        <v>355</v>
      </c>
      <c r="B354" s="258" t="s">
        <v>539</v>
      </c>
      <c r="C354" s="258" t="s">
        <v>867</v>
      </c>
      <c r="D354" s="258" t="s">
        <v>358</v>
      </c>
      <c r="E354" s="258">
        <v>74</v>
      </c>
      <c r="F354" s="259">
        <v>487</v>
      </c>
      <c r="G354" s="259">
        <v>492</v>
      </c>
      <c r="H354" s="258" t="s">
        <v>935</v>
      </c>
      <c r="I354" s="258">
        <v>487492</v>
      </c>
      <c r="J354" s="258" t="s">
        <v>528</v>
      </c>
      <c r="K354" s="260" t="s">
        <v>538</v>
      </c>
    </row>
    <row r="355" spans="1:11">
      <c r="A355" s="253" t="s">
        <v>355</v>
      </c>
      <c r="B355" s="254" t="s">
        <v>539</v>
      </c>
      <c r="C355" s="254" t="s">
        <v>867</v>
      </c>
      <c r="D355" s="254" t="s">
        <v>358</v>
      </c>
      <c r="E355" s="254">
        <v>74</v>
      </c>
      <c r="F355" s="255">
        <v>492</v>
      </c>
      <c r="G355" s="255">
        <v>498.77</v>
      </c>
      <c r="H355" s="254" t="s">
        <v>935</v>
      </c>
      <c r="I355" s="254">
        <v>492499</v>
      </c>
      <c r="J355" s="254" t="s">
        <v>528</v>
      </c>
      <c r="K355" s="256" t="s">
        <v>538</v>
      </c>
    </row>
    <row r="356" spans="1:11">
      <c r="A356" s="261" t="s">
        <v>355</v>
      </c>
      <c r="B356" s="262" t="s">
        <v>539</v>
      </c>
      <c r="C356" s="262" t="s">
        <v>867</v>
      </c>
      <c r="D356" s="262" t="s">
        <v>358</v>
      </c>
      <c r="E356" s="262">
        <v>74</v>
      </c>
      <c r="F356" s="263">
        <v>498.77</v>
      </c>
      <c r="G356" s="263">
        <v>499.37099999999998</v>
      </c>
      <c r="H356" s="262" t="s">
        <v>935</v>
      </c>
      <c r="I356" s="262" t="s">
        <v>937</v>
      </c>
      <c r="J356" s="264" t="s">
        <v>528</v>
      </c>
      <c r="K356" s="265" t="s">
        <v>538</v>
      </c>
    </row>
    <row r="357" spans="1:11">
      <c r="A357" s="266" t="s">
        <v>355</v>
      </c>
      <c r="B357" s="267" t="s">
        <v>539</v>
      </c>
      <c r="C357" s="267" t="s">
        <v>867</v>
      </c>
      <c r="D357" s="267" t="s">
        <v>358</v>
      </c>
      <c r="E357" s="267">
        <v>74</v>
      </c>
      <c r="F357" s="268">
        <v>498.77</v>
      </c>
      <c r="G357" s="268">
        <v>499.38799999999998</v>
      </c>
      <c r="H357" s="267" t="s">
        <v>935</v>
      </c>
      <c r="I357" s="267" t="s">
        <v>938</v>
      </c>
      <c r="J357" s="269" t="s">
        <v>528</v>
      </c>
      <c r="K357" s="270" t="s">
        <v>538</v>
      </c>
    </row>
    <row r="358" spans="1:11">
      <c r="A358" s="261" t="s">
        <v>355</v>
      </c>
      <c r="B358" s="262" t="s">
        <v>539</v>
      </c>
      <c r="C358" s="262" t="s">
        <v>867</v>
      </c>
      <c r="D358" s="262" t="s">
        <v>358</v>
      </c>
      <c r="E358" s="262">
        <v>74</v>
      </c>
      <c r="F358" s="263">
        <v>499.37099999999998</v>
      </c>
      <c r="G358" s="263">
        <v>501.30900000000003</v>
      </c>
      <c r="H358" s="262" t="s">
        <v>939</v>
      </c>
      <c r="I358" s="262" t="s">
        <v>940</v>
      </c>
      <c r="J358" s="264" t="s">
        <v>528</v>
      </c>
      <c r="K358" s="265" t="s">
        <v>538</v>
      </c>
    </row>
    <row r="359" spans="1:11">
      <c r="A359" s="266" t="s">
        <v>355</v>
      </c>
      <c r="B359" s="267" t="s">
        <v>539</v>
      </c>
      <c r="C359" s="267" t="s">
        <v>867</v>
      </c>
      <c r="D359" s="267" t="s">
        <v>358</v>
      </c>
      <c r="E359" s="267">
        <v>74</v>
      </c>
      <c r="F359" s="268">
        <v>499.38799999999998</v>
      </c>
      <c r="G359" s="268">
        <v>501.30900000000003</v>
      </c>
      <c r="H359" s="267" t="s">
        <v>939</v>
      </c>
      <c r="I359" s="267" t="s">
        <v>941</v>
      </c>
      <c r="J359" s="269" t="s">
        <v>528</v>
      </c>
      <c r="K359" s="270" t="s">
        <v>538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11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344</v>
      </c>
      <c r="E14" s="32" t="s">
        <v>344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981</v>
      </c>
      <c r="Q14" s="32" t="s">
        <v>998</v>
      </c>
      <c r="R14" s="32" t="s">
        <v>999</v>
      </c>
      <c r="S14" s="32" t="s">
        <v>344</v>
      </c>
      <c r="T14" s="32" t="s">
        <v>344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972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344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981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BK51" activePane="bottomRight" state="frozen"/>
      <selection pane="bottomRight" activeCell="BP51" sqref="BP51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28" t="s">
        <v>1123</v>
      </c>
      <c r="AJ1" s="329"/>
      <c r="AK1" s="329"/>
      <c r="AL1" s="329"/>
      <c r="AM1" s="329"/>
      <c r="AN1" s="329"/>
      <c r="AO1" s="329"/>
      <c r="AP1" s="329"/>
      <c r="AQ1" s="329"/>
      <c r="AR1" s="330"/>
      <c r="AS1" s="330"/>
      <c r="AT1" s="330"/>
      <c r="AU1" s="330"/>
      <c r="AV1" s="330"/>
      <c r="AW1" s="330"/>
      <c r="AX1" s="329"/>
      <c r="AY1" s="329"/>
      <c r="AZ1" s="329"/>
      <c r="BA1" s="329"/>
      <c r="BB1" s="329"/>
      <c r="BC1" s="329"/>
      <c r="BD1" s="329"/>
      <c r="BE1" s="329"/>
      <c r="BF1" s="331"/>
      <c r="BG1" s="3"/>
      <c r="BH1" s="332" t="s">
        <v>1124</v>
      </c>
      <c r="BI1" s="333"/>
      <c r="BJ1" s="334"/>
      <c r="BK1" s="335"/>
      <c r="BL1" s="49"/>
      <c r="BM1" s="325" t="s">
        <v>1125</v>
      </c>
      <c r="BN1" s="326"/>
      <c r="BO1" s="326"/>
      <c r="BP1" s="326"/>
      <c r="BQ1" s="326"/>
      <c r="BR1" s="326"/>
      <c r="BS1" s="327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28" t="s">
        <v>1126</v>
      </c>
      <c r="AJ2" s="329"/>
      <c r="AK2" s="329"/>
      <c r="AL2" s="329"/>
      <c r="AM2" s="329"/>
      <c r="AN2" s="329"/>
      <c r="AO2" s="329"/>
      <c r="AP2" s="329"/>
      <c r="AQ2" s="331"/>
      <c r="AR2" s="239"/>
      <c r="AS2" s="343" t="s">
        <v>1129</v>
      </c>
      <c r="AT2" s="330"/>
      <c r="AU2" s="330"/>
      <c r="AV2" s="330"/>
      <c r="AW2" s="330"/>
      <c r="AX2" s="329"/>
      <c r="AY2" s="331"/>
      <c r="AZ2" s="4"/>
      <c r="BA2" s="322" t="s">
        <v>1130</v>
      </c>
      <c r="BB2" s="324"/>
      <c r="BC2" s="328" t="s">
        <v>1127</v>
      </c>
      <c r="BD2" s="329"/>
      <c r="BE2" s="329"/>
      <c r="BF2" s="331"/>
      <c r="BG2" s="3"/>
      <c r="BH2" s="336"/>
      <c r="BI2" s="337"/>
      <c r="BJ2" s="338"/>
      <c r="BK2" s="339"/>
      <c r="BL2" s="49"/>
      <c r="BM2" s="340"/>
      <c r="BN2" s="341"/>
      <c r="BO2" s="341"/>
      <c r="BP2" s="341"/>
      <c r="BQ2" s="341"/>
      <c r="BR2" s="341"/>
      <c r="BS2" s="342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22" t="s">
        <v>1131</v>
      </c>
      <c r="AJ3" s="324"/>
      <c r="AK3" s="322" t="s">
        <v>1132</v>
      </c>
      <c r="AL3" s="323"/>
      <c r="AM3" s="323"/>
      <c r="AN3" s="323"/>
      <c r="AO3" s="323"/>
      <c r="AP3" s="323"/>
      <c r="AQ3" s="324"/>
      <c r="AR3" s="240"/>
      <c r="AS3" s="346" t="s">
        <v>1138</v>
      </c>
      <c r="AT3" s="347"/>
      <c r="AU3" s="346" t="s">
        <v>1139</v>
      </c>
      <c r="AV3" s="347"/>
      <c r="AW3" s="346" t="s">
        <v>1140</v>
      </c>
      <c r="AX3" s="348"/>
      <c r="AY3" s="63" t="s">
        <v>1141</v>
      </c>
      <c r="AZ3" s="63"/>
      <c r="BA3" s="344"/>
      <c r="BB3" s="345"/>
      <c r="BC3" s="322" t="s">
        <v>1134</v>
      </c>
      <c r="BD3" s="323"/>
      <c r="BE3" s="323"/>
      <c r="BF3" s="324"/>
      <c r="BG3" s="62"/>
      <c r="BH3" s="336"/>
      <c r="BI3" s="337"/>
      <c r="BJ3" s="338"/>
      <c r="BK3" s="339"/>
      <c r="BL3" s="49"/>
      <c r="BM3" s="325" t="s">
        <v>1142</v>
      </c>
      <c r="BN3" s="326"/>
      <c r="BO3" s="326"/>
      <c r="BP3" s="327"/>
      <c r="BQ3" s="325" t="s">
        <v>161</v>
      </c>
      <c r="BR3" s="326"/>
      <c r="BS3" s="327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75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348</v>
      </c>
      <c r="K5" s="221" t="s">
        <v>1156</v>
      </c>
      <c r="L5" s="221" t="s">
        <v>1157</v>
      </c>
      <c r="M5" s="221" t="s">
        <v>1158</v>
      </c>
      <c r="N5" s="288" t="s">
        <v>352</v>
      </c>
      <c r="O5" s="221" t="s">
        <v>1159</v>
      </c>
      <c r="P5" s="221" t="s">
        <v>1160</v>
      </c>
      <c r="Q5" s="275" t="s">
        <v>1161</v>
      </c>
      <c r="R5" s="221" t="s">
        <v>1162</v>
      </c>
      <c r="S5" s="221" t="s">
        <v>1163</v>
      </c>
      <c r="T5" s="221" t="s">
        <v>1164</v>
      </c>
      <c r="U5" s="276" t="s">
        <v>351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7</v>
      </c>
      <c r="AA5" s="275" t="s">
        <v>1169</v>
      </c>
      <c r="AB5" s="221" t="s">
        <v>1170</v>
      </c>
      <c r="AC5" s="221" t="s">
        <v>1171</v>
      </c>
      <c r="AD5" s="221" t="s">
        <v>1172</v>
      </c>
      <c r="AE5" s="275" t="s">
        <v>1173</v>
      </c>
      <c r="AF5" s="275" t="s">
        <v>1174</v>
      </c>
      <c r="AG5" s="275" t="s">
        <v>1175</v>
      </c>
      <c r="AH5" s="221" t="s">
        <v>1176</v>
      </c>
      <c r="AI5" s="221" t="s">
        <v>1177</v>
      </c>
      <c r="AJ5" s="221" t="s">
        <v>1178</v>
      </c>
      <c r="AK5" s="276" t="s">
        <v>1179</v>
      </c>
      <c r="AL5" s="276" t="s">
        <v>1180</v>
      </c>
      <c r="AM5" s="276" t="s">
        <v>1181</v>
      </c>
      <c r="AN5" s="276" t="s">
        <v>1182</v>
      </c>
      <c r="AO5" s="221" t="s">
        <v>1183</v>
      </c>
      <c r="AP5" s="221" t="s">
        <v>1184</v>
      </c>
      <c r="AQ5" s="221" t="s">
        <v>1185</v>
      </c>
      <c r="AR5" s="277" t="s">
        <v>1186</v>
      </c>
      <c r="AS5" s="277" t="s">
        <v>1187</v>
      </c>
      <c r="AT5" s="277" t="s">
        <v>1188</v>
      </c>
      <c r="AU5" s="277" t="s">
        <v>1189</v>
      </c>
      <c r="AV5" s="277" t="s">
        <v>1190</v>
      </c>
      <c r="AW5" s="277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20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11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9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9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4" t="str">
        <f>IF(BS_CONTROLE[[#This Row],[Local - Partida]]=0, "-", BS_CONTROLE[[#This Row],[Local - Partida]])</f>
        <v>-</v>
      </c>
      <c r="AL6" s="284" t="str">
        <f>IF(BS_CONTROLE[[#This Row],[Local - Encerramento]]=0, "-", BS_CONTROLE[[#This Row],[Local - Encerramento]])</f>
        <v>-</v>
      </c>
      <c r="AM6" s="284" t="str">
        <f>IF(BS_CONTROLE[[#This Row],[Entre - Estações]]=0, "-", BS_CONTROLE[[#This Row],[Entre - Estações]])</f>
        <v>-</v>
      </c>
      <c r="AN6" s="284" t="str">
        <f>IF(BS_CONTROLE[[#This Row],[SB]]=0, "-", BS_CONTROLE[[#This Row],[SB]])</f>
        <v>-</v>
      </c>
      <c r="AO6" s="285" t="str">
        <f>IF(BS_CONTROLE[[#This Row],[SUB]]=0, "-", BS_CONTROLE[[#This Row],[SUB]])</f>
        <v>-</v>
      </c>
      <c r="AP6" s="286" t="str">
        <f>IF(BS_CONTROLE[[#This Row],[KM - Inicio]]=0, "-", BS_CONTROLE[[#This Row],[KM - Inicio]])</f>
        <v>-</v>
      </c>
      <c r="AQ6" s="286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9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7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:BT69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6" si="1">D7&amp;B7</f>
        <v/>
      </c>
      <c r="B7" s="171"/>
      <c r="C7" s="8" t="str">
        <f>IF(BS_CONTROLE[[#This Row],[DATA]]="","",WEEKNUM(BS_CONTROLE[[#This Row],[DATA]]))</f>
        <v/>
      </c>
      <c r="D7" s="51"/>
      <c r="E7" s="320">
        <v>2</v>
      </c>
      <c r="F7" s="172"/>
      <c r="G7" s="9" t="str">
        <f>IF(D7="","*",VLOOKUP(F7,BS_ATIVIDADE[#All],3,FALSE))</f>
        <v>*</v>
      </c>
      <c r="H7" s="173"/>
      <c r="I7" s="173"/>
      <c r="J7" s="217"/>
      <c r="K7" s="217"/>
      <c r="L7" s="83" t="s">
        <v>11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73"/>
      <c r="P7" s="173"/>
      <c r="Q7" s="83"/>
      <c r="R7" s="10" t="str">
        <f>IFERROR(_xlfn.XLOOKUP(F7, BS_ATIVIDADE[ATIVIDADE],BS_ATIVIDADE[UNIDADE] ), "*")</f>
        <v>*</v>
      </c>
      <c r="S7" s="289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9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8"/>
      <c r="W7" s="173"/>
      <c r="X7" s="218"/>
      <c r="Y7" s="158"/>
      <c r="Z7" s="158"/>
      <c r="AA7" s="83"/>
      <c r="AB7" s="70"/>
      <c r="AC7" s="70"/>
      <c r="AD7" s="173"/>
      <c r="AE7" s="83"/>
      <c r="AF7" s="83"/>
      <c r="AG7" s="83"/>
      <c r="AH7" s="48"/>
      <c r="AI7" s="142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84" t="str">
        <f>IF(BS_CONTROLE[[#This Row],[Local - Partida]]=0, "-", BS_CONTROLE[[#This Row],[Local - Partida]])</f>
        <v>-</v>
      </c>
      <c r="AL7" s="284" t="str">
        <f>IF(BS_CONTROLE[[#This Row],[Local - Encerramento]]=0, "-", BS_CONTROLE[[#This Row],[Local - Encerramento]])</f>
        <v>-</v>
      </c>
      <c r="AM7" s="284" t="str">
        <f>IF(BS_CONTROLE[[#This Row],[Entre - Estações]]=0, "-", BS_CONTROLE[[#This Row],[Entre - Estações]])</f>
        <v>-</v>
      </c>
      <c r="AN7" s="284" t="str">
        <f>IF(BS_CONTROLE[[#This Row],[SB]]=0, "-", BS_CONTROLE[[#This Row],[SB]])</f>
        <v>-</v>
      </c>
      <c r="AO7" s="285" t="str">
        <f>IF(BS_CONTROLE[[#This Row],[SUB]]=0, "-", BS_CONTROLE[[#This Row],[SUB]])</f>
        <v>-</v>
      </c>
      <c r="AP7" s="286" t="str">
        <f>IF(BS_CONTROLE[[#This Row],[KM - Inicio]]=0, "-", BS_CONTROLE[[#This Row],[KM - Inicio]])</f>
        <v>-</v>
      </c>
      <c r="AQ7" s="286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9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7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5"/>
      <c r="BP7" s="16"/>
      <c r="BQ7" s="12" t="str">
        <f t="shared" ref="BQ7:BQ70" si="2">IF(AND(BR7&lt;1,BS7&lt;1),"Produção e Intervalo",IF(BR7&lt;1,"Intervalo",IF(BS7&lt;1,"Produção","Aderente")))</f>
        <v>Aderente</v>
      </c>
      <c r="BR7" s="18" t="str">
        <f t="shared" ref="BR7:BR70" si="3">IF(OR(B7="",F7=""),"*",AY7/P7)</f>
        <v>*</v>
      </c>
      <c r="BS7" s="18" t="str">
        <f t="shared" ref="BS7:BS70" si="4">IF(OR(B7="",F7=""),"*",BA7/Q7)</f>
        <v>*</v>
      </c>
      <c r="BT7" s="225" t="str">
        <f t="shared" ref="BT7:BT70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71"/>
      <c r="C8" s="8" t="str">
        <f>IF(BS_CONTROLE[[#This Row],[DATA]]="","",WEEKNUM(BS_CONTROLE[[#This Row],[DATA]]))</f>
        <v/>
      </c>
      <c r="D8" s="51"/>
      <c r="E8" s="320">
        <v>3</v>
      </c>
      <c r="F8" s="172"/>
      <c r="G8" s="9" t="str">
        <f>IF(D8="","*",VLOOKUP(F8,BS_ATIVIDADE[#All],3,FALSE))</f>
        <v>*</v>
      </c>
      <c r="H8" s="173"/>
      <c r="I8" s="173"/>
      <c r="J8" s="217"/>
      <c r="K8" s="217"/>
      <c r="L8" s="83" t="s">
        <v>11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73"/>
      <c r="P8" s="173"/>
      <c r="Q8" s="83"/>
      <c r="R8" s="10" t="str">
        <f>IFERROR(_xlfn.XLOOKUP(F8, BS_ATIVIDADE[ATIVIDADE],BS_ATIVIDADE[UNIDADE] ), "*")</f>
        <v>*</v>
      </c>
      <c r="S8" s="289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9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8"/>
      <c r="W8" s="173"/>
      <c r="X8" s="218"/>
      <c r="Y8" s="158"/>
      <c r="Z8" s="158"/>
      <c r="AA8" s="83"/>
      <c r="AB8" s="70"/>
      <c r="AC8" s="70"/>
      <c r="AD8" s="173"/>
      <c r="AE8" s="83"/>
      <c r="AF8" s="83"/>
      <c r="AG8" s="83"/>
      <c r="AH8" s="48"/>
      <c r="AI8" s="142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84" t="str">
        <f>IF(BS_CONTROLE[[#This Row],[Local - Partida]]=0, "-", BS_CONTROLE[[#This Row],[Local - Partida]])</f>
        <v>-</v>
      </c>
      <c r="AL8" s="284" t="str">
        <f>IF(BS_CONTROLE[[#This Row],[Local - Encerramento]]=0, "-", BS_CONTROLE[[#This Row],[Local - Encerramento]])</f>
        <v>-</v>
      </c>
      <c r="AM8" s="284" t="str">
        <f>IF(BS_CONTROLE[[#This Row],[Entre - Estações]]=0, "-", BS_CONTROLE[[#This Row],[Entre - Estações]])</f>
        <v>-</v>
      </c>
      <c r="AN8" s="284" t="str">
        <f>IF(BS_CONTROLE[[#This Row],[SB]]=0, "-", BS_CONTROLE[[#This Row],[SB]])</f>
        <v>-</v>
      </c>
      <c r="AO8" s="285" t="str">
        <f>IF(BS_CONTROLE[[#This Row],[SUB]]=0, "-", BS_CONTROLE[[#This Row],[SUB]])</f>
        <v>-</v>
      </c>
      <c r="AP8" s="286" t="str">
        <f>IF(BS_CONTROLE[[#This Row],[KM - Inicio]]=0, "-", BS_CONTROLE[[#This Row],[KM - Inicio]])</f>
        <v>-</v>
      </c>
      <c r="AQ8" s="286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9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7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5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5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71"/>
      <c r="C9" s="8" t="str">
        <f>IF(BS_CONTROLE[[#This Row],[DATA]]="","",WEEKNUM(BS_CONTROLE[[#This Row],[DATA]]))</f>
        <v/>
      </c>
      <c r="D9" s="51"/>
      <c r="E9" s="320">
        <v>4</v>
      </c>
      <c r="F9" s="172"/>
      <c r="G9" s="9" t="str">
        <f>IF(D9="","*",VLOOKUP(F9,BS_ATIVIDADE[#All],3,FALSE))</f>
        <v>*</v>
      </c>
      <c r="H9" s="173"/>
      <c r="I9" s="173"/>
      <c r="J9" s="217"/>
      <c r="K9" s="217"/>
      <c r="L9" s="83" t="s">
        <v>11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73"/>
      <c r="P9" s="173"/>
      <c r="Q9" s="83"/>
      <c r="R9" s="10" t="str">
        <f>IFERROR(_xlfn.XLOOKUP(F9, BS_ATIVIDADE[ATIVIDADE],BS_ATIVIDADE[UNIDADE] ), "*")</f>
        <v>*</v>
      </c>
      <c r="S9" s="289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9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8"/>
      <c r="W9" s="173"/>
      <c r="X9" s="218"/>
      <c r="Y9" s="158"/>
      <c r="Z9" s="158"/>
      <c r="AA9" s="83"/>
      <c r="AB9" s="70"/>
      <c r="AC9" s="70"/>
      <c r="AD9" s="173"/>
      <c r="AE9" s="83"/>
      <c r="AF9" s="83"/>
      <c r="AG9" s="83"/>
      <c r="AH9" s="48"/>
      <c r="AI9" s="142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84" t="str">
        <f>IF(BS_CONTROLE[[#This Row],[Local - Partida]]=0, "-", BS_CONTROLE[[#This Row],[Local - Partida]])</f>
        <v>-</v>
      </c>
      <c r="AL9" s="284" t="str">
        <f>IF(BS_CONTROLE[[#This Row],[Local - Encerramento]]=0, "-", BS_CONTROLE[[#This Row],[Local - Encerramento]])</f>
        <v>-</v>
      </c>
      <c r="AM9" s="284" t="str">
        <f>IF(BS_CONTROLE[[#This Row],[Entre - Estações]]=0, "-", BS_CONTROLE[[#This Row],[Entre - Estações]])</f>
        <v>-</v>
      </c>
      <c r="AN9" s="284" t="str">
        <f>IF(BS_CONTROLE[[#This Row],[SB]]=0, "-", BS_CONTROLE[[#This Row],[SB]])</f>
        <v>-</v>
      </c>
      <c r="AO9" s="285" t="str">
        <f>IF(BS_CONTROLE[[#This Row],[SUB]]=0, "-", BS_CONTROLE[[#This Row],[SUB]])</f>
        <v>-</v>
      </c>
      <c r="AP9" s="286" t="str">
        <f>IF(BS_CONTROLE[[#This Row],[KM - Inicio]]=0, "-", BS_CONTROLE[[#This Row],[KM - Inicio]])</f>
        <v>-</v>
      </c>
      <c r="AQ9" s="286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9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7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71">
        <v>46023</v>
      </c>
      <c r="C10" s="8">
        <f>IF(BS_CONTROLE[[#This Row],[DATA]]="","",WEEKNUM(BS_CONTROLE[[#This Row],[DATA]]))</f>
        <v>1</v>
      </c>
      <c r="D10" s="51" t="s">
        <v>213</v>
      </c>
      <c r="E10" s="321">
        <v>5</v>
      </c>
      <c r="F10" s="172" t="s">
        <v>117</v>
      </c>
      <c r="G10" s="9" t="str">
        <f>IF(D10="","*",VLOOKUP(F10,BS_ATIVIDADE[#All],3,FALSE))</f>
        <v>MECANIZAÇÃO - SOCADORA</v>
      </c>
      <c r="H10" s="173" t="s">
        <v>941</v>
      </c>
      <c r="I10" s="173" t="s">
        <v>941</v>
      </c>
      <c r="J10" s="217">
        <v>74</v>
      </c>
      <c r="K10" s="217">
        <v>483</v>
      </c>
      <c r="L10" s="83">
        <v>485</v>
      </c>
      <c r="M10" s="204" t="s">
        <v>935</v>
      </c>
      <c r="N10" s="204" t="s">
        <v>936</v>
      </c>
      <c r="O10" s="173">
        <v>0.29166666666666669</v>
      </c>
      <c r="P10" s="173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9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9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8" t="s">
        <v>1214</v>
      </c>
      <c r="W10" s="173" t="s">
        <v>1215</v>
      </c>
      <c r="X10" s="218" t="s">
        <v>952</v>
      </c>
      <c r="Y10" s="158" t="s">
        <v>951</v>
      </c>
      <c r="Z10" s="158"/>
      <c r="AA10" s="83">
        <v>1</v>
      </c>
      <c r="AB10" s="70" t="s">
        <v>948</v>
      </c>
      <c r="AC10" s="70"/>
      <c r="AD10" s="173">
        <v>0.25</v>
      </c>
      <c r="AE10" s="83">
        <v>6636</v>
      </c>
      <c r="AF10" s="83"/>
      <c r="AG10" s="83"/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4" t="str">
        <f>IF(BS_CONTROLE[[#This Row],[Local - Partida]]=0, "-", BS_CONTROLE[[#This Row],[Local - Partida]])</f>
        <v>TGR2</v>
      </c>
      <c r="AL10" s="284" t="str">
        <f>IF(BS_CONTROLE[[#This Row],[Local - Encerramento]]=0, "-", BS_CONTROLE[[#This Row],[Local - Encerramento]])</f>
        <v>TGR2</v>
      </c>
      <c r="AM10" s="284" t="str">
        <f>IF(BS_CONTROLE[[#This Row],[Entre - Estações]]=0, "-", BS_CONTROLE[[#This Row],[Entre - Estações]])</f>
        <v>TBR-TGR</v>
      </c>
      <c r="AN10" s="284" t="str">
        <f>IF(BS_CONTROLE[[#This Row],[SB]]=0, "-", BS_CONTROLE[[#This Row],[SB]])</f>
        <v>TBR487</v>
      </c>
      <c r="AO10" s="285">
        <f>IF(BS_CONTROLE[[#This Row],[SUB]]=0, "-", BS_CONTROLE[[#This Row],[SUB]])</f>
        <v>74</v>
      </c>
      <c r="AP10" s="286">
        <f>IF(BS_CONTROLE[[#This Row],[KM - Inicio]]=0, "-", BS_CONTROLE[[#This Row],[KM - Inicio]])</f>
        <v>483</v>
      </c>
      <c r="AQ10" s="286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9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7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1216</v>
      </c>
      <c r="BK10" s="16" t="s">
        <v>1217</v>
      </c>
      <c r="BL10" s="15"/>
      <c r="BM10" s="14" t="s">
        <v>981</v>
      </c>
      <c r="BN10" s="14" t="s">
        <v>981</v>
      </c>
      <c r="BO10" s="165" t="s">
        <v>981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5" t="str">
        <f t="shared" si="5"/>
        <v>OKOK</v>
      </c>
    </row>
    <row r="11" spans="1:76" hidden="1">
      <c r="A11" s="50" t="str">
        <f t="shared" si="1"/>
        <v/>
      </c>
      <c r="B11" s="171"/>
      <c r="C11" s="8" t="str">
        <f>IF(BS_CONTROLE[[#This Row],[DATA]]="","",WEEKNUM(BS_CONTROLE[[#This Row],[DATA]]))</f>
        <v/>
      </c>
      <c r="D11" s="51"/>
      <c r="E11" s="320">
        <v>6</v>
      </c>
      <c r="F11" s="172"/>
      <c r="G11" s="9" t="str">
        <f>IF(D11="","*",VLOOKUP(F11,BS_ATIVIDADE[#All],3,FALSE))</f>
        <v>*</v>
      </c>
      <c r="H11" s="173"/>
      <c r="I11" s="173"/>
      <c r="J11" s="217"/>
      <c r="K11" s="217"/>
      <c r="L11" s="83" t="s">
        <v>11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83"/>
      <c r="R11" s="10" t="str">
        <f>IFERROR(_xlfn.XLOOKUP(F11, BS_ATIVIDADE[ATIVIDADE],BS_ATIVIDADE[UNIDADE] ), "*")</f>
        <v>*</v>
      </c>
      <c r="S11" s="289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9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8"/>
      <c r="W11" s="173"/>
      <c r="X11" s="218"/>
      <c r="Y11" s="158"/>
      <c r="Z11" s="158"/>
      <c r="AA11" s="83"/>
      <c r="AB11" s="70"/>
      <c r="AC11" s="70"/>
      <c r="AD11" s="173"/>
      <c r="AE11" s="83"/>
      <c r="AF11" s="83"/>
      <c r="AG11" s="83"/>
      <c r="AH11" s="48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84" t="str">
        <f>IF(BS_CONTROLE[[#This Row],[Local - Partida]]=0, "-", BS_CONTROLE[[#This Row],[Local - Partida]])</f>
        <v>-</v>
      </c>
      <c r="AL11" s="284" t="str">
        <f>IF(BS_CONTROLE[[#This Row],[Local - Encerramento]]=0, "-", BS_CONTROLE[[#This Row],[Local - Encerramento]])</f>
        <v>-</v>
      </c>
      <c r="AM11" s="284" t="str">
        <f>IF(BS_CONTROLE[[#This Row],[Entre - Estações]]=0, "-", BS_CONTROLE[[#This Row],[Entre - Estações]])</f>
        <v>-</v>
      </c>
      <c r="AN11" s="284" t="str">
        <f>IF(BS_CONTROLE[[#This Row],[SB]]=0, "-", BS_CONTROLE[[#This Row],[SB]])</f>
        <v>-</v>
      </c>
      <c r="AO11" s="285" t="str">
        <f>IF(BS_CONTROLE[[#This Row],[SUB]]=0, "-", BS_CONTROLE[[#This Row],[SUB]])</f>
        <v>-</v>
      </c>
      <c r="AP11" s="286" t="str">
        <f>IF(BS_CONTROLE[[#This Row],[KM - Inicio]]=0, "-", BS_CONTROLE[[#This Row],[KM - Inicio]])</f>
        <v>-</v>
      </c>
      <c r="AQ11" s="286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9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7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5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5" t="str">
        <f t="shared" si="5"/>
        <v/>
      </c>
    </row>
    <row r="12" spans="1:76" hidden="1">
      <c r="A12" s="50" t="str">
        <f t="shared" si="1"/>
        <v/>
      </c>
      <c r="B12" s="171"/>
      <c r="C12" s="8" t="str">
        <f>IF(BS_CONTROLE[[#This Row],[DATA]]="","",WEEKNUM(BS_CONTROLE[[#This Row],[DATA]]))</f>
        <v/>
      </c>
      <c r="D12" s="51"/>
      <c r="E12" s="320">
        <v>7</v>
      </c>
      <c r="F12" s="172"/>
      <c r="G12" s="9" t="str">
        <f>IF(D12="","*",VLOOKUP(F12,BS_ATIVIDADE[#All],3,FALSE))</f>
        <v>*</v>
      </c>
      <c r="H12" s="173"/>
      <c r="I12" s="173"/>
      <c r="J12" s="217"/>
      <c r="K12" s="217"/>
      <c r="L12" s="83" t="s">
        <v>11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83"/>
      <c r="R12" s="10" t="str">
        <f>IFERROR(_xlfn.XLOOKUP(F12, BS_ATIVIDADE[ATIVIDADE],BS_ATIVIDADE[UNIDADE] ), "*")</f>
        <v>*</v>
      </c>
      <c r="S12" s="289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9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8"/>
      <c r="W12" s="173"/>
      <c r="X12" s="218"/>
      <c r="Y12" s="158"/>
      <c r="Z12" s="158"/>
      <c r="AA12" s="83"/>
      <c r="AB12" s="70"/>
      <c r="AC12" s="70"/>
      <c r="AD12" s="173"/>
      <c r="AE12" s="83"/>
      <c r="AF12" s="83"/>
      <c r="AG12" s="83"/>
      <c r="AH12" s="48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84" t="str">
        <f>IF(BS_CONTROLE[[#This Row],[Local - Partida]]=0, "-", BS_CONTROLE[[#This Row],[Local - Partida]])</f>
        <v>-</v>
      </c>
      <c r="AL12" s="284" t="str">
        <f>IF(BS_CONTROLE[[#This Row],[Local - Encerramento]]=0, "-", BS_CONTROLE[[#This Row],[Local - Encerramento]])</f>
        <v>-</v>
      </c>
      <c r="AM12" s="284" t="str">
        <f>IF(BS_CONTROLE[[#This Row],[Entre - Estações]]=0, "-", BS_CONTROLE[[#This Row],[Entre - Estações]])</f>
        <v>-</v>
      </c>
      <c r="AN12" s="284" t="str">
        <f>IF(BS_CONTROLE[[#This Row],[SB]]=0, "-", BS_CONTROLE[[#This Row],[SB]])</f>
        <v>-</v>
      </c>
      <c r="AO12" s="285" t="str">
        <f>IF(BS_CONTROLE[[#This Row],[SUB]]=0, "-", BS_CONTROLE[[#This Row],[SUB]])</f>
        <v>-</v>
      </c>
      <c r="AP12" s="286" t="str">
        <f>IF(BS_CONTROLE[[#This Row],[KM - Inicio]]=0, "-", BS_CONTROLE[[#This Row],[KM - Inicio]])</f>
        <v>-</v>
      </c>
      <c r="AQ12" s="286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9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7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5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5" t="str">
        <f t="shared" si="5"/>
        <v/>
      </c>
    </row>
    <row r="13" spans="1:76" hidden="1">
      <c r="A13" s="50" t="str">
        <f t="shared" si="1"/>
        <v/>
      </c>
      <c r="B13" s="171"/>
      <c r="C13" s="8" t="str">
        <f>IF(BS_CONTROLE[[#This Row],[DATA]]="","",WEEKNUM(BS_CONTROLE[[#This Row],[DATA]]))</f>
        <v/>
      </c>
      <c r="D13" s="51"/>
      <c r="E13" s="320">
        <v>8</v>
      </c>
      <c r="F13" s="172"/>
      <c r="G13" s="9" t="str">
        <f>IF(D13="","*",VLOOKUP(F13,BS_ATIVIDADE[#All],3,FALSE))</f>
        <v>*</v>
      </c>
      <c r="H13" s="173"/>
      <c r="I13" s="173"/>
      <c r="J13" s="217"/>
      <c r="K13" s="217"/>
      <c r="L13" s="83" t="s">
        <v>11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73"/>
      <c r="P13" s="173"/>
      <c r="Q13" s="83"/>
      <c r="R13" s="10" t="str">
        <f>IFERROR(_xlfn.XLOOKUP(F13, BS_ATIVIDADE[ATIVIDADE],BS_ATIVIDADE[UNIDADE] ), "*")</f>
        <v>*</v>
      </c>
      <c r="S13" s="289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9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8"/>
      <c r="W13" s="173"/>
      <c r="X13" s="218"/>
      <c r="Y13" s="158"/>
      <c r="Z13" s="158"/>
      <c r="AA13" s="83"/>
      <c r="AB13" s="70"/>
      <c r="AC13" s="70"/>
      <c r="AD13" s="173"/>
      <c r="AE13" s="83"/>
      <c r="AF13" s="83"/>
      <c r="AG13" s="83"/>
      <c r="AH13" s="48"/>
      <c r="AI13" s="142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84" t="str">
        <f>IF(BS_CONTROLE[[#This Row],[Local - Partida]]=0, "-", BS_CONTROLE[[#This Row],[Local - Partida]])</f>
        <v>-</v>
      </c>
      <c r="AL13" s="284" t="str">
        <f>IF(BS_CONTROLE[[#This Row],[Local - Encerramento]]=0, "-", BS_CONTROLE[[#This Row],[Local - Encerramento]])</f>
        <v>-</v>
      </c>
      <c r="AM13" s="284" t="str">
        <f>IF(BS_CONTROLE[[#This Row],[Entre - Estações]]=0, "-", BS_CONTROLE[[#This Row],[Entre - Estações]])</f>
        <v>-</v>
      </c>
      <c r="AN13" s="284" t="str">
        <f>IF(BS_CONTROLE[[#This Row],[SB]]=0, "-", BS_CONTROLE[[#This Row],[SB]])</f>
        <v>-</v>
      </c>
      <c r="AO13" s="285" t="str">
        <f>IF(BS_CONTROLE[[#This Row],[SUB]]=0, "-", BS_CONTROLE[[#This Row],[SUB]])</f>
        <v>-</v>
      </c>
      <c r="AP13" s="286" t="str">
        <f>IF(BS_CONTROLE[[#This Row],[KM - Inicio]]=0, "-", BS_CONTROLE[[#This Row],[KM - Inicio]])</f>
        <v>-</v>
      </c>
      <c r="AQ13" s="286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9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7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5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5" t="str">
        <f t="shared" si="5"/>
        <v/>
      </c>
    </row>
    <row r="14" spans="1:76" hidden="1">
      <c r="A14" s="50" t="str">
        <f t="shared" si="1"/>
        <v/>
      </c>
      <c r="B14" s="171"/>
      <c r="C14" s="8" t="str">
        <f>IF(BS_CONTROLE[[#This Row],[DATA]]="","",WEEKNUM(BS_CONTROLE[[#This Row],[DATA]]))</f>
        <v/>
      </c>
      <c r="D14" s="51"/>
      <c r="E14" s="320">
        <v>9</v>
      </c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11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9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9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8"/>
      <c r="W14" s="173"/>
      <c r="X14" s="218"/>
      <c r="Y14" s="158"/>
      <c r="Z14" s="158"/>
      <c r="AA14" s="83"/>
      <c r="AB14" s="70"/>
      <c r="AC14" s="70"/>
      <c r="AD14" s="17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4" t="str">
        <f>IF(BS_CONTROLE[[#This Row],[Local - Partida]]=0, "-", BS_CONTROLE[[#This Row],[Local - Partida]])</f>
        <v>-</v>
      </c>
      <c r="AL14" s="284" t="str">
        <f>IF(BS_CONTROLE[[#This Row],[Local - Encerramento]]=0, "-", BS_CONTROLE[[#This Row],[Local - Encerramento]])</f>
        <v>-</v>
      </c>
      <c r="AM14" s="284" t="str">
        <f>IF(BS_CONTROLE[[#This Row],[Entre - Estações]]=0, "-", BS_CONTROLE[[#This Row],[Entre - Estações]])</f>
        <v>-</v>
      </c>
      <c r="AN14" s="284" t="str">
        <f>IF(BS_CONTROLE[[#This Row],[SB]]=0, "-", BS_CONTROLE[[#This Row],[SB]])</f>
        <v>-</v>
      </c>
      <c r="AO14" s="285" t="str">
        <f>IF(BS_CONTROLE[[#This Row],[SUB]]=0, "-", BS_CONTROLE[[#This Row],[SUB]])</f>
        <v>-</v>
      </c>
      <c r="AP14" s="286" t="str">
        <f>IF(BS_CONTROLE[[#This Row],[KM - Inicio]]=0, "-", BS_CONTROLE[[#This Row],[KM - Inicio]])</f>
        <v>-</v>
      </c>
      <c r="AQ14" s="286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9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7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1"/>
        <v/>
      </c>
      <c r="B15" s="171"/>
      <c r="C15" s="8" t="str">
        <f>IF(BS_CONTROLE[[#This Row],[DATA]]="","",WEEKNUM(BS_CONTROLE[[#This Row],[DATA]]))</f>
        <v/>
      </c>
      <c r="D15" s="51"/>
      <c r="E15" s="320">
        <v>10</v>
      </c>
      <c r="F15" s="172"/>
      <c r="G15" s="9" t="str">
        <f>IF(D15="","*",VLOOKUP(F15,BS_ATIVIDADE[#All],3,FALSE))</f>
        <v>*</v>
      </c>
      <c r="H15" s="173"/>
      <c r="I15" s="173"/>
      <c r="J15" s="217"/>
      <c r="K15" s="217"/>
      <c r="L15" s="83" t="s">
        <v>11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73"/>
      <c r="P15" s="173"/>
      <c r="Q15" s="83"/>
      <c r="R15" s="10" t="str">
        <f>IFERROR(_xlfn.XLOOKUP(F15, BS_ATIVIDADE[ATIVIDADE],BS_ATIVIDADE[UNIDADE] ), "*")</f>
        <v>*</v>
      </c>
      <c r="S15" s="289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9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8"/>
      <c r="W15" s="173"/>
      <c r="X15" s="218"/>
      <c r="Y15" s="158"/>
      <c r="Z15" s="158"/>
      <c r="AA15" s="83"/>
      <c r="AB15" s="70"/>
      <c r="AC15" s="70"/>
      <c r="AD15" s="173"/>
      <c r="AE15" s="83"/>
      <c r="AF15" s="83"/>
      <c r="AG15" s="83"/>
      <c r="AH15" s="48"/>
      <c r="AI15" s="142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84" t="str">
        <f>IF(BS_CONTROLE[[#This Row],[Local - Partida]]=0, "-", BS_CONTROLE[[#This Row],[Local - Partida]])</f>
        <v>-</v>
      </c>
      <c r="AL15" s="284" t="str">
        <f>IF(BS_CONTROLE[[#This Row],[Local - Encerramento]]=0, "-", BS_CONTROLE[[#This Row],[Local - Encerramento]])</f>
        <v>-</v>
      </c>
      <c r="AM15" s="284" t="str">
        <f>IF(BS_CONTROLE[[#This Row],[Entre - Estações]]=0, "-", BS_CONTROLE[[#This Row],[Entre - Estações]])</f>
        <v>-</v>
      </c>
      <c r="AN15" s="284" t="str">
        <f>IF(BS_CONTROLE[[#This Row],[SB]]=0, "-", BS_CONTROLE[[#This Row],[SB]])</f>
        <v>-</v>
      </c>
      <c r="AO15" s="285" t="str">
        <f>IF(BS_CONTROLE[[#This Row],[SUB]]=0, "-", BS_CONTROLE[[#This Row],[SUB]])</f>
        <v>-</v>
      </c>
      <c r="AP15" s="286" t="str">
        <f>IF(BS_CONTROLE[[#This Row],[KM - Inicio]]=0, "-", BS_CONTROLE[[#This Row],[KM - Inicio]])</f>
        <v>-</v>
      </c>
      <c r="AQ15" s="286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9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7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5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5" t="str">
        <f t="shared" si="5"/>
        <v/>
      </c>
    </row>
    <row r="16" spans="1:76" hidden="1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20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11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9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9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84" t="str">
        <f>IF(BS_CONTROLE[[#This Row],[Local - Partida]]=0, "-", BS_CONTROLE[[#This Row],[Local - Partida]])</f>
        <v>-</v>
      </c>
      <c r="AL16" s="284" t="str">
        <f>IF(BS_CONTROLE[[#This Row],[Local - Encerramento]]=0, "-", BS_CONTROLE[[#This Row],[Local - Encerramento]])</f>
        <v>-</v>
      </c>
      <c r="AM16" s="284" t="str">
        <f>IF(BS_CONTROLE[[#This Row],[Entre - Estações]]=0, "-", BS_CONTROLE[[#This Row],[Entre - Estações]])</f>
        <v>-</v>
      </c>
      <c r="AN16" s="284" t="str">
        <f>IF(BS_CONTROLE[[#This Row],[SB]]=0, "-", BS_CONTROLE[[#This Row],[SB]])</f>
        <v>-</v>
      </c>
      <c r="AO16" s="285" t="str">
        <f>IF(BS_CONTROLE[[#This Row],[SUB]]=0, "-", BS_CONTROLE[[#This Row],[SUB]])</f>
        <v>-</v>
      </c>
      <c r="AP16" s="286" t="str">
        <f>IF(BS_CONTROLE[[#This Row],[KM - Inicio]]=0, "-", BS_CONTROLE[[#This Row],[KM - Inicio]])</f>
        <v>-</v>
      </c>
      <c r="AQ16" s="286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9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7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 hidden="1">
      <c r="A17" s="50" t="str">
        <f t="shared" ref="A7:A70" si="6">D17&amp;B17</f>
        <v/>
      </c>
      <c r="B17" s="171"/>
      <c r="C17" s="8" t="str">
        <f>IF(BS_CONTROLE[[#This Row],[DATA]]="","",WEEKNUM(BS_CONTROLE[[#This Row],[DATA]]))</f>
        <v/>
      </c>
      <c r="D17" s="51"/>
      <c r="E17" s="320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11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9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9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84" t="str">
        <f>IF(BS_CONTROLE[[#This Row],[Local - Partida]]=0, "-", BS_CONTROLE[[#This Row],[Local - Partida]])</f>
        <v>-</v>
      </c>
      <c r="AL17" s="284" t="str">
        <f>IF(BS_CONTROLE[[#This Row],[Local - Encerramento]]=0, "-", BS_CONTROLE[[#This Row],[Local - Encerramento]])</f>
        <v>-</v>
      </c>
      <c r="AM17" s="284" t="str">
        <f>IF(BS_CONTROLE[[#This Row],[Entre - Estações]]=0, "-", BS_CONTROLE[[#This Row],[Entre - Estações]])</f>
        <v>-</v>
      </c>
      <c r="AN17" s="284" t="str">
        <f>IF(BS_CONTROLE[[#This Row],[SB]]=0, "-", BS_CONTROLE[[#This Row],[SB]])</f>
        <v>-</v>
      </c>
      <c r="AO17" s="285" t="str">
        <f>IF(BS_CONTROLE[[#This Row],[SUB]]=0, "-", BS_CONTROLE[[#This Row],[SUB]])</f>
        <v>-</v>
      </c>
      <c r="AP17" s="286" t="str">
        <f>IF(BS_CONTROLE[[#This Row],[KM - Inicio]]=0, "-", BS_CONTROLE[[#This Row],[KM - Inicio]])</f>
        <v>-</v>
      </c>
      <c r="AQ17" s="286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9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7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 hidden="1">
      <c r="A18" s="50" t="str">
        <f t="shared" si="6"/>
        <v/>
      </c>
      <c r="B18" s="171"/>
      <c r="C18" s="8" t="str">
        <f>IF(BS_CONTROLE[[#This Row],[DATA]]="","",WEEKNUM(BS_CONTROLE[[#This Row],[DATA]]))</f>
        <v/>
      </c>
      <c r="D18" s="51"/>
      <c r="E18" s="320">
        <v>13</v>
      </c>
      <c r="F18" s="172"/>
      <c r="G18" s="9" t="str">
        <f>IF(D18="","*",VLOOKUP(F18,BS_ATIVIDADE[#All],3,FALSE))</f>
        <v>*</v>
      </c>
      <c r="H18" s="173"/>
      <c r="I18" s="173"/>
      <c r="J18" s="217"/>
      <c r="K18" s="217"/>
      <c r="L18" s="83" t="s">
        <v>11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73"/>
      <c r="P18" s="173"/>
      <c r="Q18" s="83"/>
      <c r="R18" s="10" t="str">
        <f>IFERROR(_xlfn.XLOOKUP(F18, BS_ATIVIDADE[ATIVIDADE],BS_ATIVIDADE[UNIDADE] ), "*")</f>
        <v>*</v>
      </c>
      <c r="S18" s="289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9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8"/>
      <c r="W18" s="173"/>
      <c r="X18" s="218"/>
      <c r="Y18" s="158"/>
      <c r="Z18" s="158"/>
      <c r="AA18" s="83"/>
      <c r="AB18" s="70"/>
      <c r="AC18" s="70"/>
      <c r="AD18" s="173"/>
      <c r="AE18" s="83"/>
      <c r="AF18" s="83"/>
      <c r="AG18" s="83"/>
      <c r="AH18" s="48"/>
      <c r="AI18" s="142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84" t="str">
        <f>IF(BS_CONTROLE[[#This Row],[Local - Partida]]=0, "-", BS_CONTROLE[[#This Row],[Local - Partida]])</f>
        <v>-</v>
      </c>
      <c r="AL18" s="284" t="str">
        <f>IF(BS_CONTROLE[[#This Row],[Local - Encerramento]]=0, "-", BS_CONTROLE[[#This Row],[Local - Encerramento]])</f>
        <v>-</v>
      </c>
      <c r="AM18" s="284" t="str">
        <f>IF(BS_CONTROLE[[#This Row],[Entre - Estações]]=0, "-", BS_CONTROLE[[#This Row],[Entre - Estações]])</f>
        <v>-</v>
      </c>
      <c r="AN18" s="284" t="str">
        <f>IF(BS_CONTROLE[[#This Row],[SB]]=0, "-", BS_CONTROLE[[#This Row],[SB]])</f>
        <v>-</v>
      </c>
      <c r="AO18" s="285" t="str">
        <f>IF(BS_CONTROLE[[#This Row],[SUB]]=0, "-", BS_CONTROLE[[#This Row],[SUB]])</f>
        <v>-</v>
      </c>
      <c r="AP18" s="286" t="str">
        <f>IF(BS_CONTROLE[[#This Row],[KM - Inicio]]=0, "-", BS_CONTROLE[[#This Row],[KM - Inicio]])</f>
        <v>-</v>
      </c>
      <c r="AQ18" s="286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9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7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5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5" t="str">
        <f t="shared" si="5"/>
        <v/>
      </c>
    </row>
    <row r="19" spans="1:72" hidden="1">
      <c r="A19" s="50" t="str">
        <f t="shared" si="6"/>
        <v/>
      </c>
      <c r="B19" s="171"/>
      <c r="C19" s="8" t="str">
        <f>IF(BS_CONTROLE[[#This Row],[DATA]]="","",WEEKNUM(BS_CONTROLE[[#This Row],[DATA]]))</f>
        <v/>
      </c>
      <c r="D19" s="51"/>
      <c r="E19" s="320">
        <v>14</v>
      </c>
      <c r="F19" s="172"/>
      <c r="G19" s="9" t="str">
        <f>IF(D19="","*",VLOOKUP(F19,BS_ATIVIDADE[#All],3,FALSE))</f>
        <v>*</v>
      </c>
      <c r="H19" s="173"/>
      <c r="I19" s="173"/>
      <c r="J19" s="217"/>
      <c r="K19" s="217"/>
      <c r="L19" s="83" t="s">
        <v>11</v>
      </c>
      <c r="M19" s="204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73"/>
      <c r="P19" s="173"/>
      <c r="Q19" s="83"/>
      <c r="R19" s="10" t="str">
        <f>IFERROR(_xlfn.XLOOKUP(F19, BS_ATIVIDADE[ATIVIDADE],BS_ATIVIDADE[UNIDADE] ), "*")</f>
        <v>*</v>
      </c>
      <c r="S19" s="289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9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8"/>
      <c r="W19" s="173"/>
      <c r="X19" s="218"/>
      <c r="Y19" s="158"/>
      <c r="Z19" s="158"/>
      <c r="AA19" s="83"/>
      <c r="AB19" s="70"/>
      <c r="AC19" s="70"/>
      <c r="AD19" s="173"/>
      <c r="AE19" s="83"/>
      <c r="AF19" s="83"/>
      <c r="AG19" s="83"/>
      <c r="AH19" s="48"/>
      <c r="AI19" s="142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84" t="str">
        <f>IF(BS_CONTROLE[[#This Row],[Local - Partida]]=0, "-", BS_CONTROLE[[#This Row],[Local - Partida]])</f>
        <v>-</v>
      </c>
      <c r="AL19" s="284" t="str">
        <f>IF(BS_CONTROLE[[#This Row],[Local - Encerramento]]=0, "-", BS_CONTROLE[[#This Row],[Local - Encerramento]])</f>
        <v>-</v>
      </c>
      <c r="AM19" s="284" t="str">
        <f>IF(BS_CONTROLE[[#This Row],[Entre - Estações]]=0, "-", BS_CONTROLE[[#This Row],[Entre - Estações]])</f>
        <v>-</v>
      </c>
      <c r="AN19" s="284" t="str">
        <f>IF(BS_CONTROLE[[#This Row],[SB]]=0, "-", BS_CONTROLE[[#This Row],[SB]])</f>
        <v>-</v>
      </c>
      <c r="AO19" s="285" t="str">
        <f>IF(BS_CONTROLE[[#This Row],[SUB]]=0, "-", BS_CONTROLE[[#This Row],[SUB]])</f>
        <v>-</v>
      </c>
      <c r="AP19" s="286" t="str">
        <f>IF(BS_CONTROLE[[#This Row],[KM - Inicio]]=0, "-", BS_CONTROLE[[#This Row],[KM - Inicio]])</f>
        <v>-</v>
      </c>
      <c r="AQ19" s="286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9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7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si="6"/>
        <v/>
      </c>
      <c r="B20" s="171"/>
      <c r="C20" s="8" t="str">
        <f>IF(BS_CONTROLE[[#This Row],[DATA]]="","",WEEKNUM(BS_CONTROLE[[#This Row],[DATA]]))</f>
        <v/>
      </c>
      <c r="D20" s="51"/>
      <c r="E20" s="320">
        <v>15</v>
      </c>
      <c r="F20" s="172"/>
      <c r="G20" s="9" t="str">
        <f>IF(D20="","*",VLOOKUP(F20,BS_ATIVIDADE[#All],3,FALSE))</f>
        <v>*</v>
      </c>
      <c r="H20" s="173"/>
      <c r="I20" s="173"/>
      <c r="J20" s="217"/>
      <c r="K20" s="217"/>
      <c r="L20" s="83" t="s">
        <v>11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73"/>
      <c r="P20" s="173"/>
      <c r="Q20" s="83"/>
      <c r="R20" s="10" t="str">
        <f>IFERROR(_xlfn.XLOOKUP(F20, BS_ATIVIDADE[ATIVIDADE],BS_ATIVIDADE[UNIDADE] ), "*")</f>
        <v>*</v>
      </c>
      <c r="S20" s="289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9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8"/>
      <c r="W20" s="173"/>
      <c r="X20" s="218"/>
      <c r="Y20" s="158"/>
      <c r="Z20" s="158"/>
      <c r="AA20" s="83"/>
      <c r="AB20" s="70"/>
      <c r="AC20" s="70"/>
      <c r="AD20" s="173"/>
      <c r="AE20" s="83"/>
      <c r="AF20" s="83"/>
      <c r="AG20" s="83"/>
      <c r="AH20" s="48"/>
      <c r="AI20" s="142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84" t="str">
        <f>IF(BS_CONTROLE[[#This Row],[Local - Partida]]=0, "-", BS_CONTROLE[[#This Row],[Local - Partida]])</f>
        <v>-</v>
      </c>
      <c r="AL20" s="284" t="str">
        <f>IF(BS_CONTROLE[[#This Row],[Local - Encerramento]]=0, "-", BS_CONTROLE[[#This Row],[Local - Encerramento]])</f>
        <v>-</v>
      </c>
      <c r="AM20" s="284" t="str">
        <f>IF(BS_CONTROLE[[#This Row],[Entre - Estações]]=0, "-", BS_CONTROLE[[#This Row],[Entre - Estações]])</f>
        <v>-</v>
      </c>
      <c r="AN20" s="284" t="str">
        <f>IF(BS_CONTROLE[[#This Row],[SB]]=0, "-", BS_CONTROLE[[#This Row],[SB]])</f>
        <v>-</v>
      </c>
      <c r="AO20" s="285" t="str">
        <f>IF(BS_CONTROLE[[#This Row],[SUB]]=0, "-", BS_CONTROLE[[#This Row],[SUB]])</f>
        <v>-</v>
      </c>
      <c r="AP20" s="286" t="str">
        <f>IF(BS_CONTROLE[[#This Row],[KM - Inicio]]=0, "-", BS_CONTROLE[[#This Row],[KM - Inicio]])</f>
        <v>-</v>
      </c>
      <c r="AQ20" s="286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9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7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>
      <c r="A21" s="50" t="str">
        <f t="shared" si="6"/>
        <v>W7046024</v>
      </c>
      <c r="B21" s="171">
        <v>46024</v>
      </c>
      <c r="C21" s="8">
        <f>IF(BS_CONTROLE[[#This Row],[DATA]]="","",WEEKNUM(BS_CONTROLE[[#This Row],[DATA]]))</f>
        <v>1</v>
      </c>
      <c r="D21" s="51" t="s">
        <v>239</v>
      </c>
      <c r="E21" s="320">
        <v>16</v>
      </c>
      <c r="F21" s="172" t="s">
        <v>25</v>
      </c>
      <c r="G21" s="9" t="str">
        <f>IF(D21="","*",VLOOKUP(F21,BS_ATIVIDADE[#All],3,FALSE))</f>
        <v>OUTROS</v>
      </c>
      <c r="H21" s="173" t="s">
        <v>941</v>
      </c>
      <c r="I21" s="173" t="s">
        <v>393</v>
      </c>
      <c r="J21" s="217">
        <v>98</v>
      </c>
      <c r="K21" s="217">
        <v>502</v>
      </c>
      <c r="L21" s="83">
        <v>616</v>
      </c>
      <c r="M21" s="204" t="s">
        <v>1218</v>
      </c>
      <c r="N21" s="204" t="s">
        <v>1219</v>
      </c>
      <c r="O21" s="173">
        <v>0.375</v>
      </c>
      <c r="P21" s="173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9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9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8" t="s">
        <v>1220</v>
      </c>
      <c r="W21" s="173" t="s">
        <v>1221</v>
      </c>
      <c r="X21" s="218" t="s">
        <v>957</v>
      </c>
      <c r="Y21" s="158" t="s">
        <v>951</v>
      </c>
      <c r="Z21" s="158"/>
      <c r="AA21" s="83" t="s">
        <v>1222</v>
      </c>
      <c r="AB21" s="70" t="s">
        <v>948</v>
      </c>
      <c r="AC21" s="70"/>
      <c r="AD21" s="173">
        <v>0.29166666666666669</v>
      </c>
      <c r="AE21" s="83">
        <v>9414</v>
      </c>
      <c r="AF21" s="83">
        <v>7632</v>
      </c>
      <c r="AG21" s="83"/>
      <c r="AH21" s="48"/>
      <c r="AI21" s="142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84" t="str">
        <f>IF(BS_CONTROLE[[#This Row],[Local - Partida]]=0, "-", BS_CONTROLE[[#This Row],[Local - Partida]])</f>
        <v>TGR2</v>
      </c>
      <c r="AL21" s="284" t="str">
        <f>IF(BS_CONTROLE[[#This Row],[Local - Encerramento]]=0, "-", BS_CONTROLE[[#This Row],[Local - Encerramento]])</f>
        <v>TIQ</v>
      </c>
      <c r="AM21" s="284" t="str">
        <f>IF(BS_CONTROLE[[#This Row],[Entre - Estações]]=0, "-", BS_CONTROLE[[#This Row],[Entre - Estações]])</f>
        <v>TGR-TIQ</v>
      </c>
      <c r="AN21" s="284" t="str">
        <f>IF(BS_CONTROLE[[#This Row],[SB]]=0, "-", BS_CONTROLE[[#This Row],[SB]])</f>
        <v>TGRTIQ</v>
      </c>
      <c r="AO21" s="285">
        <f>IF(BS_CONTROLE[[#This Row],[SUB]]=0, "-", BS_CONTROLE[[#This Row],[SUB]])</f>
        <v>98</v>
      </c>
      <c r="AP21" s="286">
        <f>IF(BS_CONTROLE[[#This Row],[KM - Inicio]]=0, "-", BS_CONTROLE[[#This Row],[KM - Inicio]])</f>
        <v>502</v>
      </c>
      <c r="AQ21" s="286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9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7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1223</v>
      </c>
      <c r="BK21" s="16" t="s">
        <v>1224</v>
      </c>
      <c r="BL21" s="15"/>
      <c r="BM21" s="14" t="s">
        <v>981</v>
      </c>
      <c r="BN21" s="14" t="s">
        <v>981</v>
      </c>
      <c r="BO21" s="165" t="s">
        <v>981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5" t="str">
        <f t="shared" si="5"/>
        <v>OKOK</v>
      </c>
    </row>
    <row r="22" spans="1:72">
      <c r="A22" s="50" t="str">
        <f t="shared" si="6"/>
        <v>V8646024</v>
      </c>
      <c r="B22" s="171">
        <v>46024</v>
      </c>
      <c r="C22" s="8">
        <f>IF(BS_CONTROLE[[#This Row],[DATA]]="","",WEEKNUM(BS_CONTROLE[[#This Row],[DATA]]))</f>
        <v>1</v>
      </c>
      <c r="D22" s="51" t="s">
        <v>213</v>
      </c>
      <c r="E22" s="321">
        <v>17</v>
      </c>
      <c r="F22" s="172" t="s">
        <v>117</v>
      </c>
      <c r="G22" s="9" t="str">
        <f>IF(D22="","*",VLOOKUP(F22,BS_ATIVIDADE[#All],3,FALSE))</f>
        <v>MECANIZAÇÃO - SOCADORA</v>
      </c>
      <c r="H22" s="173" t="s">
        <v>941</v>
      </c>
      <c r="I22" s="173" t="s">
        <v>941</v>
      </c>
      <c r="J22" s="217">
        <v>74</v>
      </c>
      <c r="K22" s="217">
        <v>498</v>
      </c>
      <c r="L22" s="83">
        <v>501</v>
      </c>
      <c r="M22" s="204" t="s">
        <v>935</v>
      </c>
      <c r="N22" s="204" t="s">
        <v>1225</v>
      </c>
      <c r="O22" s="173">
        <v>0.29166666666666669</v>
      </c>
      <c r="P22" s="173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9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9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8" t="s">
        <v>1214</v>
      </c>
      <c r="W22" s="173" t="s">
        <v>1215</v>
      </c>
      <c r="X22" s="218" t="s">
        <v>952</v>
      </c>
      <c r="Y22" s="158" t="s">
        <v>951</v>
      </c>
      <c r="Z22" s="158"/>
      <c r="AA22" s="83">
        <v>1</v>
      </c>
      <c r="AB22" s="70" t="s">
        <v>948</v>
      </c>
      <c r="AC22" s="70"/>
      <c r="AD22" s="173">
        <v>0.29166666666666669</v>
      </c>
      <c r="AE22" s="83">
        <v>6636</v>
      </c>
      <c r="AF22" s="83"/>
      <c r="AG22" s="83"/>
      <c r="AH22" s="48"/>
      <c r="AI22" s="142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84" t="str">
        <f>IF(BS_CONTROLE[[#This Row],[Local - Partida]]=0, "-", BS_CONTROLE[[#This Row],[Local - Partida]])</f>
        <v>TGR2</v>
      </c>
      <c r="AL22" s="284" t="str">
        <f>IF(BS_CONTROLE[[#This Row],[Local - Encerramento]]=0, "-", BS_CONTROLE[[#This Row],[Local - Encerramento]])</f>
        <v>TGR2</v>
      </c>
      <c r="AM22" s="284" t="str">
        <f>IF(BS_CONTROLE[[#This Row],[Entre - Estações]]=0, "-", BS_CONTROLE[[#This Row],[Entre - Estações]])</f>
        <v>TBR-TGR</v>
      </c>
      <c r="AN22" s="284" t="str">
        <f>IF(BS_CONTROLE[[#This Row],[SB]]=0, "-", BS_CONTROLE[[#This Row],[SB]])</f>
        <v>492499/499TGR1</v>
      </c>
      <c r="AO22" s="285">
        <f>IF(BS_CONTROLE[[#This Row],[SUB]]=0, "-", BS_CONTROLE[[#This Row],[SUB]])</f>
        <v>74</v>
      </c>
      <c r="AP22" s="286">
        <f>IF(BS_CONTROLE[[#This Row],[KM - Inicio]]=0, "-", BS_CONTROLE[[#This Row],[KM - Inicio]])</f>
        <v>498</v>
      </c>
      <c r="AQ22" s="286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9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7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1226</v>
      </c>
      <c r="BK22" s="16" t="s">
        <v>1227</v>
      </c>
      <c r="BL22" s="15"/>
      <c r="BM22" s="14" t="s">
        <v>973</v>
      </c>
      <c r="BN22" s="14" t="s">
        <v>993</v>
      </c>
      <c r="BO22" s="165" t="s">
        <v>1101</v>
      </c>
      <c r="BP22" s="16" t="s">
        <v>1228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5" t="str">
        <f t="shared" si="5"/>
        <v>MecanizaçãoOperação</v>
      </c>
    </row>
    <row r="23" spans="1:72">
      <c r="A23" s="50" t="str">
        <f t="shared" si="6"/>
        <v>W5046024</v>
      </c>
      <c r="B23" s="171">
        <v>46024</v>
      </c>
      <c r="C23" s="8">
        <f>IF(BS_CONTROLE[[#This Row],[DATA]]="","",WEEKNUM(BS_CONTROLE[[#This Row],[DATA]]))</f>
        <v>1</v>
      </c>
      <c r="D23" s="51" t="s">
        <v>230</v>
      </c>
      <c r="E23" s="320">
        <v>18</v>
      </c>
      <c r="F23" s="172" t="s">
        <v>175</v>
      </c>
      <c r="G23" s="9" t="str">
        <f>IF(D23="","*",VLOOKUP(F23,BS_ATIVIDADE[#All],3,FALSE))</f>
        <v>DORMENTE - DESCARGA</v>
      </c>
      <c r="H23" s="173" t="s">
        <v>916</v>
      </c>
      <c r="I23" s="173" t="s">
        <v>916</v>
      </c>
      <c r="J23" s="217">
        <v>74</v>
      </c>
      <c r="K23" s="217">
        <v>450</v>
      </c>
      <c r="L23" s="83">
        <v>430</v>
      </c>
      <c r="M23" s="204" t="s">
        <v>1229</v>
      </c>
      <c r="N23" s="204" t="s">
        <v>1230</v>
      </c>
      <c r="O23" s="173">
        <v>0.375</v>
      </c>
      <c r="P23" s="173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9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9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8" t="s">
        <v>1231</v>
      </c>
      <c r="W23" s="173" t="s">
        <v>1232</v>
      </c>
      <c r="X23" s="218" t="s">
        <v>957</v>
      </c>
      <c r="Y23" s="158" t="s">
        <v>951</v>
      </c>
      <c r="Z23" s="158"/>
      <c r="AA23" s="83" t="s">
        <v>1233</v>
      </c>
      <c r="AB23" s="70" t="s">
        <v>948</v>
      </c>
      <c r="AC23" s="70"/>
      <c r="AD23" s="173">
        <v>0.29166666666666669</v>
      </c>
      <c r="AE23" s="83">
        <v>7671</v>
      </c>
      <c r="AF23" s="83">
        <v>9322</v>
      </c>
      <c r="AG23" s="83"/>
      <c r="AH23" s="48"/>
      <c r="AI23" s="142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84" t="str">
        <f>IF(BS_CONTROLE[[#This Row],[Local - Partida]]=0, "-", BS_CONTROLE[[#This Row],[Local - Partida]])</f>
        <v>TOM2</v>
      </c>
      <c r="AL23" s="284" t="str">
        <f>IF(BS_CONTROLE[[#This Row],[Local - Encerramento]]=0, "-", BS_CONTROLE[[#This Row],[Local - Encerramento]])</f>
        <v>TOM2</v>
      </c>
      <c r="AM23" s="284" t="str">
        <f>IF(BS_CONTROLE[[#This Row],[Entre - Estações]]=0, "-", BS_CONTROLE[[#This Row],[Entre - Estações]])</f>
        <v>TVL-TPC</v>
      </c>
      <c r="AN23" s="284" t="str">
        <f>IF(BS_CONTROLE[[#This Row],[SB]]=0, "-", BS_CONTROLE[[#This Row],[SB]])</f>
        <v>440TVL/TPC440</v>
      </c>
      <c r="AO23" s="285">
        <f>IF(BS_CONTROLE[[#This Row],[SUB]]=0, "-", BS_CONTROLE[[#This Row],[SUB]])</f>
        <v>74</v>
      </c>
      <c r="AP23" s="286">
        <f>IF(BS_CONTROLE[[#This Row],[KM - Inicio]]=0, "-", BS_CONTROLE[[#This Row],[KM - Inicio]])</f>
        <v>450</v>
      </c>
      <c r="AQ23" s="286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9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7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1234</v>
      </c>
      <c r="BK23" s="16" t="s">
        <v>1235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5" t="str">
        <f t="shared" si="5"/>
        <v>OKOK</v>
      </c>
    </row>
    <row r="24" spans="1:72" hidden="1">
      <c r="A24" s="50" t="str">
        <f t="shared" si="6"/>
        <v/>
      </c>
      <c r="B24" s="171"/>
      <c r="C24" s="8" t="str">
        <f>IF(BS_CONTROLE[[#This Row],[DATA]]="","",WEEKNUM(BS_CONTROLE[[#This Row],[DATA]]))</f>
        <v/>
      </c>
      <c r="D24" s="51"/>
      <c r="E24" s="320">
        <v>19</v>
      </c>
      <c r="F24" s="172"/>
      <c r="G24" s="9" t="str">
        <f>IF(D24="","*",VLOOKUP(F24,BS_ATIVIDADE[#All],3,FALSE))</f>
        <v>*</v>
      </c>
      <c r="H24" s="173"/>
      <c r="I24" s="173"/>
      <c r="J24" s="217"/>
      <c r="K24" s="217"/>
      <c r="L24" s="83" t="s">
        <v>11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73"/>
      <c r="P24" s="173"/>
      <c r="Q24" s="83"/>
      <c r="R24" s="10" t="str">
        <f>IFERROR(_xlfn.XLOOKUP(F24, BS_ATIVIDADE[ATIVIDADE],BS_ATIVIDADE[UNIDADE] ), "*")</f>
        <v>*</v>
      </c>
      <c r="S24" s="289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9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8"/>
      <c r="W24" s="173"/>
      <c r="X24" s="218"/>
      <c r="Y24" s="158"/>
      <c r="Z24" s="158"/>
      <c r="AA24" s="83"/>
      <c r="AB24" s="70"/>
      <c r="AC24" s="70"/>
      <c r="AD24" s="173"/>
      <c r="AE24" s="83"/>
      <c r="AF24" s="83"/>
      <c r="AG24" s="83"/>
      <c r="AH24" s="48"/>
      <c r="AI24" s="142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84" t="str">
        <f>IF(BS_CONTROLE[[#This Row],[Local - Partida]]=0, "-", BS_CONTROLE[[#This Row],[Local - Partida]])</f>
        <v>-</v>
      </c>
      <c r="AL24" s="284" t="str">
        <f>IF(BS_CONTROLE[[#This Row],[Local - Encerramento]]=0, "-", BS_CONTROLE[[#This Row],[Local - Encerramento]])</f>
        <v>-</v>
      </c>
      <c r="AM24" s="284" t="str">
        <f>IF(BS_CONTROLE[[#This Row],[Entre - Estações]]=0, "-", BS_CONTROLE[[#This Row],[Entre - Estações]])</f>
        <v>-</v>
      </c>
      <c r="AN24" s="284" t="str">
        <f>IF(BS_CONTROLE[[#This Row],[SB]]=0, "-", BS_CONTROLE[[#This Row],[SB]])</f>
        <v>-</v>
      </c>
      <c r="AO24" s="285" t="str">
        <f>IF(BS_CONTROLE[[#This Row],[SUB]]=0, "-", BS_CONTROLE[[#This Row],[SUB]])</f>
        <v>-</v>
      </c>
      <c r="AP24" s="286" t="str">
        <f>IF(BS_CONTROLE[[#This Row],[KM - Inicio]]=0, "-", BS_CONTROLE[[#This Row],[KM - Inicio]])</f>
        <v>-</v>
      </c>
      <c r="AQ24" s="286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9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7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5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5" t="str">
        <f t="shared" si="5"/>
        <v/>
      </c>
    </row>
    <row r="25" spans="1:72" hidden="1">
      <c r="A25" s="50" t="str">
        <f t="shared" si="6"/>
        <v/>
      </c>
      <c r="B25" s="171"/>
      <c r="C25" s="8" t="str">
        <f>IF(BS_CONTROLE[[#This Row],[DATA]]="","",WEEKNUM(BS_CONTROLE[[#This Row],[DATA]]))</f>
        <v/>
      </c>
      <c r="D25" s="51"/>
      <c r="E25" s="320">
        <v>20</v>
      </c>
      <c r="F25" s="172"/>
      <c r="G25" s="9" t="str">
        <f>IF(D25="","*",VLOOKUP(F25,BS_ATIVIDADE[#All],3,FALSE))</f>
        <v>*</v>
      </c>
      <c r="H25" s="173"/>
      <c r="I25" s="173"/>
      <c r="J25" s="217"/>
      <c r="K25" s="217"/>
      <c r="L25" s="83" t="s">
        <v>11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73"/>
      <c r="P25" s="173"/>
      <c r="Q25" s="83"/>
      <c r="R25" s="10" t="str">
        <f>IFERROR(_xlfn.XLOOKUP(F25, BS_ATIVIDADE[ATIVIDADE],BS_ATIVIDADE[UNIDADE] ), "*")</f>
        <v>*</v>
      </c>
      <c r="S25" s="289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9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8"/>
      <c r="W25" s="173"/>
      <c r="X25" s="218"/>
      <c r="Y25" s="158"/>
      <c r="Z25" s="158"/>
      <c r="AA25" s="83"/>
      <c r="AB25" s="70"/>
      <c r="AC25" s="70"/>
      <c r="AD25" s="173"/>
      <c r="AE25" s="83"/>
      <c r="AF25" s="83"/>
      <c r="AG25" s="83"/>
      <c r="AH25" s="48"/>
      <c r="AI25" s="142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84" t="str">
        <f>IF(BS_CONTROLE[[#This Row],[Local - Partida]]=0, "-", BS_CONTROLE[[#This Row],[Local - Partida]])</f>
        <v>-</v>
      </c>
      <c r="AL25" s="284" t="str">
        <f>IF(BS_CONTROLE[[#This Row],[Local - Encerramento]]=0, "-", BS_CONTROLE[[#This Row],[Local - Encerramento]])</f>
        <v>-</v>
      </c>
      <c r="AM25" s="284" t="str">
        <f>IF(BS_CONTROLE[[#This Row],[Entre - Estações]]=0, "-", BS_CONTROLE[[#This Row],[Entre - Estações]])</f>
        <v>-</v>
      </c>
      <c r="AN25" s="284" t="str">
        <f>IF(BS_CONTROLE[[#This Row],[SB]]=0, "-", BS_CONTROLE[[#This Row],[SB]])</f>
        <v>-</v>
      </c>
      <c r="AO25" s="285" t="str">
        <f>IF(BS_CONTROLE[[#This Row],[SUB]]=0, "-", BS_CONTROLE[[#This Row],[SUB]])</f>
        <v>-</v>
      </c>
      <c r="AP25" s="286" t="str">
        <f>IF(BS_CONTROLE[[#This Row],[KM - Inicio]]=0, "-", BS_CONTROLE[[#This Row],[KM - Inicio]])</f>
        <v>-</v>
      </c>
      <c r="AQ25" s="286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9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7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5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5" t="str">
        <f t="shared" si="5"/>
        <v/>
      </c>
    </row>
    <row r="26" spans="1:72" hidden="1">
      <c r="A26" s="50" t="str">
        <f t="shared" si="6"/>
        <v/>
      </c>
      <c r="B26" s="171"/>
      <c r="C26" s="8" t="str">
        <f>IF(BS_CONTROLE[[#This Row],[DATA]]="","",WEEKNUM(BS_CONTROLE[[#This Row],[DATA]]))</f>
        <v/>
      </c>
      <c r="D26" s="51"/>
      <c r="E26" s="320">
        <v>21</v>
      </c>
      <c r="F26" s="172"/>
      <c r="G26" s="9" t="str">
        <f>IF(D26="","*",VLOOKUP(F26,BS_ATIVIDADE[#All],3,FALSE))</f>
        <v>*</v>
      </c>
      <c r="H26" s="173"/>
      <c r="I26" s="173"/>
      <c r="J26" s="217"/>
      <c r="K26" s="217"/>
      <c r="L26" s="83" t="s">
        <v>11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73"/>
      <c r="P26" s="173"/>
      <c r="Q26" s="83"/>
      <c r="R26" s="10" t="str">
        <f>IFERROR(_xlfn.XLOOKUP(F26, BS_ATIVIDADE[ATIVIDADE],BS_ATIVIDADE[UNIDADE] ), "*")</f>
        <v>*</v>
      </c>
      <c r="S26" s="289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9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8"/>
      <c r="W26" s="173"/>
      <c r="X26" s="218"/>
      <c r="Y26" s="158"/>
      <c r="Z26" s="158"/>
      <c r="AA26" s="83"/>
      <c r="AB26" s="70"/>
      <c r="AC26" s="70"/>
      <c r="AD26" s="173"/>
      <c r="AE26" s="83"/>
      <c r="AF26" s="83"/>
      <c r="AG26" s="83"/>
      <c r="AH26" s="48"/>
      <c r="AI26" s="142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84" t="str">
        <f>IF(BS_CONTROLE[[#This Row],[Local - Partida]]=0, "-", BS_CONTROLE[[#This Row],[Local - Partida]])</f>
        <v>-</v>
      </c>
      <c r="AL26" s="284" t="str">
        <f>IF(BS_CONTROLE[[#This Row],[Local - Encerramento]]=0, "-", BS_CONTROLE[[#This Row],[Local - Encerramento]])</f>
        <v>-</v>
      </c>
      <c r="AM26" s="284" t="str">
        <f>IF(BS_CONTROLE[[#This Row],[Entre - Estações]]=0, "-", BS_CONTROLE[[#This Row],[Entre - Estações]])</f>
        <v>-</v>
      </c>
      <c r="AN26" s="284" t="str">
        <f>IF(BS_CONTROLE[[#This Row],[SB]]=0, "-", BS_CONTROLE[[#This Row],[SB]])</f>
        <v>-</v>
      </c>
      <c r="AO26" s="285" t="str">
        <f>IF(BS_CONTROLE[[#This Row],[SUB]]=0, "-", BS_CONTROLE[[#This Row],[SUB]])</f>
        <v>-</v>
      </c>
      <c r="AP26" s="286" t="str">
        <f>IF(BS_CONTROLE[[#This Row],[KM - Inicio]]=0, "-", BS_CONTROLE[[#This Row],[KM - Inicio]])</f>
        <v>-</v>
      </c>
      <c r="AQ26" s="286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9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7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5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5" t="str">
        <f t="shared" si="5"/>
        <v/>
      </c>
    </row>
    <row r="27" spans="1:72">
      <c r="A27" s="50" t="str">
        <f t="shared" si="6"/>
        <v>V4246024</v>
      </c>
      <c r="B27" s="171">
        <v>46024</v>
      </c>
      <c r="C27" s="8">
        <f>IF(BS_CONTROLE[[#This Row],[DATA]]="","",WEEKNUM(BS_CONTROLE[[#This Row],[DATA]]))</f>
        <v>1</v>
      </c>
      <c r="D27" s="51" t="s">
        <v>180</v>
      </c>
      <c r="E27" s="320">
        <v>22</v>
      </c>
      <c r="F27" s="172" t="s">
        <v>143</v>
      </c>
      <c r="G27" s="9" t="str">
        <f>IF(D27="","*",VLOOKUP(F27,BS_ATIVIDADE[#All],3,FALSE))</f>
        <v>MODERNIZAÇÃO</v>
      </c>
      <c r="H27" s="173" t="s">
        <v>740</v>
      </c>
      <c r="I27" s="173" t="s">
        <v>740</v>
      </c>
      <c r="J27" s="217">
        <v>72</v>
      </c>
      <c r="K27" s="217">
        <v>317</v>
      </c>
      <c r="L27" s="83">
        <v>318</v>
      </c>
      <c r="M27" s="204" t="s">
        <v>741</v>
      </c>
      <c r="N27" s="204" t="s">
        <v>742</v>
      </c>
      <c r="O27" s="173">
        <v>0.27083333333333331</v>
      </c>
      <c r="P27" s="173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9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9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8" t="s">
        <v>1236</v>
      </c>
      <c r="W27" s="173" t="s">
        <v>1237</v>
      </c>
      <c r="X27" s="218" t="s">
        <v>957</v>
      </c>
      <c r="Y27" s="158" t="s">
        <v>960</v>
      </c>
      <c r="Z27" s="158"/>
      <c r="AA27" s="83">
        <v>1</v>
      </c>
      <c r="AB27" s="70" t="s">
        <v>948</v>
      </c>
      <c r="AC27" s="70" t="s">
        <v>11</v>
      </c>
      <c r="AD27" s="173">
        <v>0.29166666666666669</v>
      </c>
      <c r="AE27" s="83">
        <v>6242</v>
      </c>
      <c r="AF27" s="83"/>
      <c r="AG27" s="83"/>
      <c r="AH27" s="48"/>
      <c r="AI27" s="142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84" t="str">
        <f>IF(BS_CONTROLE[[#This Row],[Local - Partida]]=0, "-", BS_CONTROLE[[#This Row],[Local - Partida]])</f>
        <v>ZGT1</v>
      </c>
      <c r="AL27" s="284" t="str">
        <f>IF(BS_CONTROLE[[#This Row],[Local - Encerramento]]=0, "-", BS_CONTROLE[[#This Row],[Local - Encerramento]])</f>
        <v>ZGT1</v>
      </c>
      <c r="AM27" s="284" t="str">
        <f>IF(BS_CONTROLE[[#This Row],[Entre - Estações]]=0, "-", BS_CONTROLE[[#This Row],[Entre - Estações]])</f>
        <v>ZGT-ZXE</v>
      </c>
      <c r="AN27" s="284" t="str">
        <f>IF(BS_CONTROLE[[#This Row],[SB]]=0, "-", BS_CONTROLE[[#This Row],[SB]])</f>
        <v>ZGTZXE</v>
      </c>
      <c r="AO27" s="285">
        <f>IF(BS_CONTROLE[[#This Row],[SUB]]=0, "-", BS_CONTROLE[[#This Row],[SUB]])</f>
        <v>72</v>
      </c>
      <c r="AP27" s="286">
        <f>IF(BS_CONTROLE[[#This Row],[KM - Inicio]]=0, "-", BS_CONTROLE[[#This Row],[KM - Inicio]])</f>
        <v>317</v>
      </c>
      <c r="AQ27" s="286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9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7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1238</v>
      </c>
      <c r="BK27" s="16" t="s">
        <v>1239</v>
      </c>
      <c r="BL27" s="15"/>
      <c r="BM27" s="14" t="s">
        <v>981</v>
      </c>
      <c r="BN27" s="14" t="s">
        <v>981</v>
      </c>
      <c r="BO27" s="165" t="s">
        <v>981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5" t="str">
        <f t="shared" si="5"/>
        <v>OKOK</v>
      </c>
    </row>
    <row r="28" spans="1:72" hidden="1">
      <c r="A28" s="50" t="str">
        <f t="shared" si="6"/>
        <v/>
      </c>
      <c r="B28" s="171"/>
      <c r="C28" s="8" t="str">
        <f>IF(BS_CONTROLE[[#This Row],[DATA]]="","",WEEKNUM(BS_CONTROLE[[#This Row],[DATA]]))</f>
        <v/>
      </c>
      <c r="D28" s="51"/>
      <c r="E28" s="320">
        <v>23</v>
      </c>
      <c r="F28" s="172"/>
      <c r="G28" s="9" t="str">
        <f>IF(D28="","*",VLOOKUP(F28,BS_ATIVIDADE[#All],3,FALSE))</f>
        <v>*</v>
      </c>
      <c r="H28" s="173"/>
      <c r="I28" s="173"/>
      <c r="J28" s="217"/>
      <c r="K28" s="217"/>
      <c r="L28" s="83" t="s">
        <v>11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73"/>
      <c r="P28" s="173"/>
      <c r="Q28" s="83"/>
      <c r="R28" s="10" t="str">
        <f>IFERROR(_xlfn.XLOOKUP(F28, BS_ATIVIDADE[ATIVIDADE],BS_ATIVIDADE[UNIDADE] ), "*")</f>
        <v>*</v>
      </c>
      <c r="S28" s="289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9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8"/>
      <c r="W28" s="173"/>
      <c r="X28" s="218"/>
      <c r="Y28" s="158"/>
      <c r="Z28" s="158"/>
      <c r="AA28" s="83"/>
      <c r="AB28" s="70"/>
      <c r="AC28" s="70"/>
      <c r="AD28" s="173"/>
      <c r="AE28" s="83"/>
      <c r="AF28" s="83"/>
      <c r="AG28" s="83"/>
      <c r="AH28" s="48"/>
      <c r="AI28" s="142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84" t="str">
        <f>IF(BS_CONTROLE[[#This Row],[Local - Partida]]=0, "-", BS_CONTROLE[[#This Row],[Local - Partida]])</f>
        <v>-</v>
      </c>
      <c r="AL28" s="284" t="str">
        <f>IF(BS_CONTROLE[[#This Row],[Local - Encerramento]]=0, "-", BS_CONTROLE[[#This Row],[Local - Encerramento]])</f>
        <v>-</v>
      </c>
      <c r="AM28" s="284" t="str">
        <f>IF(BS_CONTROLE[[#This Row],[Entre - Estações]]=0, "-", BS_CONTROLE[[#This Row],[Entre - Estações]])</f>
        <v>-</v>
      </c>
      <c r="AN28" s="284" t="str">
        <f>IF(BS_CONTROLE[[#This Row],[SB]]=0, "-", BS_CONTROLE[[#This Row],[SB]])</f>
        <v>-</v>
      </c>
      <c r="AO28" s="285" t="str">
        <f>IF(BS_CONTROLE[[#This Row],[SUB]]=0, "-", BS_CONTROLE[[#This Row],[SUB]])</f>
        <v>-</v>
      </c>
      <c r="AP28" s="286" t="str">
        <f>IF(BS_CONTROLE[[#This Row],[KM - Inicio]]=0, "-", BS_CONTROLE[[#This Row],[KM - Inicio]])</f>
        <v>-</v>
      </c>
      <c r="AQ28" s="286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9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7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5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5" t="str">
        <f t="shared" si="5"/>
        <v/>
      </c>
    </row>
    <row r="29" spans="1:72">
      <c r="A29" s="50" t="str">
        <f t="shared" si="6"/>
        <v>E4646024</v>
      </c>
      <c r="B29" s="171">
        <v>46024</v>
      </c>
      <c r="C29" s="8">
        <f>IF(BS_CONTROLE[[#This Row],[DATA]]="","",WEEKNUM(BS_CONTROLE[[#This Row],[DATA]]))</f>
        <v>1</v>
      </c>
      <c r="D29" s="51" t="s">
        <v>159</v>
      </c>
      <c r="E29" s="320">
        <v>24</v>
      </c>
      <c r="F29" s="172" t="s">
        <v>25</v>
      </c>
      <c r="G29" s="9" t="str">
        <f>IF(D29="","*",VLOOKUP(F29,BS_ATIVIDADE[#All],3,FALSE))</f>
        <v>OUTROS</v>
      </c>
      <c r="H29" s="173" t="s">
        <v>864</v>
      </c>
      <c r="I29" s="173" t="s">
        <v>610</v>
      </c>
      <c r="J29" s="217">
        <v>78</v>
      </c>
      <c r="K29" s="217">
        <v>336</v>
      </c>
      <c r="L29" s="83" t="s">
        <v>11</v>
      </c>
      <c r="M29" s="204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204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73">
        <v>0.41666666666666669</v>
      </c>
      <c r="P29" s="173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9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9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8" t="s">
        <v>1240</v>
      </c>
      <c r="W29" s="173" t="s">
        <v>1241</v>
      </c>
      <c r="X29" s="218" t="s">
        <v>957</v>
      </c>
      <c r="Y29" s="158" t="s">
        <v>960</v>
      </c>
      <c r="Z29" s="158"/>
      <c r="AA29" s="83" t="s">
        <v>1242</v>
      </c>
      <c r="AB29" s="70" t="s">
        <v>948</v>
      </c>
      <c r="AC29" s="70"/>
      <c r="AD29" s="173">
        <v>0.29166666666666669</v>
      </c>
      <c r="AE29" s="83">
        <v>7636</v>
      </c>
      <c r="AF29" s="83">
        <v>9323</v>
      </c>
      <c r="AG29" s="83">
        <v>9425</v>
      </c>
      <c r="AH29" s="48"/>
      <c r="AI29" s="142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84" t="str">
        <f>IF(BS_CONTROLE[[#This Row],[Local - Partida]]=0, "-", BS_CONTROLE[[#This Row],[Local - Partida]])</f>
        <v>ZTP</v>
      </c>
      <c r="AL29" s="284" t="str">
        <f>IF(BS_CONTROLE[[#This Row],[Local - Encerramento]]=0, "-", BS_CONTROLE[[#This Row],[Local - Encerramento]])</f>
        <v>TCS2</v>
      </c>
      <c r="AM29" s="284" t="str">
        <f>IF(BS_CONTROLE[[#This Row],[Entre - Estações]]=0, "-", BS_CONTROLE[[#This Row],[Entre - Estações]])</f>
        <v>ZTP</v>
      </c>
      <c r="AN29" s="284" t="str">
        <f>IF(BS_CONTROLE[[#This Row],[SB]]=0, "-", BS_CONTROLE[[#This Row],[SB]])</f>
        <v>ZTP11</v>
      </c>
      <c r="AO29" s="285">
        <f>IF(BS_CONTROLE[[#This Row],[SUB]]=0, "-", BS_CONTROLE[[#This Row],[SUB]])</f>
        <v>78</v>
      </c>
      <c r="AP29" s="286">
        <f>IF(BS_CONTROLE[[#This Row],[KM - Inicio]]=0, "-", BS_CONTROLE[[#This Row],[KM - Inicio]])</f>
        <v>336</v>
      </c>
      <c r="AQ29" s="286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9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7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1243</v>
      </c>
      <c r="BK29" s="16" t="s">
        <v>1244</v>
      </c>
      <c r="BL29" s="15"/>
      <c r="BM29" s="14" t="s">
        <v>981</v>
      </c>
      <c r="BN29" s="14" t="s">
        <v>981</v>
      </c>
      <c r="BO29" s="165" t="s">
        <v>981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5" t="str">
        <f t="shared" si="5"/>
        <v>OKOK</v>
      </c>
    </row>
    <row r="30" spans="1:72" hidden="1">
      <c r="A30" s="50" t="str">
        <f t="shared" si="6"/>
        <v/>
      </c>
      <c r="B30" s="171"/>
      <c r="C30" s="8" t="str">
        <f>IF(BS_CONTROLE[[#This Row],[DATA]]="","",WEEKNUM(BS_CONTROLE[[#This Row],[DATA]]))</f>
        <v/>
      </c>
      <c r="D30" s="51"/>
      <c r="E30" s="320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3" t="s">
        <v>11</v>
      </c>
      <c r="M30" s="204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204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73"/>
      <c r="P30" s="173"/>
      <c r="Q30" s="83"/>
      <c r="R30" s="10" t="str">
        <f>IFERROR(_xlfn.XLOOKUP(F30, BS_ATIVIDADE[ATIVIDADE],BS_ATIVIDADE[UNIDADE] ), "*")</f>
        <v>*</v>
      </c>
      <c r="S30" s="289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9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8"/>
      <c r="W30" s="173"/>
      <c r="X30" s="218"/>
      <c r="Y30" s="158"/>
      <c r="Z30" s="158"/>
      <c r="AA30" s="83"/>
      <c r="AB30" s="70"/>
      <c r="AC30" s="70"/>
      <c r="AD30" s="173"/>
      <c r="AE30" s="83"/>
      <c r="AF30" s="83"/>
      <c r="AG30" s="83"/>
      <c r="AH30" s="48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84" t="str">
        <f>IF(BS_CONTROLE[[#This Row],[Local - Partida]]=0, "-", BS_CONTROLE[[#This Row],[Local - Partida]])</f>
        <v>-</v>
      </c>
      <c r="AL30" s="284" t="str">
        <f>IF(BS_CONTROLE[[#This Row],[Local - Encerramento]]=0, "-", BS_CONTROLE[[#This Row],[Local - Encerramento]])</f>
        <v>-</v>
      </c>
      <c r="AM30" s="284" t="str">
        <f>IF(BS_CONTROLE[[#This Row],[Entre - Estações]]=0, "-", BS_CONTROLE[[#This Row],[Entre - Estações]])</f>
        <v>-</v>
      </c>
      <c r="AN30" s="284" t="str">
        <f>IF(BS_CONTROLE[[#This Row],[SB]]=0, "-", BS_CONTROLE[[#This Row],[SB]])</f>
        <v>-</v>
      </c>
      <c r="AO30" s="285" t="str">
        <f>IF(BS_CONTROLE[[#This Row],[SUB]]=0, "-", BS_CONTROLE[[#This Row],[SUB]])</f>
        <v>-</v>
      </c>
      <c r="AP30" s="286" t="str">
        <f>IF(BS_CONTROLE[[#This Row],[KM - Inicio]]=0, "-", BS_CONTROLE[[#This Row],[KM - Inicio]])</f>
        <v>-</v>
      </c>
      <c r="AQ30" s="286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9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7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5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5" t="str">
        <f t="shared" si="5"/>
        <v/>
      </c>
    </row>
    <row r="31" spans="1:72" hidden="1">
      <c r="A31" s="50" t="str">
        <f t="shared" si="6"/>
        <v/>
      </c>
      <c r="B31" s="171"/>
      <c r="C31" s="8" t="str">
        <f>IF(BS_CONTROLE[[#This Row],[DATA]]="","",WEEKNUM(BS_CONTROLE[[#This Row],[DATA]]))</f>
        <v/>
      </c>
      <c r="D31" s="51"/>
      <c r="E31" s="320">
        <v>26</v>
      </c>
      <c r="F31" s="172"/>
      <c r="G31" s="9" t="str">
        <f>IF(D31="","*",VLOOKUP(F31,BS_ATIVIDADE[#All],3,FALSE))</f>
        <v>*</v>
      </c>
      <c r="H31" s="173"/>
      <c r="I31" s="173"/>
      <c r="J31" s="217"/>
      <c r="K31" s="217"/>
      <c r="L31" s="83" t="s">
        <v>11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73"/>
      <c r="P31" s="173"/>
      <c r="Q31" s="83"/>
      <c r="R31" s="10" t="str">
        <f>IFERROR(_xlfn.XLOOKUP(F31, BS_ATIVIDADE[ATIVIDADE],BS_ATIVIDADE[UNIDADE] ), "*")</f>
        <v>*</v>
      </c>
      <c r="S31" s="289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9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8"/>
      <c r="W31" s="173"/>
      <c r="X31" s="218"/>
      <c r="Y31" s="158"/>
      <c r="Z31" s="158"/>
      <c r="AA31" s="83"/>
      <c r="AB31" s="70"/>
      <c r="AC31" s="70"/>
      <c r="AD31" s="173"/>
      <c r="AE31" s="83"/>
      <c r="AF31" s="83"/>
      <c r="AG31" s="83"/>
      <c r="AH31" s="48"/>
      <c r="AI31" s="142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84" t="str">
        <f>IF(BS_CONTROLE[[#This Row],[Local - Partida]]=0, "-", BS_CONTROLE[[#This Row],[Local - Partida]])</f>
        <v>-</v>
      </c>
      <c r="AL31" s="284" t="str">
        <f>IF(BS_CONTROLE[[#This Row],[Local - Encerramento]]=0, "-", BS_CONTROLE[[#This Row],[Local - Encerramento]])</f>
        <v>-</v>
      </c>
      <c r="AM31" s="284" t="str">
        <f>IF(BS_CONTROLE[[#This Row],[Entre - Estações]]=0, "-", BS_CONTROLE[[#This Row],[Entre - Estações]])</f>
        <v>-</v>
      </c>
      <c r="AN31" s="284" t="str">
        <f>IF(BS_CONTROLE[[#This Row],[SB]]=0, "-", BS_CONTROLE[[#This Row],[SB]])</f>
        <v>-</v>
      </c>
      <c r="AO31" s="285" t="str">
        <f>IF(BS_CONTROLE[[#This Row],[SUB]]=0, "-", BS_CONTROLE[[#This Row],[SUB]])</f>
        <v>-</v>
      </c>
      <c r="AP31" s="286" t="str">
        <f>IF(BS_CONTROLE[[#This Row],[KM - Inicio]]=0, "-", BS_CONTROLE[[#This Row],[KM - Inicio]])</f>
        <v>-</v>
      </c>
      <c r="AQ31" s="286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9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7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5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5" t="str">
        <f t="shared" si="5"/>
        <v/>
      </c>
    </row>
    <row r="32" spans="1:72" hidden="1">
      <c r="A32" s="50" t="str">
        <f t="shared" si="6"/>
        <v/>
      </c>
      <c r="B32" s="171"/>
      <c r="C32" s="8" t="str">
        <f>IF(BS_CONTROLE[[#This Row],[DATA]]="","",WEEKNUM(BS_CONTROLE[[#This Row],[DATA]]))</f>
        <v/>
      </c>
      <c r="D32" s="51"/>
      <c r="E32" s="320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11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9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9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84" t="str">
        <f>IF(BS_CONTROLE[[#This Row],[Local - Partida]]=0, "-", BS_CONTROLE[[#This Row],[Local - Partida]])</f>
        <v>-</v>
      </c>
      <c r="AL32" s="284" t="str">
        <f>IF(BS_CONTROLE[[#This Row],[Local - Encerramento]]=0, "-", BS_CONTROLE[[#This Row],[Local - Encerramento]])</f>
        <v>-</v>
      </c>
      <c r="AM32" s="284" t="str">
        <f>IF(BS_CONTROLE[[#This Row],[Entre - Estações]]=0, "-", BS_CONTROLE[[#This Row],[Entre - Estações]])</f>
        <v>-</v>
      </c>
      <c r="AN32" s="284" t="str">
        <f>IF(BS_CONTROLE[[#This Row],[SB]]=0, "-", BS_CONTROLE[[#This Row],[SB]])</f>
        <v>-</v>
      </c>
      <c r="AO32" s="285" t="str">
        <f>IF(BS_CONTROLE[[#This Row],[SUB]]=0, "-", BS_CONTROLE[[#This Row],[SUB]])</f>
        <v>-</v>
      </c>
      <c r="AP32" s="286" t="str">
        <f>IF(BS_CONTROLE[[#This Row],[KM - Inicio]]=0, "-", BS_CONTROLE[[#This Row],[KM - Inicio]])</f>
        <v>-</v>
      </c>
      <c r="AQ32" s="286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9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7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 hidden="1">
      <c r="A33" s="50" t="str">
        <f t="shared" si="6"/>
        <v/>
      </c>
      <c r="B33" s="171"/>
      <c r="C33" s="8" t="str">
        <f>IF(BS_CONTROLE[[#This Row],[DATA]]="","",WEEKNUM(BS_CONTROLE[[#This Row],[DATA]]))</f>
        <v/>
      </c>
      <c r="D33" s="51"/>
      <c r="E33" s="320">
        <v>28</v>
      </c>
      <c r="F33" s="172"/>
      <c r="G33" s="9" t="str">
        <f>IF(D33="","*",VLOOKUP(F33,BS_ATIVIDADE[#All],3,FALSE))</f>
        <v>*</v>
      </c>
      <c r="H33" s="173"/>
      <c r="I33" s="173"/>
      <c r="J33" s="217"/>
      <c r="K33" s="217"/>
      <c r="L33" s="83" t="s">
        <v>11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73"/>
      <c r="P33" s="173"/>
      <c r="Q33" s="83"/>
      <c r="R33" s="10" t="str">
        <f>IFERROR(_xlfn.XLOOKUP(F33, BS_ATIVIDADE[ATIVIDADE],BS_ATIVIDADE[UNIDADE] ), "*")</f>
        <v>*</v>
      </c>
      <c r="S33" s="289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9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8"/>
      <c r="W33" s="173"/>
      <c r="X33" s="218"/>
      <c r="Y33" s="158"/>
      <c r="Z33" s="158"/>
      <c r="AA33" s="83"/>
      <c r="AB33" s="70"/>
      <c r="AC33" s="70"/>
      <c r="AD33" s="173"/>
      <c r="AE33" s="83"/>
      <c r="AF33" s="83"/>
      <c r="AG33" s="83"/>
      <c r="AH33" s="48"/>
      <c r="AI33" s="142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84" t="str">
        <f>IF(BS_CONTROLE[[#This Row],[Local - Partida]]=0, "-", BS_CONTROLE[[#This Row],[Local - Partida]])</f>
        <v>-</v>
      </c>
      <c r="AL33" s="284" t="str">
        <f>IF(BS_CONTROLE[[#This Row],[Local - Encerramento]]=0, "-", BS_CONTROLE[[#This Row],[Local - Encerramento]])</f>
        <v>-</v>
      </c>
      <c r="AM33" s="284" t="str">
        <f>IF(BS_CONTROLE[[#This Row],[Entre - Estações]]=0, "-", BS_CONTROLE[[#This Row],[Entre - Estações]])</f>
        <v>-</v>
      </c>
      <c r="AN33" s="284" t="str">
        <f>IF(BS_CONTROLE[[#This Row],[SB]]=0, "-", BS_CONTROLE[[#This Row],[SB]])</f>
        <v>-</v>
      </c>
      <c r="AO33" s="285" t="str">
        <f>IF(BS_CONTROLE[[#This Row],[SUB]]=0, "-", BS_CONTROLE[[#This Row],[SUB]])</f>
        <v>-</v>
      </c>
      <c r="AP33" s="286" t="str">
        <f>IF(BS_CONTROLE[[#This Row],[KM - Inicio]]=0, "-", BS_CONTROLE[[#This Row],[KM - Inicio]])</f>
        <v>-</v>
      </c>
      <c r="AQ33" s="286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9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7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5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5" t="str">
        <f t="shared" si="5"/>
        <v/>
      </c>
    </row>
    <row r="34" spans="1:72" hidden="1">
      <c r="A34" s="50" t="str">
        <f t="shared" si="6"/>
        <v/>
      </c>
      <c r="B34" s="171"/>
      <c r="C34" s="8" t="str">
        <f>IF(BS_CONTROLE[[#This Row],[DATA]]="","",WEEKNUM(BS_CONTROLE[[#This Row],[DATA]]))</f>
        <v/>
      </c>
      <c r="D34" s="51"/>
      <c r="E34" s="321">
        <v>29</v>
      </c>
      <c r="F34" s="172"/>
      <c r="G34" s="9" t="str">
        <f>IF(D34="","*",VLOOKUP(F34,BS_ATIVIDADE[#All],3,FALSE))</f>
        <v>*</v>
      </c>
      <c r="H34" s="173"/>
      <c r="I34" s="173"/>
      <c r="J34" s="217"/>
      <c r="K34" s="217"/>
      <c r="L34" s="83" t="s">
        <v>11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73"/>
      <c r="P34" s="173"/>
      <c r="Q34" s="83"/>
      <c r="R34" s="10" t="str">
        <f>IFERROR(_xlfn.XLOOKUP(F34, BS_ATIVIDADE[ATIVIDADE],BS_ATIVIDADE[UNIDADE] ), "*")</f>
        <v>*</v>
      </c>
      <c r="S34" s="289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9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8"/>
      <c r="W34" s="173"/>
      <c r="X34" s="218"/>
      <c r="Y34" s="158"/>
      <c r="Z34" s="158"/>
      <c r="AA34" s="83"/>
      <c r="AB34" s="70"/>
      <c r="AC34" s="70"/>
      <c r="AD34" s="173"/>
      <c r="AE34" s="83"/>
      <c r="AF34" s="83"/>
      <c r="AG34" s="83"/>
      <c r="AH34" s="48"/>
      <c r="AI34" s="142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84" t="str">
        <f>IF(BS_CONTROLE[[#This Row],[Local - Partida]]=0, "-", BS_CONTROLE[[#This Row],[Local - Partida]])</f>
        <v>-</v>
      </c>
      <c r="AL34" s="284" t="str">
        <f>IF(BS_CONTROLE[[#This Row],[Local - Encerramento]]=0, "-", BS_CONTROLE[[#This Row],[Local - Encerramento]])</f>
        <v>-</v>
      </c>
      <c r="AM34" s="284" t="str">
        <f>IF(BS_CONTROLE[[#This Row],[Entre - Estações]]=0, "-", BS_CONTROLE[[#This Row],[Entre - Estações]])</f>
        <v>-</v>
      </c>
      <c r="AN34" s="284" t="str">
        <f>IF(BS_CONTROLE[[#This Row],[SB]]=0, "-", BS_CONTROLE[[#This Row],[SB]])</f>
        <v>-</v>
      </c>
      <c r="AO34" s="285" t="str">
        <f>IF(BS_CONTROLE[[#This Row],[SUB]]=0, "-", BS_CONTROLE[[#This Row],[SUB]])</f>
        <v>-</v>
      </c>
      <c r="AP34" s="286" t="str">
        <f>IF(BS_CONTROLE[[#This Row],[KM - Inicio]]=0, "-", BS_CONTROLE[[#This Row],[KM - Inicio]])</f>
        <v>-</v>
      </c>
      <c r="AQ34" s="286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9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7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5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5" t="str">
        <f t="shared" si="5"/>
        <v/>
      </c>
    </row>
    <row r="35" spans="1:72" hidden="1">
      <c r="A35" s="50" t="str">
        <f t="shared" si="6"/>
        <v/>
      </c>
      <c r="B35" s="171"/>
      <c r="C35" s="8" t="str">
        <f>IF(BS_CONTROLE[[#This Row],[DATA]]="","",WEEKNUM(BS_CONTROLE[[#This Row],[DATA]]))</f>
        <v/>
      </c>
      <c r="D35" s="51"/>
      <c r="E35" s="320">
        <v>30</v>
      </c>
      <c r="F35" s="172"/>
      <c r="G35" s="9" t="str">
        <f>IF(D35="","*",VLOOKUP(F35,BS_ATIVIDADE[#All],3,FALSE))</f>
        <v>*</v>
      </c>
      <c r="H35" s="173"/>
      <c r="I35" s="173"/>
      <c r="J35" s="217"/>
      <c r="K35" s="217"/>
      <c r="L35" s="83" t="s">
        <v>11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73"/>
      <c r="P35" s="173"/>
      <c r="Q35" s="83"/>
      <c r="R35" s="10" t="str">
        <f>IFERROR(_xlfn.XLOOKUP(F35, BS_ATIVIDADE[ATIVIDADE],BS_ATIVIDADE[UNIDADE] ), "*")</f>
        <v>*</v>
      </c>
      <c r="S35" s="289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9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8"/>
      <c r="W35" s="173"/>
      <c r="X35" s="218"/>
      <c r="Y35" s="158"/>
      <c r="Z35" s="158"/>
      <c r="AA35" s="83"/>
      <c r="AB35" s="70"/>
      <c r="AC35" s="70"/>
      <c r="AD35" s="173"/>
      <c r="AE35" s="83"/>
      <c r="AF35" s="83"/>
      <c r="AG35" s="83"/>
      <c r="AH35" s="48"/>
      <c r="AI35" s="142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84" t="str">
        <f>IF(BS_CONTROLE[[#This Row],[Local - Partida]]=0, "-", BS_CONTROLE[[#This Row],[Local - Partida]])</f>
        <v>-</v>
      </c>
      <c r="AL35" s="284" t="str">
        <f>IF(BS_CONTROLE[[#This Row],[Local - Encerramento]]=0, "-", BS_CONTROLE[[#This Row],[Local - Encerramento]])</f>
        <v>-</v>
      </c>
      <c r="AM35" s="284" t="str">
        <f>IF(BS_CONTROLE[[#This Row],[Entre - Estações]]=0, "-", BS_CONTROLE[[#This Row],[Entre - Estações]])</f>
        <v>-</v>
      </c>
      <c r="AN35" s="284" t="str">
        <f>IF(BS_CONTROLE[[#This Row],[SB]]=0, "-", BS_CONTROLE[[#This Row],[SB]])</f>
        <v>-</v>
      </c>
      <c r="AO35" s="285" t="str">
        <f>IF(BS_CONTROLE[[#This Row],[SUB]]=0, "-", BS_CONTROLE[[#This Row],[SUB]])</f>
        <v>-</v>
      </c>
      <c r="AP35" s="286" t="str">
        <f>IF(BS_CONTROLE[[#This Row],[KM - Inicio]]=0, "-", BS_CONTROLE[[#This Row],[KM - Inicio]])</f>
        <v>-</v>
      </c>
      <c r="AQ35" s="286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9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7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5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5" t="str">
        <f t="shared" si="5"/>
        <v/>
      </c>
    </row>
    <row r="36" spans="1:72" hidden="1">
      <c r="A36" s="50" t="str">
        <f t="shared" si="6"/>
        <v/>
      </c>
      <c r="B36" s="171"/>
      <c r="C36" s="8" t="str">
        <f>IF(BS_CONTROLE[[#This Row],[DATA]]="","",WEEKNUM(BS_CONTROLE[[#This Row],[DATA]]))</f>
        <v/>
      </c>
      <c r="D36" s="51"/>
      <c r="E36" s="320">
        <v>31</v>
      </c>
      <c r="F36" s="172"/>
      <c r="G36" s="9" t="str">
        <f>IF(D36="","*",VLOOKUP(F36,BS_ATIVIDADE[#All],3,FALSE))</f>
        <v>*</v>
      </c>
      <c r="H36" s="173"/>
      <c r="I36" s="173"/>
      <c r="J36" s="217"/>
      <c r="K36" s="217"/>
      <c r="L36" s="83" t="s">
        <v>11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73"/>
      <c r="P36" s="173"/>
      <c r="Q36" s="83"/>
      <c r="R36" s="10" t="str">
        <f>IFERROR(_xlfn.XLOOKUP(F36, BS_ATIVIDADE[ATIVIDADE],BS_ATIVIDADE[UNIDADE] ), "*")</f>
        <v>*</v>
      </c>
      <c r="S36" s="289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9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8"/>
      <c r="W36" s="173"/>
      <c r="X36" s="218"/>
      <c r="Y36" s="158"/>
      <c r="Z36" s="158"/>
      <c r="AA36" s="83"/>
      <c r="AB36" s="70"/>
      <c r="AC36" s="70"/>
      <c r="AD36" s="173"/>
      <c r="AE36" s="83"/>
      <c r="AF36" s="83"/>
      <c r="AG36" s="83"/>
      <c r="AH36" s="48"/>
      <c r="AI36" s="142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84" t="str">
        <f>IF(BS_CONTROLE[[#This Row],[Local - Partida]]=0, "-", BS_CONTROLE[[#This Row],[Local - Partida]])</f>
        <v>-</v>
      </c>
      <c r="AL36" s="284" t="str">
        <f>IF(BS_CONTROLE[[#This Row],[Local - Encerramento]]=0, "-", BS_CONTROLE[[#This Row],[Local - Encerramento]])</f>
        <v>-</v>
      </c>
      <c r="AM36" s="284" t="str">
        <f>IF(BS_CONTROLE[[#This Row],[Entre - Estações]]=0, "-", BS_CONTROLE[[#This Row],[Entre - Estações]])</f>
        <v>-</v>
      </c>
      <c r="AN36" s="284" t="str">
        <f>IF(BS_CONTROLE[[#This Row],[SB]]=0, "-", BS_CONTROLE[[#This Row],[SB]])</f>
        <v>-</v>
      </c>
      <c r="AO36" s="285" t="str">
        <f>IF(BS_CONTROLE[[#This Row],[SUB]]=0, "-", BS_CONTROLE[[#This Row],[SUB]])</f>
        <v>-</v>
      </c>
      <c r="AP36" s="286" t="str">
        <f>IF(BS_CONTROLE[[#This Row],[KM - Inicio]]=0, "-", BS_CONTROLE[[#This Row],[KM - Inicio]])</f>
        <v>-</v>
      </c>
      <c r="AQ36" s="286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9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7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5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5" t="str">
        <f t="shared" si="5"/>
        <v/>
      </c>
    </row>
    <row r="37" spans="1:72" hidden="1">
      <c r="A37" s="50" t="str">
        <f t="shared" si="6"/>
        <v/>
      </c>
      <c r="B37" s="171"/>
      <c r="C37" s="8" t="str">
        <f>IF(BS_CONTROLE[[#This Row],[DATA]]="","",WEEKNUM(BS_CONTROLE[[#This Row],[DATA]]))</f>
        <v/>
      </c>
      <c r="D37" s="51"/>
      <c r="E37" s="320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11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9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9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4" t="str">
        <f>IF(BS_CONTROLE[[#This Row],[Local - Partida]]=0, "-", BS_CONTROLE[[#This Row],[Local - Partida]])</f>
        <v>-</v>
      </c>
      <c r="AL37" s="284" t="str">
        <f>IF(BS_CONTROLE[[#This Row],[Local - Encerramento]]=0, "-", BS_CONTROLE[[#This Row],[Local - Encerramento]])</f>
        <v>-</v>
      </c>
      <c r="AM37" s="284" t="str">
        <f>IF(BS_CONTROLE[[#This Row],[Entre - Estações]]=0, "-", BS_CONTROLE[[#This Row],[Entre - Estações]])</f>
        <v>-</v>
      </c>
      <c r="AN37" s="284" t="str">
        <f>IF(BS_CONTROLE[[#This Row],[SB]]=0, "-", BS_CONTROLE[[#This Row],[SB]])</f>
        <v>-</v>
      </c>
      <c r="AO37" s="285" t="str">
        <f>IF(BS_CONTROLE[[#This Row],[SUB]]=0, "-", BS_CONTROLE[[#This Row],[SUB]])</f>
        <v>-</v>
      </c>
      <c r="AP37" s="286" t="str">
        <f>IF(BS_CONTROLE[[#This Row],[KM - Inicio]]=0, "-", BS_CONTROLE[[#This Row],[KM - Inicio]])</f>
        <v>-</v>
      </c>
      <c r="AQ37" s="286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9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7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6"/>
        <v/>
      </c>
      <c r="B38" s="171"/>
      <c r="C38" s="8" t="str">
        <f>IF(BS_CONTROLE[[#This Row],[DATA]]="","",WEEKNUM(BS_CONTROLE[[#This Row],[DATA]]))</f>
        <v/>
      </c>
      <c r="D38" s="51"/>
      <c r="E38" s="320">
        <v>33</v>
      </c>
      <c r="F38" s="172"/>
      <c r="G38" s="9" t="str">
        <f>IF(D38="","*",VLOOKUP(F38,BS_ATIVIDADE[#All],3,FALSE))</f>
        <v>*</v>
      </c>
      <c r="H38" s="173"/>
      <c r="I38" s="173"/>
      <c r="J38" s="217"/>
      <c r="K38" s="217"/>
      <c r="L38" s="83" t="s">
        <v>11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3"/>
      <c r="P38" s="173"/>
      <c r="Q38" s="83"/>
      <c r="R38" s="10" t="str">
        <f>IFERROR(_xlfn.XLOOKUP(F38, BS_ATIVIDADE[ATIVIDADE],BS_ATIVIDADE[UNIDADE] ), "*")</f>
        <v>*</v>
      </c>
      <c r="S38" s="289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9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8"/>
      <c r="W38" s="173"/>
      <c r="X38" s="218"/>
      <c r="Y38" s="158"/>
      <c r="Z38" s="158"/>
      <c r="AA38" s="83"/>
      <c r="AB38" s="70"/>
      <c r="AC38" s="70"/>
      <c r="AD38" s="173"/>
      <c r="AE38" s="83"/>
      <c r="AF38" s="83"/>
      <c r="AG38" s="83"/>
      <c r="AH38" s="48"/>
      <c r="AI38" s="142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4" t="str">
        <f>IF(BS_CONTROLE[[#This Row],[Local - Partida]]=0, "-", BS_CONTROLE[[#This Row],[Local - Partida]])</f>
        <v>-</v>
      </c>
      <c r="AL38" s="284" t="str">
        <f>IF(BS_CONTROLE[[#This Row],[Local - Encerramento]]=0, "-", BS_CONTROLE[[#This Row],[Local - Encerramento]])</f>
        <v>-</v>
      </c>
      <c r="AM38" s="284" t="str">
        <f>IF(BS_CONTROLE[[#This Row],[Entre - Estações]]=0, "-", BS_CONTROLE[[#This Row],[Entre - Estações]])</f>
        <v>-</v>
      </c>
      <c r="AN38" s="284" t="str">
        <f>IF(BS_CONTROLE[[#This Row],[SB]]=0, "-", BS_CONTROLE[[#This Row],[SB]])</f>
        <v>-</v>
      </c>
      <c r="AO38" s="285" t="str">
        <f>IF(BS_CONTROLE[[#This Row],[SUB]]=0, "-", BS_CONTROLE[[#This Row],[SUB]])</f>
        <v>-</v>
      </c>
      <c r="AP38" s="286" t="str">
        <f>IF(BS_CONTROLE[[#This Row],[KM - Inicio]]=0, "-", BS_CONTROLE[[#This Row],[KM - Inicio]])</f>
        <v>-</v>
      </c>
      <c r="AQ38" s="286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9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7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5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5" t="str">
        <f t="shared" si="5"/>
        <v/>
      </c>
    </row>
    <row r="39" spans="1:72">
      <c r="A39" s="50" t="str">
        <f t="shared" si="6"/>
        <v>W7046025</v>
      </c>
      <c r="B39" s="171">
        <v>46025</v>
      </c>
      <c r="C39" s="8">
        <f>IF(BS_CONTROLE[[#This Row],[DATA]]="","",WEEKNUM(BS_CONTROLE[[#This Row],[DATA]]))</f>
        <v>1</v>
      </c>
      <c r="D39" s="51" t="s">
        <v>239</v>
      </c>
      <c r="E39" s="320">
        <v>34</v>
      </c>
      <c r="F39" s="172" t="s">
        <v>187</v>
      </c>
      <c r="G39" s="9" t="str">
        <f>IF(D39="","*",VLOOKUP(F39,BS_ATIVIDADE[#All],3,FALSE))</f>
        <v>PEDRA</v>
      </c>
      <c r="H39" s="173" t="s">
        <v>424</v>
      </c>
      <c r="I39" s="173" t="s">
        <v>941</v>
      </c>
      <c r="J39" s="217">
        <v>98</v>
      </c>
      <c r="K39" s="217">
        <v>727</v>
      </c>
      <c r="L39" s="83">
        <v>730</v>
      </c>
      <c r="M39" s="20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204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73">
        <v>0.375</v>
      </c>
      <c r="P39" s="173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9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9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8" t="s">
        <v>1220</v>
      </c>
      <c r="W39" s="173" t="s">
        <v>1245</v>
      </c>
      <c r="X39" s="218" t="s">
        <v>957</v>
      </c>
      <c r="Y39" s="158"/>
      <c r="Z39" s="158"/>
      <c r="AA39" s="83" t="s">
        <v>1246</v>
      </c>
      <c r="AB39" s="70" t="s">
        <v>959</v>
      </c>
      <c r="AC39" s="70" t="s">
        <v>943</v>
      </c>
      <c r="AD39" s="173">
        <v>0.29166666666666669</v>
      </c>
      <c r="AE39" s="83">
        <v>9414</v>
      </c>
      <c r="AF39" s="83">
        <v>7632</v>
      </c>
      <c r="AG39" s="83"/>
      <c r="AH39" s="48"/>
      <c r="AI39" s="142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84" t="str">
        <f>IF(BS_CONTROLE[[#This Row],[Local - Partida]]=0, "-", BS_CONTROLE[[#This Row],[Local - Partida]])</f>
        <v>TRO</v>
      </c>
      <c r="AL39" s="284" t="str">
        <f>IF(BS_CONTROLE[[#This Row],[Local - Encerramento]]=0, "-", BS_CONTROLE[[#This Row],[Local - Encerramento]])</f>
        <v>TGR2</v>
      </c>
      <c r="AM39" s="284" t="str">
        <f>IF(BS_CONTROLE[[#This Row],[Entre - Estações]]=0, "-", BS_CONTROLE[[#This Row],[Entre - Estações]])</f>
        <v>TSF-TRO</v>
      </c>
      <c r="AN39" s="284" t="str">
        <f>IF(BS_CONTROLE[[#This Row],[SB]]=0, "-", BS_CONTROLE[[#This Row],[SB]])</f>
        <v>TSF732</v>
      </c>
      <c r="AO39" s="285">
        <f>IF(BS_CONTROLE[[#This Row],[SUB]]=0, "-", BS_CONTROLE[[#This Row],[SUB]])</f>
        <v>98</v>
      </c>
      <c r="AP39" s="286">
        <f>IF(BS_CONTROLE[[#This Row],[KM - Inicio]]=0, "-", BS_CONTROLE[[#This Row],[KM - Inicio]])</f>
        <v>727</v>
      </c>
      <c r="AQ39" s="286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9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7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1247</v>
      </c>
      <c r="BK39" s="16" t="s">
        <v>1247</v>
      </c>
      <c r="BL39" s="15"/>
      <c r="BM39" s="14" t="s">
        <v>981</v>
      </c>
      <c r="BN39" s="14" t="s">
        <v>981</v>
      </c>
      <c r="BO39" s="165" t="s">
        <v>981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6"/>
        <v/>
      </c>
      <c r="B40" s="171"/>
      <c r="C40" s="8" t="str">
        <f>IF(BS_CONTROLE[[#This Row],[DATA]]="","",WEEKNUM(BS_CONTROLE[[#This Row],[DATA]]))</f>
        <v/>
      </c>
      <c r="D40" s="51"/>
      <c r="E40" s="320">
        <v>35</v>
      </c>
      <c r="F40" s="172"/>
      <c r="G40" s="9" t="str">
        <f>IF(D40="","*",VLOOKUP(F40,BS_ATIVIDADE[#All],3,FALSE))</f>
        <v>*</v>
      </c>
      <c r="H40" s="173"/>
      <c r="I40" s="173"/>
      <c r="J40" s="217"/>
      <c r="K40" s="217"/>
      <c r="L40" s="83" t="s">
        <v>11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73"/>
      <c r="P40" s="173"/>
      <c r="Q40" s="83"/>
      <c r="R40" s="10" t="str">
        <f>IFERROR(_xlfn.XLOOKUP(F40, BS_ATIVIDADE[ATIVIDADE],BS_ATIVIDADE[UNIDADE] ), "*")</f>
        <v>*</v>
      </c>
      <c r="S40" s="289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9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8"/>
      <c r="W40" s="173"/>
      <c r="X40" s="218"/>
      <c r="Y40" s="158"/>
      <c r="Z40" s="158"/>
      <c r="AA40" s="83"/>
      <c r="AB40" s="70"/>
      <c r="AC40" s="70"/>
      <c r="AD40" s="173"/>
      <c r="AE40" s="83"/>
      <c r="AF40" s="83"/>
      <c r="AG40" s="83"/>
      <c r="AH40" s="48"/>
      <c r="AI40" s="142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84" t="str">
        <f>IF(BS_CONTROLE[[#This Row],[Local - Partida]]=0, "-", BS_CONTROLE[[#This Row],[Local - Partida]])</f>
        <v>-</v>
      </c>
      <c r="AL40" s="284" t="str">
        <f>IF(BS_CONTROLE[[#This Row],[Local - Encerramento]]=0, "-", BS_CONTROLE[[#This Row],[Local - Encerramento]])</f>
        <v>-</v>
      </c>
      <c r="AM40" s="284" t="str">
        <f>IF(BS_CONTROLE[[#This Row],[Entre - Estações]]=0, "-", BS_CONTROLE[[#This Row],[Entre - Estações]])</f>
        <v>-</v>
      </c>
      <c r="AN40" s="284" t="str">
        <f>IF(BS_CONTROLE[[#This Row],[SB]]=0, "-", BS_CONTROLE[[#This Row],[SB]])</f>
        <v>-</v>
      </c>
      <c r="AO40" s="285" t="str">
        <f>IF(BS_CONTROLE[[#This Row],[SUB]]=0, "-", BS_CONTROLE[[#This Row],[SUB]])</f>
        <v>-</v>
      </c>
      <c r="AP40" s="286" t="str">
        <f>IF(BS_CONTROLE[[#This Row],[KM - Inicio]]=0, "-", BS_CONTROLE[[#This Row],[KM - Inicio]])</f>
        <v>-</v>
      </c>
      <c r="AQ40" s="286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9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7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5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5" t="str">
        <f t="shared" si="5"/>
        <v/>
      </c>
    </row>
    <row r="41" spans="1:72">
      <c r="A41" s="50" t="str">
        <f t="shared" si="6"/>
        <v>V8646025</v>
      </c>
      <c r="B41" s="171">
        <v>46025</v>
      </c>
      <c r="C41" s="8">
        <f>IF(BS_CONTROLE[[#This Row],[DATA]]="","",WEEKNUM(BS_CONTROLE[[#This Row],[DATA]]))</f>
        <v>1</v>
      </c>
      <c r="D41" s="51" t="s">
        <v>213</v>
      </c>
      <c r="E41" s="320">
        <v>36</v>
      </c>
      <c r="F41" s="172" t="s">
        <v>117</v>
      </c>
      <c r="G41" s="9" t="str">
        <f>IF(D41="","*",VLOOKUP(F41,BS_ATIVIDADE[#All],3,FALSE))</f>
        <v>MECANIZAÇÃO - SOCADORA</v>
      </c>
      <c r="H41" s="173" t="s">
        <v>941</v>
      </c>
      <c r="I41" s="173" t="s">
        <v>941</v>
      </c>
      <c r="J41" s="217">
        <v>74</v>
      </c>
      <c r="K41" s="217">
        <v>499</v>
      </c>
      <c r="L41" s="83">
        <v>501.25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73">
        <v>0.29166666666666669</v>
      </c>
      <c r="P41" s="173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9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9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8" t="s">
        <v>1248</v>
      </c>
      <c r="W41" s="173" t="s">
        <v>1237</v>
      </c>
      <c r="X41" s="218" t="s">
        <v>957</v>
      </c>
      <c r="Y41" s="158"/>
      <c r="Z41" s="158"/>
      <c r="AA41" s="83">
        <v>1</v>
      </c>
      <c r="AB41" s="70" t="s">
        <v>948</v>
      </c>
      <c r="AC41" s="70"/>
      <c r="AD41" s="173">
        <v>0.29166666666666669</v>
      </c>
      <c r="AE41" s="83">
        <v>6636</v>
      </c>
      <c r="AF41" s="83"/>
      <c r="AG41" s="83"/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84" t="str">
        <f>IF(BS_CONTROLE[[#This Row],[Local - Partida]]=0, "-", BS_CONTROLE[[#This Row],[Local - Partida]])</f>
        <v>TGR2</v>
      </c>
      <c r="AL41" s="284" t="str">
        <f>IF(BS_CONTROLE[[#This Row],[Local - Encerramento]]=0, "-", BS_CONTROLE[[#This Row],[Local - Encerramento]])</f>
        <v>TGR2</v>
      </c>
      <c r="AM41" s="284" t="str">
        <f>IF(BS_CONTROLE[[#This Row],[Entre - Estações]]=0, "-", BS_CONTROLE[[#This Row],[Entre - Estações]])</f>
        <v>TBR-TGR</v>
      </c>
      <c r="AN41" s="284" t="str">
        <f>IF(BS_CONTROLE[[#This Row],[SB]]=0, "-", BS_CONTROLE[[#This Row],[SB]])</f>
        <v>499TGR1</v>
      </c>
      <c r="AO41" s="285">
        <f>IF(BS_CONTROLE[[#This Row],[SUB]]=0, "-", BS_CONTROLE[[#This Row],[SUB]])</f>
        <v>74</v>
      </c>
      <c r="AP41" s="286">
        <f>IF(BS_CONTROLE[[#This Row],[KM - Inicio]]=0, "-", BS_CONTROLE[[#This Row],[KM - Inicio]])</f>
        <v>499</v>
      </c>
      <c r="AQ41" s="286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7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1249</v>
      </c>
      <c r="BK41" s="16" t="s">
        <v>1249</v>
      </c>
      <c r="BL41" s="15"/>
      <c r="BM41" s="14" t="s">
        <v>973</v>
      </c>
      <c r="BN41" s="14" t="s">
        <v>1003</v>
      </c>
      <c r="BO41" s="165" t="s">
        <v>1061</v>
      </c>
      <c r="BP41" s="16" t="s">
        <v>1249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>
      <c r="A42" s="50" t="str">
        <f t="shared" si="6"/>
        <v>W5046025</v>
      </c>
      <c r="B42" s="171">
        <v>46025</v>
      </c>
      <c r="C42" s="8">
        <f>IF(BS_CONTROLE[[#This Row],[DATA]]="","",WEEKNUM(BS_CONTROLE[[#This Row],[DATA]]))</f>
        <v>1</v>
      </c>
      <c r="D42" s="51" t="s">
        <v>230</v>
      </c>
      <c r="E42" s="320">
        <v>37</v>
      </c>
      <c r="F42" s="172" t="s">
        <v>25</v>
      </c>
      <c r="G42" s="9" t="str">
        <f>IF(D42="","*",VLOOKUP(F42,BS_ATIVIDADE[#All],3,FALSE))</f>
        <v>OUTROS</v>
      </c>
      <c r="H42" s="173" t="s">
        <v>916</v>
      </c>
      <c r="I42" s="173" t="s">
        <v>608</v>
      </c>
      <c r="J42" s="217">
        <v>74</v>
      </c>
      <c r="K42" s="217">
        <v>404</v>
      </c>
      <c r="L42" s="83">
        <v>291</v>
      </c>
      <c r="M42" s="204" t="s">
        <v>1250</v>
      </c>
      <c r="N42" s="204" t="s">
        <v>1251</v>
      </c>
      <c r="O42" s="173">
        <v>0.41666666666666669</v>
      </c>
      <c r="P42" s="173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9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9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8" t="s">
        <v>1231</v>
      </c>
      <c r="W42" s="173" t="s">
        <v>1252</v>
      </c>
      <c r="X42" s="218" t="s">
        <v>957</v>
      </c>
      <c r="Y42" s="158"/>
      <c r="Z42" s="158"/>
      <c r="AA42" s="83" t="s">
        <v>1253</v>
      </c>
      <c r="AB42" s="70" t="s">
        <v>948</v>
      </c>
      <c r="AC42" s="70" t="s">
        <v>955</v>
      </c>
      <c r="AD42" s="173">
        <v>0.29166666666666669</v>
      </c>
      <c r="AE42" s="83">
        <v>7671</v>
      </c>
      <c r="AF42" s="83">
        <v>9322</v>
      </c>
      <c r="AG42" s="83"/>
      <c r="AH42" s="48"/>
      <c r="AI42" s="142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84" t="str">
        <f>IF(BS_CONTROLE[[#This Row],[Local - Partida]]=0, "-", BS_CONTROLE[[#This Row],[Local - Partida]])</f>
        <v>TOM2</v>
      </c>
      <c r="AL42" s="284" t="str">
        <f>IF(BS_CONTROLE[[#This Row],[Local - Encerramento]]=0, "-", BS_CONTROLE[[#This Row],[Local - Encerramento]])</f>
        <v>TCS</v>
      </c>
      <c r="AM42" s="284" t="str">
        <f>IF(BS_CONTROLE[[#This Row],[Entre - Estações]]=0, "-", BS_CONTROLE[[#This Row],[Entre - Estações]])</f>
        <v>TOM-TCS</v>
      </c>
      <c r="AN42" s="284" t="str">
        <f>IF(BS_CONTROLE[[#This Row],[SB]]=0, "-", BS_CONTROLE[[#This Row],[SB]])</f>
        <v>TOMTCS</v>
      </c>
      <c r="AO42" s="285">
        <f>IF(BS_CONTROLE[[#This Row],[SUB]]=0, "-", BS_CONTROLE[[#This Row],[SUB]])</f>
        <v>74</v>
      </c>
      <c r="AP42" s="286">
        <f>IF(BS_CONTROLE[[#This Row],[KM - Inicio]]=0, "-", BS_CONTROLE[[#This Row],[KM - Inicio]])</f>
        <v>404</v>
      </c>
      <c r="AQ42" s="286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9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7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1254</v>
      </c>
      <c r="BK42" s="16" t="s">
        <v>1254</v>
      </c>
      <c r="BL42" s="15"/>
      <c r="BM42" s="14" t="s">
        <v>981</v>
      </c>
      <c r="BN42" s="14" t="s">
        <v>981</v>
      </c>
      <c r="BO42" s="165" t="s">
        <v>981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5" t="str">
        <f t="shared" si="5"/>
        <v>OKOK</v>
      </c>
    </row>
    <row r="43" spans="1:72" hidden="1">
      <c r="A43" s="50" t="str">
        <f t="shared" si="6"/>
        <v/>
      </c>
      <c r="B43" s="171"/>
      <c r="C43" s="8" t="str">
        <f>IF(BS_CONTROLE[[#This Row],[DATA]]="","",WEEKNUM(BS_CONTROLE[[#This Row],[DATA]]))</f>
        <v/>
      </c>
      <c r="D43" s="51"/>
      <c r="E43" s="320">
        <v>38</v>
      </c>
      <c r="F43" s="172"/>
      <c r="G43" s="9" t="str">
        <f>IF(D43="","*",VLOOKUP(F43,BS_ATIVIDADE[#All],3,FALSE))</f>
        <v>*</v>
      </c>
      <c r="H43" s="173"/>
      <c r="I43" s="173"/>
      <c r="J43" s="217"/>
      <c r="K43" s="217"/>
      <c r="L43" s="83" t="s">
        <v>11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73"/>
      <c r="P43" s="173"/>
      <c r="Q43" s="83"/>
      <c r="R43" s="10" t="str">
        <f>IFERROR(_xlfn.XLOOKUP(F43, BS_ATIVIDADE[ATIVIDADE],BS_ATIVIDADE[UNIDADE] ), "*")</f>
        <v>*</v>
      </c>
      <c r="S43" s="289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9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8"/>
      <c r="W43" s="173"/>
      <c r="X43" s="218"/>
      <c r="Y43" s="158"/>
      <c r="Z43" s="158"/>
      <c r="AA43" s="83"/>
      <c r="AB43" s="70"/>
      <c r="AC43" s="70"/>
      <c r="AD43" s="173"/>
      <c r="AE43" s="83"/>
      <c r="AF43" s="83"/>
      <c r="AG43" s="83"/>
      <c r="AH43" s="48"/>
      <c r="AI43" s="142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84" t="str">
        <f>IF(BS_CONTROLE[[#This Row],[Local - Partida]]=0, "-", BS_CONTROLE[[#This Row],[Local - Partida]])</f>
        <v>-</v>
      </c>
      <c r="AL43" s="284" t="str">
        <f>IF(BS_CONTROLE[[#This Row],[Local - Encerramento]]=0, "-", BS_CONTROLE[[#This Row],[Local - Encerramento]])</f>
        <v>-</v>
      </c>
      <c r="AM43" s="284" t="str">
        <f>IF(BS_CONTROLE[[#This Row],[Entre - Estações]]=0, "-", BS_CONTROLE[[#This Row],[Entre - Estações]])</f>
        <v>-</v>
      </c>
      <c r="AN43" s="284" t="str">
        <f>IF(BS_CONTROLE[[#This Row],[SB]]=0, "-", BS_CONTROLE[[#This Row],[SB]])</f>
        <v>-</v>
      </c>
      <c r="AO43" s="285" t="str">
        <f>IF(BS_CONTROLE[[#This Row],[SUB]]=0, "-", BS_CONTROLE[[#This Row],[SUB]])</f>
        <v>-</v>
      </c>
      <c r="AP43" s="286" t="str">
        <f>IF(BS_CONTROLE[[#This Row],[KM - Inicio]]=0, "-", BS_CONTROLE[[#This Row],[KM - Inicio]])</f>
        <v>-</v>
      </c>
      <c r="AQ43" s="286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9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7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5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5" t="str">
        <f t="shared" si="5"/>
        <v/>
      </c>
    </row>
    <row r="44" spans="1:72">
      <c r="A44" s="50" t="str">
        <f t="shared" si="6"/>
        <v>V4246025</v>
      </c>
      <c r="B44" s="171">
        <v>46025</v>
      </c>
      <c r="C44" s="8">
        <f>IF(BS_CONTROLE[[#This Row],[DATA]]="","",WEEKNUM(BS_CONTROLE[[#This Row],[DATA]]))</f>
        <v>1</v>
      </c>
      <c r="D44" s="51" t="s">
        <v>180</v>
      </c>
      <c r="E44" s="320">
        <v>39</v>
      </c>
      <c r="F44" s="172" t="s">
        <v>143</v>
      </c>
      <c r="G44" s="9" t="str">
        <f>IF(D44="","*",VLOOKUP(F44,BS_ATIVIDADE[#All],3,FALSE))</f>
        <v>MODERNIZAÇÃO</v>
      </c>
      <c r="H44" s="173" t="s">
        <v>740</v>
      </c>
      <c r="I44" s="173" t="s">
        <v>740</v>
      </c>
      <c r="J44" s="217">
        <v>72</v>
      </c>
      <c r="K44" s="217">
        <v>317</v>
      </c>
      <c r="L44" s="83">
        <v>318</v>
      </c>
      <c r="M44" s="204" t="s">
        <v>741</v>
      </c>
      <c r="N44" s="204" t="s">
        <v>742</v>
      </c>
      <c r="O44" s="173">
        <v>0.27083333333333331</v>
      </c>
      <c r="P44" s="173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9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9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8" t="s">
        <v>1236</v>
      </c>
      <c r="W44" s="173" t="s">
        <v>1237</v>
      </c>
      <c r="X44" s="218" t="s">
        <v>957</v>
      </c>
      <c r="Y44" s="158"/>
      <c r="Z44" s="158"/>
      <c r="AA44" s="83">
        <v>1</v>
      </c>
      <c r="AB44" s="70" t="s">
        <v>948</v>
      </c>
      <c r="AC44" s="70" t="s">
        <v>11</v>
      </c>
      <c r="AD44" s="173">
        <v>0.29166666666666669</v>
      </c>
      <c r="AE44" s="83">
        <v>6242</v>
      </c>
      <c r="AF44" s="83"/>
      <c r="AG44" s="83"/>
      <c r="AH44" s="48"/>
      <c r="AI44" s="142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84" t="str">
        <f>IF(BS_CONTROLE[[#This Row],[Local - Partida]]=0, "-", BS_CONTROLE[[#This Row],[Local - Partida]])</f>
        <v>ZGT1</v>
      </c>
      <c r="AL44" s="284" t="str">
        <f>IF(BS_CONTROLE[[#This Row],[Local - Encerramento]]=0, "-", BS_CONTROLE[[#This Row],[Local - Encerramento]])</f>
        <v>ZGT1</v>
      </c>
      <c r="AM44" s="284" t="str">
        <f>IF(BS_CONTROLE[[#This Row],[Entre - Estações]]=0, "-", BS_CONTROLE[[#This Row],[Entre - Estações]])</f>
        <v>ZGT-ZXE</v>
      </c>
      <c r="AN44" s="284" t="str">
        <f>IF(BS_CONTROLE[[#This Row],[SB]]=0, "-", BS_CONTROLE[[#This Row],[SB]])</f>
        <v>ZGTZXE</v>
      </c>
      <c r="AO44" s="285">
        <f>IF(BS_CONTROLE[[#This Row],[SUB]]=0, "-", BS_CONTROLE[[#This Row],[SUB]])</f>
        <v>72</v>
      </c>
      <c r="AP44" s="286">
        <f>IF(BS_CONTROLE[[#This Row],[KM - Inicio]]=0, "-", BS_CONTROLE[[#This Row],[KM - Inicio]])</f>
        <v>317</v>
      </c>
      <c r="AQ44" s="286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9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7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1255</v>
      </c>
      <c r="BK44" s="16" t="s">
        <v>1255</v>
      </c>
      <c r="BL44" s="15"/>
      <c r="BM44" s="14" t="s">
        <v>981</v>
      </c>
      <c r="BN44" s="14" t="s">
        <v>981</v>
      </c>
      <c r="BO44" s="165" t="s">
        <v>981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5" t="str">
        <f t="shared" si="5"/>
        <v>OKOK</v>
      </c>
    </row>
    <row r="45" spans="1:72" hidden="1">
      <c r="A45" s="50" t="str">
        <f t="shared" si="6"/>
        <v/>
      </c>
      <c r="B45" s="171"/>
      <c r="C45" s="8" t="str">
        <f>IF(BS_CONTROLE[[#This Row],[DATA]]="","",WEEKNUM(BS_CONTROLE[[#This Row],[DATA]]))</f>
        <v/>
      </c>
      <c r="D45" s="51"/>
      <c r="E45" s="320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11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9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9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84" t="str">
        <f>IF(BS_CONTROLE[[#This Row],[Local - Partida]]=0, "-", BS_CONTROLE[[#This Row],[Local - Partida]])</f>
        <v>-</v>
      </c>
      <c r="AL45" s="284" t="str">
        <f>IF(BS_CONTROLE[[#This Row],[Local - Encerramento]]=0, "-", BS_CONTROLE[[#This Row],[Local - Encerramento]])</f>
        <v>-</v>
      </c>
      <c r="AM45" s="284" t="str">
        <f>IF(BS_CONTROLE[[#This Row],[Entre - Estações]]=0, "-", BS_CONTROLE[[#This Row],[Entre - Estações]])</f>
        <v>-</v>
      </c>
      <c r="AN45" s="284" t="str">
        <f>IF(BS_CONTROLE[[#This Row],[SB]]=0, "-", BS_CONTROLE[[#This Row],[SB]])</f>
        <v>-</v>
      </c>
      <c r="AO45" s="285" t="str">
        <f>IF(BS_CONTROLE[[#This Row],[SUB]]=0, "-", BS_CONTROLE[[#This Row],[SUB]])</f>
        <v>-</v>
      </c>
      <c r="AP45" s="286" t="str">
        <f>IF(BS_CONTROLE[[#This Row],[KM - Inicio]]=0, "-", BS_CONTROLE[[#This Row],[KM - Inicio]])</f>
        <v>-</v>
      </c>
      <c r="AQ45" s="286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9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7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 hidden="1">
      <c r="A46" s="50" t="str">
        <f t="shared" si="6"/>
        <v/>
      </c>
      <c r="B46" s="171"/>
      <c r="C46" s="8" t="str">
        <f>IF(BS_CONTROLE[[#This Row],[DATA]]="","",WEEKNUM(BS_CONTROLE[[#This Row],[DATA]]))</f>
        <v/>
      </c>
      <c r="D46" s="51"/>
      <c r="E46" s="321">
        <v>41</v>
      </c>
      <c r="F46" s="172"/>
      <c r="G46" s="9" t="str">
        <f>IF(D46="","*",VLOOKUP(F46,BS_ATIVIDADE[#All],3,FALSE))</f>
        <v>*</v>
      </c>
      <c r="H46" s="173"/>
      <c r="I46" s="173"/>
      <c r="J46" s="217"/>
      <c r="K46" s="217"/>
      <c r="L46" s="83" t="s">
        <v>11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73"/>
      <c r="P46" s="173"/>
      <c r="Q46" s="83"/>
      <c r="R46" s="10" t="str">
        <f>IFERROR(_xlfn.XLOOKUP(F46, BS_ATIVIDADE[ATIVIDADE],BS_ATIVIDADE[UNIDADE] ), "*")</f>
        <v>*</v>
      </c>
      <c r="S46" s="289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9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8"/>
      <c r="W46" s="173"/>
      <c r="X46" s="218"/>
      <c r="Y46" s="158"/>
      <c r="Z46" s="158"/>
      <c r="AA46" s="83"/>
      <c r="AB46" s="70"/>
      <c r="AC46" s="70"/>
      <c r="AD46" s="173"/>
      <c r="AE46" s="83"/>
      <c r="AF46" s="83"/>
      <c r="AG46" s="83"/>
      <c r="AH46" s="48"/>
      <c r="AI46" s="142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84" t="str">
        <f>IF(BS_CONTROLE[[#This Row],[Local - Partida]]=0, "-", BS_CONTROLE[[#This Row],[Local - Partida]])</f>
        <v>-</v>
      </c>
      <c r="AL46" s="284" t="str">
        <f>IF(BS_CONTROLE[[#This Row],[Local - Encerramento]]=0, "-", BS_CONTROLE[[#This Row],[Local - Encerramento]])</f>
        <v>-</v>
      </c>
      <c r="AM46" s="284" t="str">
        <f>IF(BS_CONTROLE[[#This Row],[Entre - Estações]]=0, "-", BS_CONTROLE[[#This Row],[Entre - Estações]])</f>
        <v>-</v>
      </c>
      <c r="AN46" s="284" t="str">
        <f>IF(BS_CONTROLE[[#This Row],[SB]]=0, "-", BS_CONTROLE[[#This Row],[SB]])</f>
        <v>-</v>
      </c>
      <c r="AO46" s="285" t="str">
        <f>IF(BS_CONTROLE[[#This Row],[SUB]]=0, "-", BS_CONTROLE[[#This Row],[SUB]])</f>
        <v>-</v>
      </c>
      <c r="AP46" s="286" t="str">
        <f>IF(BS_CONTROLE[[#This Row],[KM - Inicio]]=0, "-", BS_CONTROLE[[#This Row],[KM - Inicio]])</f>
        <v>-</v>
      </c>
      <c r="AQ46" s="286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9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7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5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5" t="str">
        <f t="shared" si="5"/>
        <v/>
      </c>
    </row>
    <row r="47" spans="1:72" hidden="1">
      <c r="A47" s="50" t="str">
        <f t="shared" si="6"/>
        <v/>
      </c>
      <c r="B47" s="171"/>
      <c r="C47" s="8" t="str">
        <f>IF(BS_CONTROLE[[#This Row],[DATA]]="","",WEEKNUM(BS_CONTROLE[[#This Row],[DATA]]))</f>
        <v/>
      </c>
      <c r="D47" s="51"/>
      <c r="E47" s="320">
        <v>42</v>
      </c>
      <c r="F47" s="172"/>
      <c r="G47" s="9" t="str">
        <f>IF(D47="","*",VLOOKUP(F47,BS_ATIVIDADE[#All],3,FALSE))</f>
        <v>*</v>
      </c>
      <c r="H47" s="173"/>
      <c r="I47" s="173"/>
      <c r="J47" s="217"/>
      <c r="K47" s="217"/>
      <c r="L47" s="83" t="s">
        <v>11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73"/>
      <c r="P47" s="173"/>
      <c r="Q47" s="83"/>
      <c r="R47" s="10" t="str">
        <f>IFERROR(_xlfn.XLOOKUP(F47, BS_ATIVIDADE[ATIVIDADE],BS_ATIVIDADE[UNIDADE] ), "*")</f>
        <v>*</v>
      </c>
      <c r="S47" s="289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9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8"/>
      <c r="W47" s="173"/>
      <c r="X47" s="218"/>
      <c r="Y47" s="158"/>
      <c r="Z47" s="158"/>
      <c r="AA47" s="83"/>
      <c r="AB47" s="70"/>
      <c r="AC47" s="70"/>
      <c r="AD47" s="173"/>
      <c r="AE47" s="83"/>
      <c r="AF47" s="83"/>
      <c r="AG47" s="83"/>
      <c r="AH47" s="48"/>
      <c r="AI47" s="142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84" t="str">
        <f>IF(BS_CONTROLE[[#This Row],[Local - Partida]]=0, "-", BS_CONTROLE[[#This Row],[Local - Partida]])</f>
        <v>-</v>
      </c>
      <c r="AL47" s="284" t="str">
        <f>IF(BS_CONTROLE[[#This Row],[Local - Encerramento]]=0, "-", BS_CONTROLE[[#This Row],[Local - Encerramento]])</f>
        <v>-</v>
      </c>
      <c r="AM47" s="284" t="str">
        <f>IF(BS_CONTROLE[[#This Row],[Entre - Estações]]=0, "-", BS_CONTROLE[[#This Row],[Entre - Estações]])</f>
        <v>-</v>
      </c>
      <c r="AN47" s="284" t="str">
        <f>IF(BS_CONTROLE[[#This Row],[SB]]=0, "-", BS_CONTROLE[[#This Row],[SB]])</f>
        <v>-</v>
      </c>
      <c r="AO47" s="285" t="str">
        <f>IF(BS_CONTROLE[[#This Row],[SUB]]=0, "-", BS_CONTROLE[[#This Row],[SUB]])</f>
        <v>-</v>
      </c>
      <c r="AP47" s="286" t="str">
        <f>IF(BS_CONTROLE[[#This Row],[KM - Inicio]]=0, "-", BS_CONTROLE[[#This Row],[KM - Inicio]])</f>
        <v>-</v>
      </c>
      <c r="AQ47" s="286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9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7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5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5" t="str">
        <f t="shared" si="5"/>
        <v/>
      </c>
    </row>
    <row r="48" spans="1:72" hidden="1">
      <c r="A48" s="50" t="str">
        <f t="shared" si="6"/>
        <v/>
      </c>
      <c r="B48" s="171"/>
      <c r="C48" s="8" t="str">
        <f>IF(BS_CONTROLE[[#This Row],[DATA]]="","",WEEKNUM(BS_CONTROLE[[#This Row],[DATA]]))</f>
        <v/>
      </c>
      <c r="D48" s="51"/>
      <c r="E48" s="320">
        <v>43</v>
      </c>
      <c r="F48" s="172"/>
      <c r="G48" s="9" t="str">
        <f>IF(D48="","*",VLOOKUP(F48,BS_ATIVIDADE[#All],3,FALSE))</f>
        <v>*</v>
      </c>
      <c r="H48" s="173"/>
      <c r="I48" s="173"/>
      <c r="J48" s="217"/>
      <c r="K48" s="217"/>
      <c r="L48" s="83" t="s">
        <v>11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73"/>
      <c r="P48" s="173"/>
      <c r="Q48" s="83"/>
      <c r="R48" s="10" t="str">
        <f>IFERROR(_xlfn.XLOOKUP(F48, BS_ATIVIDADE[ATIVIDADE],BS_ATIVIDADE[UNIDADE] ), "*")</f>
        <v>*</v>
      </c>
      <c r="S48" s="289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9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8"/>
      <c r="W48" s="173"/>
      <c r="X48" s="218"/>
      <c r="Y48" s="158"/>
      <c r="Z48" s="158"/>
      <c r="AA48" s="83"/>
      <c r="AB48" s="70"/>
      <c r="AC48" s="70"/>
      <c r="AD48" s="173"/>
      <c r="AE48" s="83"/>
      <c r="AF48" s="83"/>
      <c r="AG48" s="83"/>
      <c r="AH48" s="48"/>
      <c r="AI48" s="142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84" t="str">
        <f>IF(BS_CONTROLE[[#This Row],[Local - Partida]]=0, "-", BS_CONTROLE[[#This Row],[Local - Partida]])</f>
        <v>-</v>
      </c>
      <c r="AL48" s="284" t="str">
        <f>IF(BS_CONTROLE[[#This Row],[Local - Encerramento]]=0, "-", BS_CONTROLE[[#This Row],[Local - Encerramento]])</f>
        <v>-</v>
      </c>
      <c r="AM48" s="284" t="str">
        <f>IF(BS_CONTROLE[[#This Row],[Entre - Estações]]=0, "-", BS_CONTROLE[[#This Row],[Entre - Estações]])</f>
        <v>-</v>
      </c>
      <c r="AN48" s="284" t="str">
        <f>IF(BS_CONTROLE[[#This Row],[SB]]=0, "-", BS_CONTROLE[[#This Row],[SB]])</f>
        <v>-</v>
      </c>
      <c r="AO48" s="285" t="str">
        <f>IF(BS_CONTROLE[[#This Row],[SUB]]=0, "-", BS_CONTROLE[[#This Row],[SUB]])</f>
        <v>-</v>
      </c>
      <c r="AP48" s="286" t="str">
        <f>IF(BS_CONTROLE[[#This Row],[KM - Inicio]]=0, "-", BS_CONTROLE[[#This Row],[KM - Inicio]])</f>
        <v>-</v>
      </c>
      <c r="AQ48" s="286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9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7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5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5" t="str">
        <f t="shared" si="5"/>
        <v/>
      </c>
    </row>
    <row r="49" spans="1:72" hidden="1">
      <c r="A49" s="50" t="str">
        <f t="shared" si="6"/>
        <v/>
      </c>
      <c r="B49" s="171"/>
      <c r="C49" s="8" t="str">
        <f>IF(BS_CONTROLE[[#This Row],[DATA]]="","",WEEKNUM(BS_CONTROLE[[#This Row],[DATA]]))</f>
        <v/>
      </c>
      <c r="D49" s="51"/>
      <c r="E49" s="320">
        <v>44</v>
      </c>
      <c r="F49" s="172"/>
      <c r="G49" s="9" t="str">
        <f>IF(D49="","*",VLOOKUP(F49,BS_ATIVIDADE[#All],3,FALSE))</f>
        <v>*</v>
      </c>
      <c r="H49" s="173"/>
      <c r="I49" s="173"/>
      <c r="J49" s="217"/>
      <c r="K49" s="217"/>
      <c r="L49" s="83" t="s">
        <v>11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73"/>
      <c r="P49" s="173"/>
      <c r="Q49" s="83"/>
      <c r="R49" s="10" t="str">
        <f>IFERROR(_xlfn.XLOOKUP(F49, BS_ATIVIDADE[ATIVIDADE],BS_ATIVIDADE[UNIDADE] ), "*")</f>
        <v>*</v>
      </c>
      <c r="S49" s="289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9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8"/>
      <c r="W49" s="173"/>
      <c r="X49" s="218"/>
      <c r="Y49" s="158"/>
      <c r="Z49" s="158"/>
      <c r="AA49" s="83"/>
      <c r="AB49" s="70"/>
      <c r="AC49" s="70"/>
      <c r="AD49" s="173"/>
      <c r="AE49" s="83"/>
      <c r="AF49" s="83"/>
      <c r="AG49" s="83"/>
      <c r="AH49" s="48"/>
      <c r="AI49" s="142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84" t="str">
        <f>IF(BS_CONTROLE[[#This Row],[Local - Partida]]=0, "-", BS_CONTROLE[[#This Row],[Local - Partida]])</f>
        <v>-</v>
      </c>
      <c r="AL49" s="284" t="str">
        <f>IF(BS_CONTROLE[[#This Row],[Local - Encerramento]]=0, "-", BS_CONTROLE[[#This Row],[Local - Encerramento]])</f>
        <v>-</v>
      </c>
      <c r="AM49" s="284" t="str">
        <f>IF(BS_CONTROLE[[#This Row],[Entre - Estações]]=0, "-", BS_CONTROLE[[#This Row],[Entre - Estações]])</f>
        <v>-</v>
      </c>
      <c r="AN49" s="284" t="str">
        <f>IF(BS_CONTROLE[[#This Row],[SB]]=0, "-", BS_CONTROLE[[#This Row],[SB]])</f>
        <v>-</v>
      </c>
      <c r="AO49" s="285" t="str">
        <f>IF(BS_CONTROLE[[#This Row],[SUB]]=0, "-", BS_CONTROLE[[#This Row],[SUB]])</f>
        <v>-</v>
      </c>
      <c r="AP49" s="286" t="str">
        <f>IF(BS_CONTROLE[[#This Row],[KM - Inicio]]=0, "-", BS_CONTROLE[[#This Row],[KM - Inicio]])</f>
        <v>-</v>
      </c>
      <c r="AQ49" s="286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9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7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5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5" t="str">
        <f t="shared" si="5"/>
        <v/>
      </c>
    </row>
    <row r="50" spans="1:72" hidden="1">
      <c r="A50" s="50" t="str">
        <f t="shared" si="6"/>
        <v/>
      </c>
      <c r="B50" s="171"/>
      <c r="C50" s="8" t="str">
        <f>IF(BS_CONTROLE[[#This Row],[DATA]]="","",WEEKNUM(BS_CONTROLE[[#This Row],[DATA]]))</f>
        <v/>
      </c>
      <c r="D50" s="51"/>
      <c r="E50" s="320">
        <v>45</v>
      </c>
      <c r="F50" s="172"/>
      <c r="G50" s="9" t="str">
        <f>IF(D50="","*",VLOOKUP(F50,BS_ATIVIDADE[#All],3,FALSE))</f>
        <v>*</v>
      </c>
      <c r="H50" s="173"/>
      <c r="I50" s="173"/>
      <c r="J50" s="217"/>
      <c r="K50" s="217"/>
      <c r="L50" s="83" t="s">
        <v>11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73"/>
      <c r="P50" s="173"/>
      <c r="Q50" s="83"/>
      <c r="R50" s="10" t="str">
        <f>IFERROR(_xlfn.XLOOKUP(F50, BS_ATIVIDADE[ATIVIDADE],BS_ATIVIDADE[UNIDADE] ), "*")</f>
        <v>*</v>
      </c>
      <c r="S50" s="289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9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8"/>
      <c r="W50" s="173"/>
      <c r="X50" s="218"/>
      <c r="Y50" s="158"/>
      <c r="Z50" s="158"/>
      <c r="AA50" s="83"/>
      <c r="AB50" s="70"/>
      <c r="AC50" s="70"/>
      <c r="AD50" s="173"/>
      <c r="AE50" s="83"/>
      <c r="AF50" s="83"/>
      <c r="AG50" s="83"/>
      <c r="AH50" s="48"/>
      <c r="AI50" s="142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84" t="str">
        <f>IF(BS_CONTROLE[[#This Row],[Local - Partida]]=0, "-", BS_CONTROLE[[#This Row],[Local - Partida]])</f>
        <v>-</v>
      </c>
      <c r="AL50" s="284" t="str">
        <f>IF(BS_CONTROLE[[#This Row],[Local - Encerramento]]=0, "-", BS_CONTROLE[[#This Row],[Local - Encerramento]])</f>
        <v>-</v>
      </c>
      <c r="AM50" s="284" t="str">
        <f>IF(BS_CONTROLE[[#This Row],[Entre - Estações]]=0, "-", BS_CONTROLE[[#This Row],[Entre - Estações]])</f>
        <v>-</v>
      </c>
      <c r="AN50" s="284" t="str">
        <f>IF(BS_CONTROLE[[#This Row],[SB]]=0, "-", BS_CONTROLE[[#This Row],[SB]])</f>
        <v>-</v>
      </c>
      <c r="AO50" s="285" t="str">
        <f>IF(BS_CONTROLE[[#This Row],[SUB]]=0, "-", BS_CONTROLE[[#This Row],[SUB]])</f>
        <v>-</v>
      </c>
      <c r="AP50" s="286" t="str">
        <f>IF(BS_CONTROLE[[#This Row],[KM - Inicio]]=0, "-", BS_CONTROLE[[#This Row],[KM - Inicio]])</f>
        <v>-</v>
      </c>
      <c r="AQ50" s="286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9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7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5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5" t="str">
        <f t="shared" si="5"/>
        <v/>
      </c>
    </row>
    <row r="51" spans="1:72" hidden="1">
      <c r="A51" s="50" t="str">
        <f t="shared" si="6"/>
        <v>V8646026</v>
      </c>
      <c r="B51" s="171">
        <v>46026</v>
      </c>
      <c r="C51" s="8">
        <f>IF(BS_CONTROLE[[#This Row],[DATA]]="","",WEEKNUM(BS_CONTROLE[[#This Row],[DATA]]))</f>
        <v>2</v>
      </c>
      <c r="D51" s="51" t="s">
        <v>213</v>
      </c>
      <c r="E51" s="320">
        <v>46</v>
      </c>
      <c r="F51" s="172" t="s">
        <v>117</v>
      </c>
      <c r="G51" s="9" t="str">
        <f>IF(D51="","*",VLOOKUP(F51,BS_ATIVIDADE[#All],3,FALSE))</f>
        <v>MECANIZAÇÃO - SOCADORA</v>
      </c>
      <c r="H51" s="173" t="s">
        <v>941</v>
      </c>
      <c r="I51" s="173" t="s">
        <v>941</v>
      </c>
      <c r="J51" s="217">
        <v>74</v>
      </c>
      <c r="K51" s="217">
        <v>499</v>
      </c>
      <c r="L51" s="83">
        <v>501.25</v>
      </c>
      <c r="M51" s="204" t="s">
        <v>935</v>
      </c>
      <c r="N51" s="204" t="s">
        <v>937</v>
      </c>
      <c r="O51" s="173">
        <v>0.29166666666666669</v>
      </c>
      <c r="P51" s="173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9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9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8" t="s">
        <v>1248</v>
      </c>
      <c r="W51" s="173" t="s">
        <v>1237</v>
      </c>
      <c r="X51" s="218" t="s">
        <v>957</v>
      </c>
      <c r="Y51" s="158"/>
      <c r="Z51" s="158"/>
      <c r="AA51" s="83">
        <v>1</v>
      </c>
      <c r="AB51" s="70" t="s">
        <v>948</v>
      </c>
      <c r="AC51" s="70"/>
      <c r="AD51" s="173">
        <v>0.29166666666666669</v>
      </c>
      <c r="AE51" s="83"/>
      <c r="AF51" s="83"/>
      <c r="AG51" s="83"/>
      <c r="AH51" s="48"/>
      <c r="AI51" s="142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84" t="str">
        <f>IF(BS_CONTROLE[[#This Row],[Local - Partida]]=0, "-", BS_CONTROLE[[#This Row],[Local - Partida]])</f>
        <v>TGR2</v>
      </c>
      <c r="AL51" s="284" t="str">
        <f>IF(BS_CONTROLE[[#This Row],[Local - Encerramento]]=0, "-", BS_CONTROLE[[#This Row],[Local - Encerramento]])</f>
        <v>TGR2</v>
      </c>
      <c r="AM51" s="284" t="str">
        <f>IF(BS_CONTROLE[[#This Row],[Entre - Estações]]=0, "-", BS_CONTROLE[[#This Row],[Entre - Estações]])</f>
        <v>TBR-TGR</v>
      </c>
      <c r="AN51" s="284" t="str">
        <f>IF(BS_CONTROLE[[#This Row],[SB]]=0, "-", BS_CONTROLE[[#This Row],[SB]])</f>
        <v>499TGR1</v>
      </c>
      <c r="AO51" s="285">
        <f>IF(BS_CONTROLE[[#This Row],[SUB]]=0, "-", BS_CONTROLE[[#This Row],[SUB]])</f>
        <v>74</v>
      </c>
      <c r="AP51" s="286">
        <f>IF(BS_CONTROLE[[#This Row],[KM - Inicio]]=0, "-", BS_CONTROLE[[#This Row],[KM - Inicio]])</f>
        <v>499</v>
      </c>
      <c r="AQ51" s="286">
        <f>IF(BS_CONTROLE[[#This Row],[KM - Fim]]=0, "-", BS_CONTROLE[[#This Row],[KM - Fim]])</f>
        <v>501.25</v>
      </c>
      <c r="AR51" s="38"/>
      <c r="AS51" s="38"/>
      <c r="AT51" s="38"/>
      <c r="AU51" s="38"/>
      <c r="AV51" s="38"/>
      <c r="AW51" s="38"/>
      <c r="AX51" s="38"/>
      <c r="AY51" s="319">
        <f>IF(D51="","*",IFERROR(IF(ISODD(COUNT(AS51:AX51)),"ERRO",SUM((AT51-AS51),(AV51-AU51),(AX51-AW51))),"ERRO"))</f>
        <v>0</v>
      </c>
      <c r="AZ51" s="13"/>
      <c r="BA51" s="71"/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7" t="str">
        <f>IF(BS_CONTROLE[[#This Row],[Responsavel pelo boletim]]=0, "-", BS_CONTROLE[[#This Row],[Responsavel pelo boletim]])</f>
        <v>Saulo</v>
      </c>
      <c r="BG51" s="15"/>
      <c r="BH51" s="16">
        <v>1</v>
      </c>
      <c r="BI51" s="16"/>
      <c r="BJ51" s="16" t="s">
        <v>1256</v>
      </c>
      <c r="BK51" s="16" t="s">
        <v>1256</v>
      </c>
      <c r="BL51" s="15"/>
      <c r="BM51" s="14"/>
      <c r="BN51" s="14"/>
      <c r="BO51" s="165"/>
      <c r="BP51" s="16"/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/>
      </c>
    </row>
    <row r="52" spans="1:72" hidden="1">
      <c r="A52" s="50" t="str">
        <f t="shared" si="6"/>
        <v/>
      </c>
      <c r="B52" s="171"/>
      <c r="C52" s="8" t="str">
        <f>IF(BS_CONTROLE[[#This Row],[DATA]]="","",WEEKNUM(BS_CONTROLE[[#This Row],[DATA]]))</f>
        <v/>
      </c>
      <c r="D52" s="51"/>
      <c r="E52" s="320">
        <v>47</v>
      </c>
      <c r="F52" s="172"/>
      <c r="G52" s="9" t="str">
        <f>IF(D52="","*",VLOOKUP(F52,BS_ATIVIDADE[#All],3,FALSE))</f>
        <v>*</v>
      </c>
      <c r="H52" s="173"/>
      <c r="I52" s="173"/>
      <c r="J52" s="217"/>
      <c r="K52" s="217"/>
      <c r="L52" s="83" t="s">
        <v>11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73"/>
      <c r="P52" s="173"/>
      <c r="Q52" s="83"/>
      <c r="R52" s="10" t="str">
        <f>IFERROR(_xlfn.XLOOKUP(F52, BS_ATIVIDADE[ATIVIDADE],BS_ATIVIDADE[UNIDADE] ), "*")</f>
        <v>*</v>
      </c>
      <c r="S52" s="289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9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8"/>
      <c r="W52" s="173"/>
      <c r="X52" s="218"/>
      <c r="Y52" s="158"/>
      <c r="Z52" s="158"/>
      <c r="AA52" s="83"/>
      <c r="AB52" s="70"/>
      <c r="AC52" s="70"/>
      <c r="AD52" s="173"/>
      <c r="AE52" s="83"/>
      <c r="AF52" s="83"/>
      <c r="AG52" s="83"/>
      <c r="AH52" s="48"/>
      <c r="AI52" s="142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84" t="str">
        <f>IF(BS_CONTROLE[[#This Row],[Local - Partida]]=0, "-", BS_CONTROLE[[#This Row],[Local - Partida]])</f>
        <v>-</v>
      </c>
      <c r="AL52" s="284" t="str">
        <f>IF(BS_CONTROLE[[#This Row],[Local - Encerramento]]=0, "-", BS_CONTROLE[[#This Row],[Local - Encerramento]])</f>
        <v>-</v>
      </c>
      <c r="AM52" s="284" t="str">
        <f>IF(BS_CONTROLE[[#This Row],[Entre - Estações]]=0, "-", BS_CONTROLE[[#This Row],[Entre - Estações]])</f>
        <v>-</v>
      </c>
      <c r="AN52" s="284" t="str">
        <f>IF(BS_CONTROLE[[#This Row],[SB]]=0, "-", BS_CONTROLE[[#This Row],[SB]])</f>
        <v>-</v>
      </c>
      <c r="AO52" s="285" t="str">
        <f>IF(BS_CONTROLE[[#This Row],[SUB]]=0, "-", BS_CONTROLE[[#This Row],[SUB]])</f>
        <v>-</v>
      </c>
      <c r="AP52" s="286" t="str">
        <f>IF(BS_CONTROLE[[#This Row],[KM - Inicio]]=0, "-", BS_CONTROLE[[#This Row],[KM - Inicio]])</f>
        <v>-</v>
      </c>
      <c r="AQ52" s="286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9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7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5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5" t="str">
        <f t="shared" si="5"/>
        <v/>
      </c>
    </row>
    <row r="53" spans="1:72" hidden="1">
      <c r="A53" s="50" t="str">
        <f t="shared" si="6"/>
        <v/>
      </c>
      <c r="B53" s="171"/>
      <c r="C53" s="8" t="str">
        <f>IF(BS_CONTROLE[[#This Row],[DATA]]="","",WEEKNUM(BS_CONTROLE[[#This Row],[DATA]]))</f>
        <v/>
      </c>
      <c r="D53" s="51"/>
      <c r="E53" s="320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3" t="s">
        <v>11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3"/>
      <c r="R53" s="10" t="str">
        <f>IFERROR(_xlfn.XLOOKUP(F53, BS_ATIVIDADE[ATIVIDADE],BS_ATIVIDADE[UNIDADE] ), "*")</f>
        <v>*</v>
      </c>
      <c r="S53" s="289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9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8"/>
      <c r="W53" s="173"/>
      <c r="X53" s="218"/>
      <c r="Y53" s="158"/>
      <c r="Z53" s="158"/>
      <c r="AA53" s="83"/>
      <c r="AB53" s="70"/>
      <c r="AC53" s="70"/>
      <c r="AD53" s="173"/>
      <c r="AE53" s="83"/>
      <c r="AF53" s="83"/>
      <c r="AG53" s="83"/>
      <c r="AH53" s="48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84" t="str">
        <f>IF(BS_CONTROLE[[#This Row],[Local - Partida]]=0, "-", BS_CONTROLE[[#This Row],[Local - Partida]])</f>
        <v>-</v>
      </c>
      <c r="AL53" s="284" t="str">
        <f>IF(BS_CONTROLE[[#This Row],[Local - Encerramento]]=0, "-", BS_CONTROLE[[#This Row],[Local - Encerramento]])</f>
        <v>-</v>
      </c>
      <c r="AM53" s="284" t="str">
        <f>IF(BS_CONTROLE[[#This Row],[Entre - Estações]]=0, "-", BS_CONTROLE[[#This Row],[Entre - Estações]])</f>
        <v>-</v>
      </c>
      <c r="AN53" s="284" t="str">
        <f>IF(BS_CONTROLE[[#This Row],[SB]]=0, "-", BS_CONTROLE[[#This Row],[SB]])</f>
        <v>-</v>
      </c>
      <c r="AO53" s="285" t="str">
        <f>IF(BS_CONTROLE[[#This Row],[SUB]]=0, "-", BS_CONTROLE[[#This Row],[SUB]])</f>
        <v>-</v>
      </c>
      <c r="AP53" s="286" t="str">
        <f>IF(BS_CONTROLE[[#This Row],[KM - Inicio]]=0, "-", BS_CONTROLE[[#This Row],[KM - Inicio]])</f>
        <v>-</v>
      </c>
      <c r="AQ53" s="286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9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7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5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5" t="str">
        <f t="shared" si="5"/>
        <v/>
      </c>
    </row>
    <row r="54" spans="1:72" hidden="1">
      <c r="A54" s="50" t="str">
        <f t="shared" si="6"/>
        <v>V4246026</v>
      </c>
      <c r="B54" s="171">
        <v>46026</v>
      </c>
      <c r="C54" s="8">
        <f>IF(BS_CONTROLE[[#This Row],[DATA]]="","",WEEKNUM(BS_CONTROLE[[#This Row],[DATA]]))</f>
        <v>2</v>
      </c>
      <c r="D54" s="51" t="s">
        <v>180</v>
      </c>
      <c r="E54" s="320">
        <v>49</v>
      </c>
      <c r="F54" s="172" t="s">
        <v>143</v>
      </c>
      <c r="G54" s="9" t="str">
        <f>IF(D54="","*",VLOOKUP(F54,BS_ATIVIDADE[#All],3,FALSE))</f>
        <v>MODERNIZAÇÃO</v>
      </c>
      <c r="H54" s="173" t="s">
        <v>740</v>
      </c>
      <c r="I54" s="173" t="s">
        <v>740</v>
      </c>
      <c r="J54" s="217">
        <v>72</v>
      </c>
      <c r="K54" s="217">
        <v>286.8</v>
      </c>
      <c r="L54" s="83">
        <v>287.8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0.29166666666666669</v>
      </c>
      <c r="P54" s="173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9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9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8" t="s">
        <v>1236</v>
      </c>
      <c r="W54" s="173" t="s">
        <v>1237</v>
      </c>
      <c r="X54" s="218" t="s">
        <v>957</v>
      </c>
      <c r="Y54" s="158"/>
      <c r="Z54" s="158"/>
      <c r="AA54" s="83">
        <v>1</v>
      </c>
      <c r="AB54" s="70" t="s">
        <v>948</v>
      </c>
      <c r="AC54" s="70" t="s">
        <v>11</v>
      </c>
      <c r="AD54" s="173">
        <v>0.29166666666666669</v>
      </c>
      <c r="AE54" s="83">
        <v>6242</v>
      </c>
      <c r="AF54" s="83"/>
      <c r="AG54" s="83"/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84" t="str">
        <f>IF(BS_CONTROLE[[#This Row],[Local - Partida]]=0, "-", BS_CONTROLE[[#This Row],[Local - Partida]])</f>
        <v>ZGT1</v>
      </c>
      <c r="AL54" s="284" t="str">
        <f>IF(BS_CONTROLE[[#This Row],[Local - Encerramento]]=0, "-", BS_CONTROLE[[#This Row],[Local - Encerramento]])</f>
        <v>ZGT1</v>
      </c>
      <c r="AM54" s="284" t="str">
        <f>IF(BS_CONTROLE[[#This Row],[Entre - Estações]]=0, "-", BS_CONTROLE[[#This Row],[Entre - Estações]])</f>
        <v>ZRI-ZGT</v>
      </c>
      <c r="AN54" s="284" t="str">
        <f>IF(BS_CONTROLE[[#This Row],[SB]]=0, "-", BS_CONTROLE[[#This Row],[SB]])</f>
        <v>ZRIZGT</v>
      </c>
      <c r="AO54" s="285">
        <f>IF(BS_CONTROLE[[#This Row],[SUB]]=0, "-", BS_CONTROLE[[#This Row],[SUB]])</f>
        <v>72</v>
      </c>
      <c r="AP54" s="286">
        <f>IF(BS_CONTROLE[[#This Row],[KM - Inicio]]=0, "-", BS_CONTROLE[[#This Row],[KM - Inicio]])</f>
        <v>286.8</v>
      </c>
      <c r="AQ54" s="286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>
        <v>0.55069444444444449</v>
      </c>
      <c r="AU54" s="38"/>
      <c r="AV54" s="38"/>
      <c r="AW54" s="38"/>
      <c r="AX54" s="38"/>
      <c r="AY54" s="319">
        <f>IF(D54="","*",IFERROR(IF(ISODD(COUNT(AS54:AX54)),"ERRO",SUM((AT54-AS54),(AV54-AU54),(AX54-AW54))),"ERRO"))</f>
        <v>0.14375000000000004</v>
      </c>
      <c r="AZ54" s="13"/>
      <c r="BA54" s="71">
        <v>410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7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1257</v>
      </c>
      <c r="BK54" s="16" t="s">
        <v>1257</v>
      </c>
      <c r="BL54" s="15"/>
      <c r="BM54" s="14" t="s">
        <v>981</v>
      </c>
      <c r="BN54" s="14" t="s">
        <v>981</v>
      </c>
      <c r="BO54" s="165" t="s">
        <v>981</v>
      </c>
      <c r="BP54" s="16"/>
      <c r="BQ54" s="12" t="str">
        <f t="shared" si="2"/>
        <v>Aderente</v>
      </c>
      <c r="BR54" s="18">
        <f t="shared" si="3"/>
        <v>1.7250000000000005</v>
      </c>
      <c r="BS54" s="18">
        <f t="shared" si="4"/>
        <v>1.0249999999999999</v>
      </c>
      <c r="BT54" s="225" t="str">
        <f t="shared" si="5"/>
        <v>OKOK</v>
      </c>
    </row>
    <row r="55" spans="1:72" hidden="1">
      <c r="A55" s="50" t="str">
        <f t="shared" si="6"/>
        <v/>
      </c>
      <c r="B55" s="171"/>
      <c r="C55" s="8" t="str">
        <f>IF(BS_CONTROLE[[#This Row],[DATA]]="","",WEEKNUM(BS_CONTROLE[[#This Row],[DATA]]))</f>
        <v/>
      </c>
      <c r="D55" s="51"/>
      <c r="E55" s="320">
        <v>50</v>
      </c>
      <c r="F55" s="172"/>
      <c r="G55" s="9" t="str">
        <f>IF(D55="","*",VLOOKUP(F55,BS_ATIVIDADE[#All],3,FALSE))</f>
        <v>*</v>
      </c>
      <c r="H55" s="173"/>
      <c r="I55" s="173"/>
      <c r="J55" s="217"/>
      <c r="K55" s="217"/>
      <c r="L55" s="83" t="s">
        <v>11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3"/>
      <c r="P55" s="173"/>
      <c r="Q55" s="83"/>
      <c r="R55" s="10" t="str">
        <f>IFERROR(_xlfn.XLOOKUP(F55, BS_ATIVIDADE[ATIVIDADE],BS_ATIVIDADE[UNIDADE] ), "*")</f>
        <v>*</v>
      </c>
      <c r="S55" s="289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9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8"/>
      <c r="W55" s="173"/>
      <c r="X55" s="218"/>
      <c r="Y55" s="158"/>
      <c r="Z55" s="158"/>
      <c r="AA55" s="83"/>
      <c r="AB55" s="70"/>
      <c r="AC55" s="70"/>
      <c r="AD55" s="173"/>
      <c r="AE55" s="83"/>
      <c r="AF55" s="83"/>
      <c r="AG55" s="83"/>
      <c r="AH55" s="48"/>
      <c r="AI55" s="142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84" t="str">
        <f>IF(BS_CONTROLE[[#This Row],[Local - Partida]]=0, "-", BS_CONTROLE[[#This Row],[Local - Partida]])</f>
        <v>-</v>
      </c>
      <c r="AL55" s="284" t="str">
        <f>IF(BS_CONTROLE[[#This Row],[Local - Encerramento]]=0, "-", BS_CONTROLE[[#This Row],[Local - Encerramento]])</f>
        <v>-</v>
      </c>
      <c r="AM55" s="284" t="str">
        <f>IF(BS_CONTROLE[[#This Row],[Entre - Estações]]=0, "-", BS_CONTROLE[[#This Row],[Entre - Estações]])</f>
        <v>-</v>
      </c>
      <c r="AN55" s="284" t="str">
        <f>IF(BS_CONTROLE[[#This Row],[SB]]=0, "-", BS_CONTROLE[[#This Row],[SB]])</f>
        <v>-</v>
      </c>
      <c r="AO55" s="285" t="str">
        <f>IF(BS_CONTROLE[[#This Row],[SUB]]=0, "-", BS_CONTROLE[[#This Row],[SUB]])</f>
        <v>-</v>
      </c>
      <c r="AP55" s="286" t="str">
        <f>IF(BS_CONTROLE[[#This Row],[KM - Inicio]]=0, "-", BS_CONTROLE[[#This Row],[KM - Inicio]])</f>
        <v>-</v>
      </c>
      <c r="AQ55" s="286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9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7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5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5" t="str">
        <f t="shared" si="5"/>
        <v/>
      </c>
    </row>
    <row r="56" spans="1:72" hidden="1">
      <c r="A56" s="50" t="str">
        <f t="shared" si="6"/>
        <v/>
      </c>
      <c r="B56" s="171"/>
      <c r="C56" s="8" t="str">
        <f>IF(BS_CONTROLE[[#This Row],[DATA]]="","",WEEKNUM(BS_CONTROLE[[#This Row],[DATA]]))</f>
        <v/>
      </c>
      <c r="D56" s="51"/>
      <c r="E56" s="320">
        <v>51</v>
      </c>
      <c r="F56" s="172"/>
      <c r="G56" s="9" t="str">
        <f>IF(D56="","*",VLOOKUP(F56,BS_ATIVIDADE[#All],3,FALSE))</f>
        <v>*</v>
      </c>
      <c r="H56" s="173"/>
      <c r="I56" s="173"/>
      <c r="J56" s="217"/>
      <c r="K56" s="217"/>
      <c r="L56" s="83" t="s">
        <v>11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3"/>
      <c r="P56" s="173"/>
      <c r="Q56" s="83"/>
      <c r="R56" s="10" t="str">
        <f>IFERROR(_xlfn.XLOOKUP(F56, BS_ATIVIDADE[ATIVIDADE],BS_ATIVIDADE[UNIDADE] ), "*")</f>
        <v>*</v>
      </c>
      <c r="S56" s="289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9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8"/>
      <c r="W56" s="173"/>
      <c r="X56" s="218"/>
      <c r="Y56" s="158"/>
      <c r="Z56" s="158"/>
      <c r="AA56" s="83"/>
      <c r="AB56" s="70"/>
      <c r="AC56" s="70"/>
      <c r="AD56" s="173"/>
      <c r="AE56" s="83"/>
      <c r="AF56" s="83"/>
      <c r="AG56" s="83"/>
      <c r="AH56" s="48"/>
      <c r="AI56" s="142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84" t="str">
        <f>IF(BS_CONTROLE[[#This Row],[Local - Partida]]=0, "-", BS_CONTROLE[[#This Row],[Local - Partida]])</f>
        <v>-</v>
      </c>
      <c r="AL56" s="284" t="str">
        <f>IF(BS_CONTROLE[[#This Row],[Local - Encerramento]]=0, "-", BS_CONTROLE[[#This Row],[Local - Encerramento]])</f>
        <v>-</v>
      </c>
      <c r="AM56" s="284" t="str">
        <f>IF(BS_CONTROLE[[#This Row],[Entre - Estações]]=0, "-", BS_CONTROLE[[#This Row],[Entre - Estações]])</f>
        <v>-</v>
      </c>
      <c r="AN56" s="284" t="str">
        <f>IF(BS_CONTROLE[[#This Row],[SB]]=0, "-", BS_CONTROLE[[#This Row],[SB]])</f>
        <v>-</v>
      </c>
      <c r="AO56" s="285" t="str">
        <f>IF(BS_CONTROLE[[#This Row],[SUB]]=0, "-", BS_CONTROLE[[#This Row],[SUB]])</f>
        <v>-</v>
      </c>
      <c r="AP56" s="286" t="str">
        <f>IF(BS_CONTROLE[[#This Row],[KM - Inicio]]=0, "-", BS_CONTROLE[[#This Row],[KM - Inicio]])</f>
        <v>-</v>
      </c>
      <c r="AQ56" s="286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9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7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5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5" t="str">
        <f t="shared" si="5"/>
        <v/>
      </c>
    </row>
    <row r="57" spans="1:72" hidden="1">
      <c r="A57" s="50" t="str">
        <f t="shared" si="6"/>
        <v/>
      </c>
      <c r="B57" s="171"/>
      <c r="C57" s="8" t="str">
        <f>IF(BS_CONTROLE[[#This Row],[DATA]]="","",WEEKNUM(BS_CONTROLE[[#This Row],[DATA]]))</f>
        <v/>
      </c>
      <c r="D57" s="51"/>
      <c r="E57" s="320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11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9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9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4" t="str">
        <f>IF(BS_CONTROLE[[#This Row],[Local - Partida]]=0, "-", BS_CONTROLE[[#This Row],[Local - Partida]])</f>
        <v>-</v>
      </c>
      <c r="AL57" s="284" t="str">
        <f>IF(BS_CONTROLE[[#This Row],[Local - Encerramento]]=0, "-", BS_CONTROLE[[#This Row],[Local - Encerramento]])</f>
        <v>-</v>
      </c>
      <c r="AM57" s="284" t="str">
        <f>IF(BS_CONTROLE[[#This Row],[Entre - Estações]]=0, "-", BS_CONTROLE[[#This Row],[Entre - Estações]])</f>
        <v>-</v>
      </c>
      <c r="AN57" s="284" t="str">
        <f>IF(BS_CONTROLE[[#This Row],[SB]]=0, "-", BS_CONTROLE[[#This Row],[SB]])</f>
        <v>-</v>
      </c>
      <c r="AO57" s="285" t="str">
        <f>IF(BS_CONTROLE[[#This Row],[SUB]]=0, "-", BS_CONTROLE[[#This Row],[SUB]])</f>
        <v>-</v>
      </c>
      <c r="AP57" s="286" t="str">
        <f>IF(BS_CONTROLE[[#This Row],[KM - Inicio]]=0, "-", BS_CONTROLE[[#This Row],[KM - Inicio]])</f>
        <v>-</v>
      </c>
      <c r="AQ57" s="286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7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idden="1">
      <c r="A58" s="50" t="str">
        <f t="shared" si="6"/>
        <v/>
      </c>
      <c r="B58" s="171"/>
      <c r="C58" s="8" t="str">
        <f>IF(BS_CONTROLE[[#This Row],[DATA]]="","",WEEKNUM(BS_CONTROLE[[#This Row],[DATA]]))</f>
        <v/>
      </c>
      <c r="D58" s="51"/>
      <c r="E58" s="321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11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9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9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84" t="str">
        <f>IF(BS_CONTROLE[[#This Row],[Local - Partida]]=0, "-", BS_CONTROLE[[#This Row],[Local - Partida]])</f>
        <v>-</v>
      </c>
      <c r="AL58" s="284" t="str">
        <f>IF(BS_CONTROLE[[#This Row],[Local - Encerramento]]=0, "-", BS_CONTROLE[[#This Row],[Local - Encerramento]])</f>
        <v>-</v>
      </c>
      <c r="AM58" s="284" t="str">
        <f>IF(BS_CONTROLE[[#This Row],[Entre - Estações]]=0, "-", BS_CONTROLE[[#This Row],[Entre - Estações]])</f>
        <v>-</v>
      </c>
      <c r="AN58" s="284" t="str">
        <f>IF(BS_CONTROLE[[#This Row],[SB]]=0, "-", BS_CONTROLE[[#This Row],[SB]])</f>
        <v>-</v>
      </c>
      <c r="AO58" s="285" t="str">
        <f>IF(BS_CONTROLE[[#This Row],[SUB]]=0, "-", BS_CONTROLE[[#This Row],[SUB]])</f>
        <v>-</v>
      </c>
      <c r="AP58" s="286" t="str">
        <f>IF(BS_CONTROLE[[#This Row],[KM - Inicio]]=0, "-", BS_CONTROLE[[#This Row],[KM - Inicio]])</f>
        <v>-</v>
      </c>
      <c r="AQ58" s="286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7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 hidden="1">
      <c r="A59" s="50" t="str">
        <f t="shared" si="6"/>
        <v/>
      </c>
      <c r="B59" s="171"/>
      <c r="C59" s="8" t="str">
        <f>IF(BS_CONTROLE[[#This Row],[DATA]]="","",WEEKNUM(BS_CONTROLE[[#This Row],[DATA]]))</f>
        <v/>
      </c>
      <c r="D59" s="51"/>
      <c r="E59" s="320">
        <v>54</v>
      </c>
      <c r="F59" s="172"/>
      <c r="G59" s="9" t="str">
        <f>IF(D59="","*",VLOOKUP(F59,BS_ATIVIDADE[#All],3,FALSE))</f>
        <v>*</v>
      </c>
      <c r="H59" s="173"/>
      <c r="I59" s="173"/>
      <c r="J59" s="217"/>
      <c r="K59" s="217"/>
      <c r="L59" s="83" t="s">
        <v>11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3"/>
      <c r="P59" s="173"/>
      <c r="Q59" s="83"/>
      <c r="R59" s="10" t="str">
        <f>IFERROR(_xlfn.XLOOKUP(F59, BS_ATIVIDADE[ATIVIDADE],BS_ATIVIDADE[UNIDADE] ), "*")</f>
        <v>*</v>
      </c>
      <c r="S59" s="289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9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8"/>
      <c r="W59" s="173"/>
      <c r="X59" s="218"/>
      <c r="Y59" s="158"/>
      <c r="Z59" s="158"/>
      <c r="AA59" s="83"/>
      <c r="AB59" s="70"/>
      <c r="AC59" s="70"/>
      <c r="AD59" s="173"/>
      <c r="AE59" s="83"/>
      <c r="AF59" s="83"/>
      <c r="AG59" s="83"/>
      <c r="AH59" s="48"/>
      <c r="AI59" s="142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84" t="str">
        <f>IF(BS_CONTROLE[[#This Row],[Local - Partida]]=0, "-", BS_CONTROLE[[#This Row],[Local - Partida]])</f>
        <v>-</v>
      </c>
      <c r="AL59" s="284" t="str">
        <f>IF(BS_CONTROLE[[#This Row],[Local - Encerramento]]=0, "-", BS_CONTROLE[[#This Row],[Local - Encerramento]])</f>
        <v>-</v>
      </c>
      <c r="AM59" s="284" t="str">
        <f>IF(BS_CONTROLE[[#This Row],[Entre - Estações]]=0, "-", BS_CONTROLE[[#This Row],[Entre - Estações]])</f>
        <v>-</v>
      </c>
      <c r="AN59" s="284" t="str">
        <f>IF(BS_CONTROLE[[#This Row],[SB]]=0, "-", BS_CONTROLE[[#This Row],[SB]])</f>
        <v>-</v>
      </c>
      <c r="AO59" s="285" t="str">
        <f>IF(BS_CONTROLE[[#This Row],[SUB]]=0, "-", BS_CONTROLE[[#This Row],[SUB]])</f>
        <v>-</v>
      </c>
      <c r="AP59" s="286" t="str">
        <f>IF(BS_CONTROLE[[#This Row],[KM - Inicio]]=0, "-", BS_CONTROLE[[#This Row],[KM - Inicio]])</f>
        <v>-</v>
      </c>
      <c r="AQ59" s="286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9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7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5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5" t="str">
        <f t="shared" si="5"/>
        <v/>
      </c>
    </row>
    <row r="60" spans="1:72" hidden="1">
      <c r="A60" s="50" t="str">
        <f t="shared" si="6"/>
        <v>W7046027</v>
      </c>
      <c r="B60" s="171">
        <v>46027</v>
      </c>
      <c r="C60" s="8">
        <f>IF(BS_CONTROLE[[#This Row],[DATA]]="","",WEEKNUM(BS_CONTROLE[[#This Row],[DATA]]))</f>
        <v>2</v>
      </c>
      <c r="D60" s="51" t="s">
        <v>239</v>
      </c>
      <c r="E60" s="320">
        <v>55</v>
      </c>
      <c r="F60" s="172" t="s">
        <v>25</v>
      </c>
      <c r="G60" s="9" t="str">
        <f>IF(D60="","*",VLOOKUP(F60,BS_ATIVIDADE[#All],3,FALSE))</f>
        <v>OUTROS</v>
      </c>
      <c r="H60" s="173" t="s">
        <v>941</v>
      </c>
      <c r="I60" s="173" t="s">
        <v>424</v>
      </c>
      <c r="J60" s="217">
        <v>98</v>
      </c>
      <c r="K60" s="217">
        <v>502</v>
      </c>
      <c r="L60" s="83">
        <v>754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73">
        <v>0.375</v>
      </c>
      <c r="P60" s="173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9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9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8" t="s">
        <v>1220</v>
      </c>
      <c r="W60" s="173" t="s">
        <v>1258</v>
      </c>
      <c r="X60" s="218" t="s">
        <v>957</v>
      </c>
      <c r="Y60" s="158"/>
      <c r="Z60" s="158"/>
      <c r="AA60" s="83" t="s">
        <v>1259</v>
      </c>
      <c r="AB60" s="70" t="s">
        <v>954</v>
      </c>
      <c r="AC60" s="70" t="s">
        <v>955</v>
      </c>
      <c r="AD60" s="173"/>
      <c r="AE60" s="83"/>
      <c r="AF60" s="83"/>
      <c r="AG60" s="83"/>
      <c r="AH60" s="48"/>
      <c r="AI60" s="142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84" t="str">
        <f>IF(BS_CONTROLE[[#This Row],[Local - Partida]]=0, "-", BS_CONTROLE[[#This Row],[Local - Partida]])</f>
        <v>TGR2</v>
      </c>
      <c r="AL60" s="284" t="str">
        <f>IF(BS_CONTROLE[[#This Row],[Local - Encerramento]]=0, "-", BS_CONTROLE[[#This Row],[Local - Encerramento]])</f>
        <v>TRO</v>
      </c>
      <c r="AM60" s="284" t="str">
        <f>IF(BS_CONTROLE[[#This Row],[Entre - Estações]]=0, "-", BS_CONTROLE[[#This Row],[Entre - Estações]])</f>
        <v>TGR-TBE</v>
      </c>
      <c r="AN60" s="284" t="str">
        <f>IF(BS_CONTROLE[[#This Row],[SB]]=0, "-", BS_CONTROLE[[#This Row],[SB]])</f>
        <v>TGR512</v>
      </c>
      <c r="AO60" s="285">
        <f>IF(BS_CONTROLE[[#This Row],[SUB]]=0, "-", BS_CONTROLE[[#This Row],[SUB]])</f>
        <v>98</v>
      </c>
      <c r="AP60" s="286">
        <f>IF(BS_CONTROLE[[#This Row],[KM - Inicio]]=0, "-", BS_CONTROLE[[#This Row],[KM - Inicio]])</f>
        <v>502</v>
      </c>
      <c r="AQ60" s="286">
        <f>IF(BS_CONTROLE[[#This Row],[KM - Fim]]=0, "-", BS_CONTROLE[[#This Row],[KM - Fim]])</f>
        <v>754</v>
      </c>
      <c r="AR60" s="38"/>
      <c r="AS60" s="38"/>
      <c r="AT60" s="38"/>
      <c r="AU60" s="38"/>
      <c r="AV60" s="38"/>
      <c r="AW60" s="38"/>
      <c r="AX60" s="38"/>
      <c r="AY60" s="319">
        <f>IF(D60="","*",IFERROR(IF(ISODD(COUNT(AS60:AX60)),"ERRO",SUM((AT60-AS60),(AV60-AU60),(AX60-AW60))),"ERRO"))</f>
        <v>0</v>
      </c>
      <c r="AZ60" s="13"/>
      <c r="BA60" s="71"/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7" t="str">
        <f>IF(BS_CONTROLE[[#This Row],[Responsavel pelo boletim]]=0, "-", BS_CONTROLE[[#This Row],[Responsavel pelo boletim]])</f>
        <v>Heldo</v>
      </c>
      <c r="BG60" s="15"/>
      <c r="BH60" s="16"/>
      <c r="BI60" s="16"/>
      <c r="BJ60" s="16"/>
      <c r="BK60" s="16"/>
      <c r="BL60" s="15"/>
      <c r="BM60" s="14"/>
      <c r="BN60" s="14"/>
      <c r="BO60" s="165"/>
      <c r="BP60" s="16"/>
      <c r="BQ60" s="12" t="str">
        <f t="shared" si="2"/>
        <v>Produção e Intervalo</v>
      </c>
      <c r="BR60" s="18">
        <f>IF(OR(B60="",F60=""),"*",AY60/P60)</f>
        <v>0</v>
      </c>
      <c r="BS60" s="18">
        <f>IF(OR(B60="",F60=""),"*",BA60/Q60)</f>
        <v>0</v>
      </c>
      <c r="BT60" s="225" t="str">
        <f t="shared" si="5"/>
        <v/>
      </c>
    </row>
    <row r="61" spans="1:72" hidden="1">
      <c r="A61" s="50" t="str">
        <f t="shared" si="6"/>
        <v>V8646027</v>
      </c>
      <c r="B61" s="171">
        <v>46027</v>
      </c>
      <c r="C61" s="8">
        <f>IF(BS_CONTROLE[[#This Row],[DATA]]="","",WEEKNUM(BS_CONTROLE[[#This Row],[DATA]]))</f>
        <v>2</v>
      </c>
      <c r="D61" s="51" t="s">
        <v>213</v>
      </c>
      <c r="E61" s="320">
        <v>56</v>
      </c>
      <c r="F61" s="172" t="s">
        <v>117</v>
      </c>
      <c r="G61" s="9" t="str">
        <f>IF(D61="","*",VLOOKUP(F61,BS_ATIVIDADE[#All],3,FALSE))</f>
        <v>MECANIZAÇÃO - SOCADORA</v>
      </c>
      <c r="H61" s="173" t="s">
        <v>941</v>
      </c>
      <c r="I61" s="173" t="s">
        <v>1260</v>
      </c>
      <c r="J61" s="217">
        <v>98</v>
      </c>
      <c r="K61" s="217">
        <v>502</v>
      </c>
      <c r="L61" s="83" t="s">
        <v>11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204" t="s">
        <v>1261</v>
      </c>
      <c r="O61" s="173">
        <v>0.3125</v>
      </c>
      <c r="P61" s="173">
        <v>0.16666666666666666</v>
      </c>
      <c r="Q61" s="83">
        <v>2200</v>
      </c>
      <c r="R61" s="10" t="str">
        <f>IFERROR(_xlfn.XLOOKUP(F61, BS_ATIVIDADE[ATIVIDADE],BS_ATIVIDADE[UNIDADE] ), "*")</f>
        <v>M</v>
      </c>
      <c r="S61" s="289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9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8" t="s">
        <v>1248</v>
      </c>
      <c r="W61" s="173" t="s">
        <v>1262</v>
      </c>
      <c r="X61" s="218" t="s">
        <v>957</v>
      </c>
      <c r="Y61" s="158"/>
      <c r="Z61" s="158"/>
      <c r="AA61" s="83"/>
      <c r="AB61" s="70"/>
      <c r="AC61" s="70"/>
      <c r="AD61" s="173"/>
      <c r="AE61" s="83"/>
      <c r="AF61" s="83"/>
      <c r="AG61" s="83"/>
      <c r="AH61" s="48"/>
      <c r="AI61" s="142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84" t="str">
        <f>IF(BS_CONTROLE[[#This Row],[Local - Partida]]=0, "-", BS_CONTROLE[[#This Row],[Local - Partida]])</f>
        <v>TGR2</v>
      </c>
      <c r="AL61" s="284" t="str">
        <f>IF(BS_CONTROLE[[#This Row],[Local - Encerramento]]=0, "-", BS_CONTROLE[[#This Row],[Local - Encerramento]])</f>
        <v>TAG</v>
      </c>
      <c r="AM61" s="284" t="str">
        <f>IF(BS_CONTROLE[[#This Row],[Entre - Estações]]=0, "-", BS_CONTROLE[[#This Row],[Entre - Estações]])</f>
        <v>TGR-TBE</v>
      </c>
      <c r="AN61" s="284" t="str">
        <f>IF(BS_CONTROLE[[#This Row],[SB]]=0, "-", BS_CONTROLE[[#This Row],[SB]])</f>
        <v>TAG2</v>
      </c>
      <c r="AO61" s="285">
        <f>IF(BS_CONTROLE[[#This Row],[SUB]]=0, "-", BS_CONTROLE[[#This Row],[SUB]])</f>
        <v>98</v>
      </c>
      <c r="AP61" s="286">
        <f>IF(BS_CONTROLE[[#This Row],[KM - Inicio]]=0, "-", BS_CONTROLE[[#This Row],[KM - Inicio]])</f>
        <v>502</v>
      </c>
      <c r="AQ61" s="286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9">
        <f>IF(D61="","*",IFERROR(IF(ISODD(COUNT(AS61:AX61)),"ERRO",SUM((AT61-AS61),(AV61-AU61),(AX61-AW61))),"ERRO"))</f>
        <v>0</v>
      </c>
      <c r="AZ61" s="13"/>
      <c r="BA61" s="71"/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7" t="str">
        <f>IF(BS_CONTROLE[[#This Row],[Responsavel pelo boletim]]=0, "-", BS_CONTROLE[[#This Row],[Responsavel pelo boletim]])</f>
        <v>Saulo</v>
      </c>
      <c r="BG61" s="15"/>
      <c r="BH61" s="16"/>
      <c r="BI61" s="16"/>
      <c r="BJ61" s="16"/>
      <c r="BK61" s="16"/>
      <c r="BL61" s="15"/>
      <c r="BM61" s="14"/>
      <c r="BN61" s="14"/>
      <c r="BO61" s="165"/>
      <c r="BP61" s="16"/>
      <c r="BQ61" s="12" t="str">
        <f t="shared" si="2"/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25" t="str">
        <f t="shared" si="5"/>
        <v/>
      </c>
    </row>
    <row r="62" spans="1:72" hidden="1">
      <c r="A62" s="50" t="str">
        <f t="shared" si="6"/>
        <v>W50</v>
      </c>
      <c r="B62" s="171"/>
      <c r="C62" s="8" t="str">
        <f>IF(BS_CONTROLE[[#This Row],[DATA]]="","",WEEKNUM(BS_CONTROLE[[#This Row],[DATA]]))</f>
        <v/>
      </c>
      <c r="D62" s="51" t="s">
        <v>230</v>
      </c>
      <c r="E62" s="320">
        <v>57</v>
      </c>
      <c r="F62" s="172" t="s">
        <v>131</v>
      </c>
      <c r="G62" s="9" t="str">
        <f>IF(D62="","*",VLOOKUP(F62,BS_ATIVIDADE[#All],3,FALSE))</f>
        <v>MODERNIZAÇÃO</v>
      </c>
      <c r="H62" s="173" t="s">
        <v>608</v>
      </c>
      <c r="I62" s="173" t="s">
        <v>610</v>
      </c>
      <c r="J62" s="217">
        <v>74</v>
      </c>
      <c r="K62" s="217">
        <v>217</v>
      </c>
      <c r="L62" s="83" t="s">
        <v>11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73">
        <v>0.375</v>
      </c>
      <c r="P62" s="173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9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9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8" t="s">
        <v>1263</v>
      </c>
      <c r="W62" s="173" t="s">
        <v>1264</v>
      </c>
      <c r="X62" s="218"/>
      <c r="Y62" s="158"/>
      <c r="Z62" s="158"/>
      <c r="AA62" s="83"/>
      <c r="AB62" s="70"/>
      <c r="AC62" s="70"/>
      <c r="AD62" s="173"/>
      <c r="AE62" s="83"/>
      <c r="AF62" s="83"/>
      <c r="AG62" s="83"/>
      <c r="AH62" s="48"/>
      <c r="AI62" s="142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84" t="str">
        <f>IF(BS_CONTROLE[[#This Row],[Local - Partida]]=0, "-", BS_CONTROLE[[#This Row],[Local - Partida]])</f>
        <v>TCS</v>
      </c>
      <c r="AL62" s="284" t="str">
        <f>IF(BS_CONTROLE[[#This Row],[Local - Encerramento]]=0, "-", BS_CONTROLE[[#This Row],[Local - Encerramento]])</f>
        <v>TCS2</v>
      </c>
      <c r="AM62" s="284" t="str">
        <f>IF(BS_CONTROLE[[#This Row],[Entre - Estações]]=0, "-", BS_CONTROLE[[#This Row],[Entre - Estações]])</f>
        <v>TID-TVI</v>
      </c>
      <c r="AN62" s="284" t="str">
        <f>IF(BS_CONTROLE[[#This Row],[SB]]=0, "-", BS_CONTROLE[[#This Row],[SB]])</f>
        <v>213TVI</v>
      </c>
      <c r="AO62" s="285">
        <f>IF(BS_CONTROLE[[#This Row],[SUB]]=0, "-", BS_CONTROLE[[#This Row],[SUB]])</f>
        <v>74</v>
      </c>
      <c r="AP62" s="286">
        <f>IF(BS_CONTROLE[[#This Row],[KM - Inicio]]=0, "-", BS_CONTROLE[[#This Row],[KM - Inicio]])</f>
        <v>217</v>
      </c>
      <c r="AQ62" s="286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9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7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5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5" t="str">
        <f t="shared" si="5"/>
        <v/>
      </c>
    </row>
    <row r="63" spans="1:72" hidden="1">
      <c r="A63" s="50" t="str">
        <f t="shared" si="6"/>
        <v>MARCOS (TF-520)46027</v>
      </c>
      <c r="B63" s="171">
        <v>46027</v>
      </c>
      <c r="C63" s="8">
        <f>IF(BS_CONTROLE[[#This Row],[DATA]]="","",WEEKNUM(BS_CONTROLE[[#This Row],[DATA]]))</f>
        <v>2</v>
      </c>
      <c r="D63" s="51" t="s">
        <v>318</v>
      </c>
      <c r="E63" s="320">
        <v>58</v>
      </c>
      <c r="F63" s="172" t="s">
        <v>194</v>
      </c>
      <c r="G63" s="9" t="str">
        <f>IF(D63="","*",VLOOKUP(F63,BS_ATIVIDADE[#All],3,FALSE))</f>
        <v>SOLDA</v>
      </c>
      <c r="H63" s="204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73" t="s">
        <v>11</v>
      </c>
      <c r="J63" s="217">
        <v>74</v>
      </c>
      <c r="K63" s="217">
        <v>196.119</v>
      </c>
      <c r="L63" s="83" t="s">
        <v>11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73">
        <v>0.375</v>
      </c>
      <c r="P63" s="173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9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9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8" t="s">
        <v>1265</v>
      </c>
      <c r="W63" s="173" t="s">
        <v>1266</v>
      </c>
      <c r="X63" s="218" t="s">
        <v>952</v>
      </c>
      <c r="Y63" s="158"/>
      <c r="Z63" s="158"/>
      <c r="AA63" s="83"/>
      <c r="AB63" s="70"/>
      <c r="AC63" s="70"/>
      <c r="AD63" s="173"/>
      <c r="AE63" s="83"/>
      <c r="AF63" s="83"/>
      <c r="AG63" s="83"/>
      <c r="AH63" s="48"/>
      <c r="AI63" s="142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84" t="str">
        <f>IF(BS_CONTROLE[[#This Row],[Local - Partida]]=0, "-", BS_CONTROLE[[#This Row],[Local - Partida]])</f>
        <v>TID201</v>
      </c>
      <c r="AL63" s="284" t="str">
        <f>IF(BS_CONTROLE[[#This Row],[Local - Encerramento]]=0, "-", BS_CONTROLE[[#This Row],[Local - Encerramento]])</f>
        <v>-</v>
      </c>
      <c r="AM63" s="284" t="str">
        <f>IF(BS_CONTROLE[[#This Row],[Entre - Estações]]=0, "-", BS_CONTROLE[[#This Row],[Entre - Estações]])</f>
        <v>TID-TVI</v>
      </c>
      <c r="AN63" s="284" t="str">
        <f>IF(BS_CONTROLE[[#This Row],[SB]]=0, "-", BS_CONTROLE[[#This Row],[SB]])</f>
        <v>TID201</v>
      </c>
      <c r="AO63" s="285">
        <f>IF(BS_CONTROLE[[#This Row],[SUB]]=0, "-", BS_CONTROLE[[#This Row],[SUB]])</f>
        <v>74</v>
      </c>
      <c r="AP63" s="286">
        <f>IF(BS_CONTROLE[[#This Row],[KM - Inicio]]=0, "-", BS_CONTROLE[[#This Row],[KM - Inicio]])</f>
        <v>196.119</v>
      </c>
      <c r="AQ63" s="286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9">
        <f>IF(D63="","*",IFERROR(IF(ISODD(COUNT(AS63:AX63)),"ERRO",SUM((AT63-AS63),(AV63-AU63),(AX63-AW63))),"ERRO"))</f>
        <v>0</v>
      </c>
      <c r="AZ63" s="13"/>
      <c r="BA63" s="71"/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7" t="str">
        <f>IF(BS_CONTROLE[[#This Row],[Responsavel pelo boletim]]=0, "-", BS_CONTROLE[[#This Row],[Responsavel pelo boletim]])</f>
        <v>Herbert</v>
      </c>
      <c r="BG63" s="15"/>
      <c r="BH63" s="16"/>
      <c r="BI63" s="16"/>
      <c r="BJ63" s="16"/>
      <c r="BK63" s="16"/>
      <c r="BL63" s="15"/>
      <c r="BM63" s="14"/>
      <c r="BN63" s="14"/>
      <c r="BO63" s="165"/>
      <c r="BP63" s="16"/>
      <c r="BQ63" s="12" t="str">
        <f t="shared" si="2"/>
        <v>Produção e Intervalo</v>
      </c>
      <c r="BR63" s="18">
        <f t="shared" si="3"/>
        <v>0</v>
      </c>
      <c r="BS63" s="18">
        <f t="shared" si="4"/>
        <v>0</v>
      </c>
      <c r="BT63" s="225" t="str">
        <f t="shared" si="5"/>
        <v/>
      </c>
    </row>
    <row r="64" spans="1:72" hidden="1">
      <c r="A64" s="50" t="str">
        <f t="shared" si="6"/>
        <v>A6046027</v>
      </c>
      <c r="B64" s="171">
        <v>46027</v>
      </c>
      <c r="C64" s="8">
        <f>IF(BS_CONTROLE[[#This Row],[DATA]]="","",WEEKNUM(BS_CONTROLE[[#This Row],[DATA]]))</f>
        <v>2</v>
      </c>
      <c r="D64" s="51" t="s">
        <v>107</v>
      </c>
      <c r="E64" s="320">
        <v>59</v>
      </c>
      <c r="F64" s="172" t="s">
        <v>33</v>
      </c>
      <c r="G64" s="9" t="str">
        <f>IF(D64="","*",VLOOKUP(F64,BS_ATIVIDADE[#All],3,FALSE))</f>
        <v>DETECÇÃO</v>
      </c>
      <c r="H64" s="173" t="s">
        <v>1267</v>
      </c>
      <c r="I64" s="173" t="s">
        <v>610</v>
      </c>
      <c r="J64" s="217">
        <v>74</v>
      </c>
      <c r="K64" s="217">
        <v>0</v>
      </c>
      <c r="L64" s="83" t="s">
        <v>11</v>
      </c>
      <c r="M64" s="204" t="s">
        <v>529</v>
      </c>
      <c r="N64" s="204" t="s">
        <v>1268</v>
      </c>
      <c r="O64" s="173">
        <v>0.33333333333333331</v>
      </c>
      <c r="P64" s="173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9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9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8" t="s">
        <v>1265</v>
      </c>
      <c r="W64" s="173" t="s">
        <v>1269</v>
      </c>
      <c r="X64" s="218" t="s">
        <v>957</v>
      </c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84" t="str">
        <f>IF(BS_CONTROLE[[#This Row],[Local - Partida]]=0, "-", BS_CONTROLE[[#This Row],[Local - Partida]])</f>
        <v>TMI</v>
      </c>
      <c r="AL64" s="284" t="str">
        <f>IF(BS_CONTROLE[[#This Row],[Local - Encerramento]]=0, "-", BS_CONTROLE[[#This Row],[Local - Encerramento]])</f>
        <v>TCS2</v>
      </c>
      <c r="AM64" s="284" t="str">
        <f>IF(BS_CONTROLE[[#This Row],[Entre - Estações]]=0, "-", BS_CONTROLE[[#This Row],[Entre - Estações]])</f>
        <v>TMI-TCS</v>
      </c>
      <c r="AN64" s="284" t="str">
        <f>IF(BS_CONTROLE[[#This Row],[SB]]=0, "-", BS_CONTROLE[[#This Row],[SB]])</f>
        <v>TMITCS</v>
      </c>
      <c r="AO64" s="285">
        <f>IF(BS_CONTROLE[[#This Row],[SUB]]=0, "-", BS_CONTROLE[[#This Row],[SUB]])</f>
        <v>74</v>
      </c>
      <c r="AP64" s="286" t="str">
        <f>IF(BS_CONTROLE[[#This Row],[KM - Inicio]]=0, "-", BS_CONTROLE[[#This Row],[KM - Inicio]])</f>
        <v>-</v>
      </c>
      <c r="AQ64" s="286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9">
        <f>IF(D64="","*",IFERROR(IF(ISODD(COUNT(AS64:AX64)),"ERRO",SUM((AT64-AS64),(AV64-AU64),(AX64-AW64))),"ERRO"))</f>
        <v>0</v>
      </c>
      <c r="AZ64" s="13"/>
      <c r="BA64" s="71"/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7" t="str">
        <f>IF(BS_CONTROLE[[#This Row],[Responsavel pelo boletim]]=0, "-", BS_CONTROLE[[#This Row],[Responsavel pelo boletim]])</f>
        <v>Herbert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Produção e Intervalo</v>
      </c>
      <c r="BR64" s="18">
        <f t="shared" si="3"/>
        <v>0</v>
      </c>
      <c r="BS64" s="18">
        <f t="shared" si="4"/>
        <v>0</v>
      </c>
      <c r="BT64" s="225" t="str">
        <f t="shared" si="5"/>
        <v/>
      </c>
    </row>
    <row r="65" spans="1:72" hidden="1">
      <c r="A65" s="50" t="str">
        <f t="shared" si="6"/>
        <v>V4246027</v>
      </c>
      <c r="B65" s="171">
        <v>46027</v>
      </c>
      <c r="C65" s="8">
        <f>IF(BS_CONTROLE[[#This Row],[DATA]]="","",WEEKNUM(BS_CONTROLE[[#This Row],[DATA]]))</f>
        <v>2</v>
      </c>
      <c r="D65" s="51" t="s">
        <v>180</v>
      </c>
      <c r="E65" s="320">
        <v>60</v>
      </c>
      <c r="F65" s="172" t="s">
        <v>143</v>
      </c>
      <c r="G65" s="9" t="str">
        <f>IF(D65="","*",VLOOKUP(F65,BS_ATIVIDADE[#All],3,FALSE))</f>
        <v>MODERNIZAÇÃO</v>
      </c>
      <c r="H65" s="173" t="s">
        <v>740</v>
      </c>
      <c r="I65" s="173" t="s">
        <v>740</v>
      </c>
      <c r="J65" s="217">
        <v>72</v>
      </c>
      <c r="K65" s="217">
        <v>285.8</v>
      </c>
      <c r="L65" s="83">
        <v>286.8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73">
        <v>0.29166666666666669</v>
      </c>
      <c r="P65" s="173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9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9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8" t="s">
        <v>1236</v>
      </c>
      <c r="W65" s="173" t="s">
        <v>1237</v>
      </c>
      <c r="X65" s="218" t="s">
        <v>957</v>
      </c>
      <c r="Y65" s="158"/>
      <c r="Z65" s="158"/>
      <c r="AA65" s="83"/>
      <c r="AB65" s="70"/>
      <c r="AC65" s="70"/>
      <c r="AD65" s="173"/>
      <c r="AE65" s="83"/>
      <c r="AF65" s="83"/>
      <c r="AG65" s="83"/>
      <c r="AH65" s="48"/>
      <c r="AI65" s="142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84" t="str">
        <f>IF(BS_CONTROLE[[#This Row],[Local - Partida]]=0, "-", BS_CONTROLE[[#This Row],[Local - Partida]])</f>
        <v>ZGT1</v>
      </c>
      <c r="AL65" s="284" t="str">
        <f>IF(BS_CONTROLE[[#This Row],[Local - Encerramento]]=0, "-", BS_CONTROLE[[#This Row],[Local - Encerramento]])</f>
        <v>ZGT1</v>
      </c>
      <c r="AM65" s="284" t="str">
        <f>IF(BS_CONTROLE[[#This Row],[Entre - Estações]]=0, "-", BS_CONTROLE[[#This Row],[Entre - Estações]])</f>
        <v>ZRI</v>
      </c>
      <c r="AN65" s="284" t="str">
        <f>IF(BS_CONTROLE[[#This Row],[SB]]=0, "-", BS_CONTROLE[[#This Row],[SB]])</f>
        <v>ZRI1</v>
      </c>
      <c r="AO65" s="285">
        <f>IF(BS_CONTROLE[[#This Row],[SUB]]=0, "-", BS_CONTROLE[[#This Row],[SUB]])</f>
        <v>72</v>
      </c>
      <c r="AP65" s="286">
        <f>IF(BS_CONTROLE[[#This Row],[KM - Inicio]]=0, "-", BS_CONTROLE[[#This Row],[KM - Inicio]])</f>
        <v>285.8</v>
      </c>
      <c r="AQ65" s="286">
        <f>IF(BS_CONTROLE[[#This Row],[KM - Fim]]=0, "-", BS_CONTROLE[[#This Row],[KM - Fim]])</f>
        <v>286.8</v>
      </c>
      <c r="AR65" s="38"/>
      <c r="AS65" s="38"/>
      <c r="AT65" s="38"/>
      <c r="AU65" s="38"/>
      <c r="AV65" s="38"/>
      <c r="AW65" s="38"/>
      <c r="AX65" s="38"/>
      <c r="AY65" s="319">
        <f>IF(D65="","*",IFERROR(IF(ISODD(COUNT(AS65:AX65)),"ERRO",SUM((AT65-AS65),(AV65-AU65),(AX65-AW65))),"ERRO"))</f>
        <v>0</v>
      </c>
      <c r="AZ65" s="13"/>
      <c r="BA65" s="71"/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7" t="str">
        <f>IF(BS_CONTROLE[[#This Row],[Responsavel pelo boletim]]=0, "-", BS_CONTROLE[[#This Row],[Responsavel pelo boletim]])</f>
        <v>Ana</v>
      </c>
      <c r="BG65" s="15"/>
      <c r="BH65" s="16"/>
      <c r="BI65" s="16"/>
      <c r="BJ65" s="16"/>
      <c r="BK65" s="16"/>
      <c r="BL65" s="15"/>
      <c r="BM65" s="14"/>
      <c r="BN65" s="14"/>
      <c r="BO65" s="165"/>
      <c r="BP65" s="16"/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/>
      </c>
    </row>
    <row r="66" spans="1:72" hidden="1">
      <c r="A66" s="50" t="str">
        <f t="shared" si="6"/>
        <v/>
      </c>
      <c r="B66" s="171"/>
      <c r="C66" s="8" t="str">
        <f>IF(BS_CONTROLE[[#This Row],[DATA]]="","",WEEKNUM(BS_CONTROLE[[#This Row],[DATA]]))</f>
        <v/>
      </c>
      <c r="D66" s="51"/>
      <c r="E66" s="320">
        <v>61</v>
      </c>
      <c r="F66" s="172"/>
      <c r="G66" s="9" t="str">
        <f>IF(D66="","*",VLOOKUP(F66,BS_ATIVIDADE[#All],3,FALSE))</f>
        <v>*</v>
      </c>
      <c r="H66" s="173"/>
      <c r="I66" s="173"/>
      <c r="J66" s="217"/>
      <c r="K66" s="217"/>
      <c r="L66" s="83" t="s">
        <v>11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3"/>
      <c r="P66" s="173"/>
      <c r="Q66" s="83"/>
      <c r="R66" s="10" t="str">
        <f>IFERROR(_xlfn.XLOOKUP(F66, BS_ATIVIDADE[ATIVIDADE],BS_ATIVIDADE[UNIDADE] ), "*")</f>
        <v>*</v>
      </c>
      <c r="S66" s="289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9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8"/>
      <c r="W66" s="173"/>
      <c r="X66" s="218"/>
      <c r="Y66" s="158"/>
      <c r="Z66" s="158"/>
      <c r="AA66" s="83"/>
      <c r="AB66" s="70"/>
      <c r="AC66" s="70"/>
      <c r="AD66" s="173"/>
      <c r="AE66" s="83"/>
      <c r="AF66" s="83"/>
      <c r="AG66" s="83"/>
      <c r="AH66" s="48"/>
      <c r="AI66" s="142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84" t="str">
        <f>IF(BS_CONTROLE[[#This Row],[Local - Partida]]=0, "-", BS_CONTROLE[[#This Row],[Local - Partida]])</f>
        <v>-</v>
      </c>
      <c r="AL66" s="284" t="str">
        <f>IF(BS_CONTROLE[[#This Row],[Local - Encerramento]]=0, "-", BS_CONTROLE[[#This Row],[Local - Encerramento]])</f>
        <v>-</v>
      </c>
      <c r="AM66" s="284" t="str">
        <f>IF(BS_CONTROLE[[#This Row],[Entre - Estações]]=0, "-", BS_CONTROLE[[#This Row],[Entre - Estações]])</f>
        <v>-</v>
      </c>
      <c r="AN66" s="284" t="str">
        <f>IF(BS_CONTROLE[[#This Row],[SB]]=0, "-", BS_CONTROLE[[#This Row],[SB]])</f>
        <v>-</v>
      </c>
      <c r="AO66" s="285" t="str">
        <f>IF(BS_CONTROLE[[#This Row],[SUB]]=0, "-", BS_CONTROLE[[#This Row],[SUB]])</f>
        <v>-</v>
      </c>
      <c r="AP66" s="286" t="str">
        <f>IF(BS_CONTROLE[[#This Row],[KM - Inicio]]=0, "-", BS_CONTROLE[[#This Row],[KM - Inicio]])</f>
        <v>-</v>
      </c>
      <c r="AQ66" s="286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9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7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5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5" t="str">
        <f t="shared" si="5"/>
        <v/>
      </c>
    </row>
    <row r="67" spans="1:72" hidden="1">
      <c r="A67" s="50" t="str">
        <f t="shared" si="6"/>
        <v/>
      </c>
      <c r="B67" s="171"/>
      <c r="C67" s="8" t="str">
        <f>IF(BS_CONTROLE[[#This Row],[DATA]]="","",WEEKNUM(BS_CONTROLE[[#This Row],[DATA]]))</f>
        <v/>
      </c>
      <c r="D67" s="51"/>
      <c r="E67" s="320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3" t="s">
        <v>11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3"/>
      <c r="R67" s="10" t="str">
        <f>IFERROR(_xlfn.XLOOKUP(F67, BS_ATIVIDADE[ATIVIDADE],BS_ATIVIDADE[UNIDADE] ), "*")</f>
        <v>*</v>
      </c>
      <c r="S67" s="289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89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0" t="str">
        <f>IFERROR(_xlfn.XLOOKUP(J67, BASE_MAPA!$E$2:$E$359, BASE_MAPA!$J$2:$J$359), "ERRO")</f>
        <v>ERRO</v>
      </c>
      <c r="V67" s="198"/>
      <c r="W67" s="173"/>
      <c r="X67" s="218"/>
      <c r="Y67" s="158"/>
      <c r="Z67" s="158"/>
      <c r="AA67" s="83"/>
      <c r="AB67" s="70"/>
      <c r="AC67" s="70"/>
      <c r="AD67" s="173"/>
      <c r="AE67" s="83"/>
      <c r="AF67" s="83"/>
      <c r="AG67" s="83"/>
      <c r="AH67" s="48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84" t="str">
        <f>IF(BS_CONTROLE[[#This Row],[Local - Partida]]=0, "-", BS_CONTROLE[[#This Row],[Local - Partida]])</f>
        <v>-</v>
      </c>
      <c r="AL67" s="284" t="str">
        <f>IF(BS_CONTROLE[[#This Row],[Local - Encerramento]]=0, "-", BS_CONTROLE[[#This Row],[Local - Encerramento]])</f>
        <v>-</v>
      </c>
      <c r="AM67" s="284" t="str">
        <f>IF(BS_CONTROLE[[#This Row],[Entre - Estações]]=0, "-", BS_CONTROLE[[#This Row],[Entre - Estações]])</f>
        <v>-</v>
      </c>
      <c r="AN67" s="284" t="str">
        <f>IF(BS_CONTROLE[[#This Row],[SB]]=0, "-", BS_CONTROLE[[#This Row],[SB]])</f>
        <v>-</v>
      </c>
      <c r="AO67" s="285" t="str">
        <f>IF(BS_CONTROLE[[#This Row],[SUB]]=0, "-", BS_CONTROLE[[#This Row],[SUB]])</f>
        <v>-</v>
      </c>
      <c r="AP67" s="286" t="str">
        <f>IF(BS_CONTROLE[[#This Row],[KM - Inicio]]=0, "-", BS_CONTROLE[[#This Row],[KM - Inicio]])</f>
        <v>-</v>
      </c>
      <c r="AQ67" s="286" t="str">
        <f>IF(BS_CONTROLE[[#This Row],[KM - Fim]]=0, "-", BS_CONTROLE[[#This Row],[KM - Fim]])</f>
        <v>-</v>
      </c>
      <c r="AR67" s="38"/>
      <c r="AS67" s="38"/>
      <c r="AT67" s="38"/>
      <c r="AU67" s="38"/>
      <c r="AV67" s="38"/>
      <c r="AW67" s="38"/>
      <c r="AX67" s="38"/>
      <c r="AY67" s="319" t="str">
        <f>IF(D67="","*",IFERROR(IF(ISODD(COUNT(AS67:AX67)),"ERRO",SUM((AT67-AS67),(AV67-AU67),(AX67-AW67))),"ERRO"))</f>
        <v>*</v>
      </c>
      <c r="AZ67" s="13"/>
      <c r="BA67" s="71"/>
      <c r="BB67" s="10" t="str">
        <f>IFERROR(_xlfn.XLOOKUP(AI67, BS_ATIVIDADE[ATIVIDADE],BS_ATIVIDADE[UNIDADE] ), "*")</f>
        <v>*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11" t="str">
        <f>IFERROR(_xlfn.XLOOKUP(AO67, BASE_MAPA!$E$2:$E$359, BASE_MAPA!$J$2:$J$359), "ERRO")</f>
        <v>ERRO</v>
      </c>
      <c r="BF67" s="287" t="str">
        <f>IF(BS_CONTROLE[[#This Row],[Responsavel pelo boletim]]=0, "-", BS_CONTROLE[[#This Row],[Responsavel pelo boletim]])</f>
        <v>-</v>
      </c>
      <c r="BG67" s="15"/>
      <c r="BH67" s="16"/>
      <c r="BI67" s="16"/>
      <c r="BJ67" s="16"/>
      <c r="BK67" s="16"/>
      <c r="BL67" s="15"/>
      <c r="BM67" s="14"/>
      <c r="BN67" s="14"/>
      <c r="BO67" s="165"/>
      <c r="BP67" s="16"/>
      <c r="BQ67" s="12" t="str">
        <f t="shared" si="2"/>
        <v>Aderente</v>
      </c>
      <c r="BR67" s="18" t="str">
        <f t="shared" si="3"/>
        <v>*</v>
      </c>
      <c r="BS67" s="18" t="str">
        <f t="shared" si="4"/>
        <v>*</v>
      </c>
      <c r="BT67" s="225" t="str">
        <f t="shared" si="5"/>
        <v/>
      </c>
    </row>
    <row r="68" spans="1:72" hidden="1">
      <c r="A68" s="50" t="str">
        <f t="shared" si="6"/>
        <v/>
      </c>
      <c r="B68" s="171"/>
      <c r="C68" s="8" t="str">
        <f>IF(BS_CONTROLE[[#This Row],[DATA]]="","",WEEKNUM(BS_CONTROLE[[#This Row],[DATA]]))</f>
        <v/>
      </c>
      <c r="D68" s="51"/>
      <c r="E68" s="320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11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9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9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4" t="str">
        <f>IF(BS_CONTROLE[[#This Row],[Local - Partida]]=0, "-", BS_CONTROLE[[#This Row],[Local - Partida]])</f>
        <v>-</v>
      </c>
      <c r="AL68" s="284" t="str">
        <f>IF(BS_CONTROLE[[#This Row],[Local - Encerramento]]=0, "-", BS_CONTROLE[[#This Row],[Local - Encerramento]])</f>
        <v>-</v>
      </c>
      <c r="AM68" s="284" t="str">
        <f>IF(BS_CONTROLE[[#This Row],[Entre - Estações]]=0, "-", BS_CONTROLE[[#This Row],[Entre - Estações]])</f>
        <v>-</v>
      </c>
      <c r="AN68" s="284" t="str">
        <f>IF(BS_CONTROLE[[#This Row],[SB]]=0, "-", BS_CONTROLE[[#This Row],[SB]])</f>
        <v>-</v>
      </c>
      <c r="AO68" s="285" t="str">
        <f>IF(BS_CONTROLE[[#This Row],[SUB]]=0, "-", BS_CONTROLE[[#This Row],[SUB]])</f>
        <v>-</v>
      </c>
      <c r="AP68" s="286" t="str">
        <f>IF(BS_CONTROLE[[#This Row],[KM - Inicio]]=0, "-", BS_CONTROLE[[#This Row],[KM - Inicio]])</f>
        <v>-</v>
      </c>
      <c r="AQ68" s="286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9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7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6"/>
        <v/>
      </c>
      <c r="B69" s="171"/>
      <c r="C69" s="8" t="str">
        <f>IF(BS_CONTROLE[[#This Row],[DATA]]="","",WEEKNUM(BS_CONTROLE[[#This Row],[DATA]]))</f>
        <v/>
      </c>
      <c r="D69" s="51"/>
      <c r="E69" s="320">
        <v>64</v>
      </c>
      <c r="F69" s="172"/>
      <c r="G69" s="9" t="str">
        <f>IF(D69="","*",VLOOKUP(F69,BS_ATIVIDADE[#All],3,FALSE))</f>
        <v>*</v>
      </c>
      <c r="H69" s="173"/>
      <c r="I69" s="173"/>
      <c r="J69" s="217"/>
      <c r="K69" s="217"/>
      <c r="L69" s="83" t="s">
        <v>11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204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73"/>
      <c r="P69" s="173"/>
      <c r="Q69" s="83"/>
      <c r="R69" s="10" t="str">
        <f>IFERROR(_xlfn.XLOOKUP(F69, BS_ATIVIDADE[ATIVIDADE],BS_ATIVIDADE[UNIDADE] ), "*")</f>
        <v>*</v>
      </c>
      <c r="S69" s="289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9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8"/>
      <c r="W69" s="173"/>
      <c r="X69" s="218"/>
      <c r="Y69" s="158"/>
      <c r="Z69" s="158"/>
      <c r="AA69" s="83"/>
      <c r="AB69" s="70"/>
      <c r="AC69" s="70"/>
      <c r="AD69" s="173"/>
      <c r="AE69" s="83"/>
      <c r="AF69" s="83"/>
      <c r="AG69" s="83"/>
      <c r="AH69" s="48"/>
      <c r="AI69" s="142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84" t="str">
        <f>IF(BS_CONTROLE[[#This Row],[Local - Partida]]=0, "-", BS_CONTROLE[[#This Row],[Local - Partida]])</f>
        <v>-</v>
      </c>
      <c r="AL69" s="284" t="str">
        <f>IF(BS_CONTROLE[[#This Row],[Local - Encerramento]]=0, "-", BS_CONTROLE[[#This Row],[Local - Encerramento]])</f>
        <v>-</v>
      </c>
      <c r="AM69" s="284" t="str">
        <f>IF(BS_CONTROLE[[#This Row],[Entre - Estações]]=0, "-", BS_CONTROLE[[#This Row],[Entre - Estações]])</f>
        <v>-</v>
      </c>
      <c r="AN69" s="284" t="str">
        <f>IF(BS_CONTROLE[[#This Row],[SB]]=0, "-", BS_CONTROLE[[#This Row],[SB]])</f>
        <v>-</v>
      </c>
      <c r="AO69" s="285" t="str">
        <f>IF(BS_CONTROLE[[#This Row],[SUB]]=0, "-", BS_CONTROLE[[#This Row],[SUB]])</f>
        <v>-</v>
      </c>
      <c r="AP69" s="286" t="str">
        <f>IF(BS_CONTROLE[[#This Row],[KM - Inicio]]=0, "-", BS_CONTROLE[[#This Row],[KM - Inicio]])</f>
        <v>-</v>
      </c>
      <c r="AQ69" s="286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19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7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5"/>
      <c r="BP69" s="16"/>
      <c r="BQ69" s="12" t="str">
        <f t="shared" si="2"/>
        <v>Aderente</v>
      </c>
      <c r="BR69" s="18" t="str">
        <f t="shared" si="3"/>
        <v>*</v>
      </c>
      <c r="BS69" s="18" t="str">
        <f t="shared" si="4"/>
        <v>*</v>
      </c>
      <c r="BT69" s="225" t="str">
        <f t="shared" si="5"/>
        <v/>
      </c>
    </row>
    <row r="70" spans="1:72" hidden="1">
      <c r="A70" s="50" t="str">
        <f t="shared" si="6"/>
        <v/>
      </c>
      <c r="B70" s="171"/>
      <c r="C70" s="8" t="str">
        <f>IF(BS_CONTROLE[[#This Row],[DATA]]="","",WEEKNUM(BS_CONTROLE[[#This Row],[DATA]]))</f>
        <v/>
      </c>
      <c r="D70" s="51"/>
      <c r="E70" s="321">
        <v>65</v>
      </c>
      <c r="F70" s="172"/>
      <c r="G70" s="9" t="str">
        <f>IF(D70="","*",VLOOKUP(F70,BS_ATIVIDADE[#All],3,FALSE))</f>
        <v>*</v>
      </c>
      <c r="H70" s="173"/>
      <c r="I70" s="173"/>
      <c r="J70" s="217"/>
      <c r="K70" s="217"/>
      <c r="L70" s="83" t="s">
        <v>11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73"/>
      <c r="P70" s="173"/>
      <c r="Q70" s="83"/>
      <c r="R70" s="10" t="str">
        <f>IFERROR(_xlfn.XLOOKUP(F70, BS_ATIVIDADE[ATIVIDADE],BS_ATIVIDADE[UNIDADE] ), "*")</f>
        <v>*</v>
      </c>
      <c r="S70" s="289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9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8"/>
      <c r="W70" s="173"/>
      <c r="X70" s="218"/>
      <c r="Y70" s="158"/>
      <c r="Z70" s="158"/>
      <c r="AA70" s="83"/>
      <c r="AB70" s="70"/>
      <c r="AC70" s="70"/>
      <c r="AD70" s="173"/>
      <c r="AE70" s="83"/>
      <c r="AF70" s="83"/>
      <c r="AG70" s="83"/>
      <c r="AH70" s="48"/>
      <c r="AI70" s="142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84" t="str">
        <f>IF(BS_CONTROLE[[#This Row],[Local - Partida]]=0, "-", BS_CONTROLE[[#This Row],[Local - Partida]])</f>
        <v>-</v>
      </c>
      <c r="AL70" s="284" t="str">
        <f>IF(BS_CONTROLE[[#This Row],[Local - Encerramento]]=0, "-", BS_CONTROLE[[#This Row],[Local - Encerramento]])</f>
        <v>-</v>
      </c>
      <c r="AM70" s="284" t="str">
        <f>IF(BS_CONTROLE[[#This Row],[Entre - Estações]]=0, "-", BS_CONTROLE[[#This Row],[Entre - Estações]])</f>
        <v>-</v>
      </c>
      <c r="AN70" s="284" t="str">
        <f>IF(BS_CONTROLE[[#This Row],[SB]]=0, "-", BS_CONTROLE[[#This Row],[SB]])</f>
        <v>-</v>
      </c>
      <c r="AO70" s="285" t="str">
        <f>IF(BS_CONTROLE[[#This Row],[SUB]]=0, "-", BS_CONTROLE[[#This Row],[SUB]])</f>
        <v>-</v>
      </c>
      <c r="AP70" s="286" t="str">
        <f>IF(BS_CONTROLE[[#This Row],[KM - Inicio]]=0, "-", BS_CONTROLE[[#This Row],[KM - Inicio]])</f>
        <v>-</v>
      </c>
      <c r="AQ70" s="286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9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7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5"/>
      <c r="BP70" s="16"/>
      <c r="BQ70" s="12" t="str">
        <f t="shared" si="2"/>
        <v>Aderente</v>
      </c>
      <c r="BR70" s="18" t="str">
        <f t="shared" si="3"/>
        <v>*</v>
      </c>
      <c r="BS70" s="18" t="str">
        <f t="shared" si="4"/>
        <v>*</v>
      </c>
      <c r="BT70" s="225" t="str">
        <f t="shared" si="5"/>
        <v/>
      </c>
    </row>
    <row r="71" spans="1:72" hidden="1">
      <c r="A71" s="50" t="str">
        <f t="shared" ref="A71:A100" si="7">D71&amp;B71</f>
        <v/>
      </c>
      <c r="B71" s="171"/>
      <c r="C71" s="8" t="str">
        <f>IF(BS_CONTROLE[[#This Row],[DATA]]="","",WEEKNUM(BS_CONTROLE[[#This Row],[DATA]]))</f>
        <v/>
      </c>
      <c r="D71" s="51"/>
      <c r="E71" s="320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11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9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9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4" t="str">
        <f>IF(BS_CONTROLE[[#This Row],[Local - Partida]]=0, "-", BS_CONTROLE[[#This Row],[Local - Partida]])</f>
        <v>-</v>
      </c>
      <c r="AL71" s="284" t="str">
        <f>IF(BS_CONTROLE[[#This Row],[Local - Encerramento]]=0, "-", BS_CONTROLE[[#This Row],[Local - Encerramento]])</f>
        <v>-</v>
      </c>
      <c r="AM71" s="284" t="str">
        <f>IF(BS_CONTROLE[[#This Row],[Entre - Estações]]=0, "-", BS_CONTROLE[[#This Row],[Entre - Estações]])</f>
        <v>-</v>
      </c>
      <c r="AN71" s="284" t="str">
        <f>IF(BS_CONTROLE[[#This Row],[SB]]=0, "-", BS_CONTROLE[[#This Row],[SB]])</f>
        <v>-</v>
      </c>
      <c r="AO71" s="285" t="str">
        <f>IF(BS_CONTROLE[[#This Row],[SUB]]=0, "-", BS_CONTROLE[[#This Row],[SUB]])</f>
        <v>-</v>
      </c>
      <c r="AP71" s="286" t="str">
        <f>IF(BS_CONTROLE[[#This Row],[KM - Inicio]]=0, "-", BS_CONTROLE[[#This Row],[KM - Inicio]])</f>
        <v>-</v>
      </c>
      <c r="AQ71" s="286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9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7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8">IF(AND(BR71&lt;1,BS71&lt;1),"Produção e Intervalo",IF(BR71&lt;1,"Intervalo",IF(BS71&lt;1,"Produção","Aderente")))</f>
        <v>Aderente</v>
      </c>
      <c r="BR71" s="18" t="str">
        <f t="shared" ref="BR71:BR100" si="9">IF(OR(B71="",F71=""),"*",AY71/P71)</f>
        <v>*</v>
      </c>
      <c r="BS71" s="18" t="str">
        <f t="shared" ref="BS71:BS100" si="10">IF(OR(B71="",F71=""),"*",BA71/Q71)</f>
        <v>*</v>
      </c>
      <c r="BT71" s="225" t="str">
        <f t="shared" ref="BT71:BT100" si="11">IF(BN71="","",SUBSTITUTE(BM71," ","")&amp;SUBSTITUTE(BN71," ",""))</f>
        <v/>
      </c>
    </row>
    <row r="72" spans="1:72" hidden="1">
      <c r="A72" s="50" t="str">
        <f t="shared" si="7"/>
        <v/>
      </c>
      <c r="B72" s="171"/>
      <c r="C72" s="8" t="str">
        <f>IF(BS_CONTROLE[[#This Row],[DATA]]="","",WEEKNUM(BS_CONTROLE[[#This Row],[DATA]]))</f>
        <v/>
      </c>
      <c r="D72" s="51"/>
      <c r="E72" s="320">
        <v>67</v>
      </c>
      <c r="F72" s="172"/>
      <c r="G72" s="9" t="str">
        <f>IF(D72="","*",VLOOKUP(F72,BS_ATIVIDADE[#All],3,FALSE))</f>
        <v>*</v>
      </c>
      <c r="H72" s="173"/>
      <c r="I72" s="173"/>
      <c r="J72" s="217"/>
      <c r="K72" s="217"/>
      <c r="L72" s="83" t="s">
        <v>11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73"/>
      <c r="P72" s="173"/>
      <c r="Q72" s="83"/>
      <c r="R72" s="10" t="str">
        <f>IFERROR(_xlfn.XLOOKUP(F72, BS_ATIVIDADE[ATIVIDADE],BS_ATIVIDADE[UNIDADE] ), "*")</f>
        <v>*</v>
      </c>
      <c r="S72" s="289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9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8"/>
      <c r="W72" s="173"/>
      <c r="X72" s="218"/>
      <c r="Y72" s="158"/>
      <c r="Z72" s="158"/>
      <c r="AA72" s="83"/>
      <c r="AB72" s="70"/>
      <c r="AC72" s="70"/>
      <c r="AD72" s="173"/>
      <c r="AE72" s="83"/>
      <c r="AF72" s="83"/>
      <c r="AG72" s="83"/>
      <c r="AH72" s="48"/>
      <c r="AI72" s="142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84" t="str">
        <f>IF(BS_CONTROLE[[#This Row],[Local - Partida]]=0, "-", BS_CONTROLE[[#This Row],[Local - Partida]])</f>
        <v>-</v>
      </c>
      <c r="AL72" s="284" t="str">
        <f>IF(BS_CONTROLE[[#This Row],[Local - Encerramento]]=0, "-", BS_CONTROLE[[#This Row],[Local - Encerramento]])</f>
        <v>-</v>
      </c>
      <c r="AM72" s="284" t="str">
        <f>IF(BS_CONTROLE[[#This Row],[Entre - Estações]]=0, "-", BS_CONTROLE[[#This Row],[Entre - Estações]])</f>
        <v>-</v>
      </c>
      <c r="AN72" s="284" t="str">
        <f>IF(BS_CONTROLE[[#This Row],[SB]]=0, "-", BS_CONTROLE[[#This Row],[SB]])</f>
        <v>-</v>
      </c>
      <c r="AO72" s="285" t="str">
        <f>IF(BS_CONTROLE[[#This Row],[SUB]]=0, "-", BS_CONTROLE[[#This Row],[SUB]])</f>
        <v>-</v>
      </c>
      <c r="AP72" s="286" t="str">
        <f>IF(BS_CONTROLE[[#This Row],[KM - Inicio]]=0, "-", BS_CONTROLE[[#This Row],[KM - Inicio]])</f>
        <v>-</v>
      </c>
      <c r="AQ72" s="286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9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7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5"/>
      <c r="BP72" s="16"/>
      <c r="BQ72" s="12" t="str">
        <f t="shared" si="8"/>
        <v>Aderente</v>
      </c>
      <c r="BR72" s="18" t="str">
        <f t="shared" si="9"/>
        <v>*</v>
      </c>
      <c r="BS72" s="18" t="str">
        <f t="shared" si="10"/>
        <v>*</v>
      </c>
      <c r="BT72" s="225" t="str">
        <f t="shared" si="11"/>
        <v/>
      </c>
    </row>
    <row r="73" spans="1:72" hidden="1">
      <c r="A73" s="50" t="str">
        <f t="shared" si="7"/>
        <v/>
      </c>
      <c r="B73" s="171"/>
      <c r="C73" s="8" t="str">
        <f>IF(BS_CONTROLE[[#This Row],[DATA]]="","",WEEKNUM(BS_CONTROLE[[#This Row],[DATA]]))</f>
        <v/>
      </c>
      <c r="D73" s="51"/>
      <c r="E73" s="320">
        <v>68</v>
      </c>
      <c r="F73" s="172"/>
      <c r="G73" s="9" t="str">
        <f>IF(D73="","*",VLOOKUP(F73,BS_ATIVIDADE[#All],3,FALSE))</f>
        <v>*</v>
      </c>
      <c r="H73" s="173"/>
      <c r="I73" s="173"/>
      <c r="J73" s="217"/>
      <c r="K73" s="217"/>
      <c r="L73" s="83" t="s">
        <v>11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73"/>
      <c r="P73" s="173"/>
      <c r="Q73" s="83"/>
      <c r="R73" s="10" t="str">
        <f>IFERROR(_xlfn.XLOOKUP(F73, BS_ATIVIDADE[ATIVIDADE],BS_ATIVIDADE[UNIDADE] ), "*")</f>
        <v>*</v>
      </c>
      <c r="S73" s="289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9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8"/>
      <c r="W73" s="173"/>
      <c r="X73" s="218"/>
      <c r="Y73" s="158"/>
      <c r="Z73" s="158"/>
      <c r="AA73" s="83"/>
      <c r="AB73" s="70"/>
      <c r="AC73" s="70"/>
      <c r="AD73" s="173"/>
      <c r="AE73" s="83"/>
      <c r="AF73" s="83"/>
      <c r="AG73" s="83"/>
      <c r="AH73" s="48"/>
      <c r="AI73" s="142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84" t="str">
        <f>IF(BS_CONTROLE[[#This Row],[Local - Partida]]=0, "-", BS_CONTROLE[[#This Row],[Local - Partida]])</f>
        <v>-</v>
      </c>
      <c r="AL73" s="284" t="str">
        <f>IF(BS_CONTROLE[[#This Row],[Local - Encerramento]]=0, "-", BS_CONTROLE[[#This Row],[Local - Encerramento]])</f>
        <v>-</v>
      </c>
      <c r="AM73" s="284" t="str">
        <f>IF(BS_CONTROLE[[#This Row],[Entre - Estações]]=0, "-", BS_CONTROLE[[#This Row],[Entre - Estações]])</f>
        <v>-</v>
      </c>
      <c r="AN73" s="284" t="str">
        <f>IF(BS_CONTROLE[[#This Row],[SB]]=0, "-", BS_CONTROLE[[#This Row],[SB]])</f>
        <v>-</v>
      </c>
      <c r="AO73" s="285" t="str">
        <f>IF(BS_CONTROLE[[#This Row],[SUB]]=0, "-", BS_CONTROLE[[#This Row],[SUB]])</f>
        <v>-</v>
      </c>
      <c r="AP73" s="286" t="str">
        <f>IF(BS_CONTROLE[[#This Row],[KM - Inicio]]=0, "-", BS_CONTROLE[[#This Row],[KM - Inicio]])</f>
        <v>-</v>
      </c>
      <c r="AQ73" s="286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9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7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5"/>
      <c r="BP73" s="16"/>
      <c r="BQ73" s="12" t="str">
        <f t="shared" si="8"/>
        <v>Aderente</v>
      </c>
      <c r="BR73" s="18" t="str">
        <f t="shared" si="9"/>
        <v>*</v>
      </c>
      <c r="BS73" s="18" t="str">
        <f t="shared" si="10"/>
        <v>*</v>
      </c>
      <c r="BT73" s="225" t="str">
        <f t="shared" si="11"/>
        <v/>
      </c>
    </row>
    <row r="74" spans="1:72" hidden="1">
      <c r="A74" s="50" t="str">
        <f t="shared" si="7"/>
        <v/>
      </c>
      <c r="B74" s="171"/>
      <c r="C74" s="8" t="str">
        <f>IF(BS_CONTROLE[[#This Row],[DATA]]="","",WEEKNUM(BS_CONTROLE[[#This Row],[DATA]]))</f>
        <v/>
      </c>
      <c r="D74" s="51"/>
      <c r="E74" s="320">
        <v>69</v>
      </c>
      <c r="F74" s="172"/>
      <c r="G74" s="9" t="str">
        <f>IF(D74="","*",VLOOKUP(F74,BS_ATIVIDADE[#All],3,FALSE))</f>
        <v>*</v>
      </c>
      <c r="H74" s="173"/>
      <c r="I74" s="173"/>
      <c r="J74" s="217"/>
      <c r="K74" s="217"/>
      <c r="L74" s="83" t="s">
        <v>11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3"/>
      <c r="P74" s="173"/>
      <c r="Q74" s="83"/>
      <c r="R74" s="10" t="str">
        <f>IFERROR(_xlfn.XLOOKUP(F74, BS_ATIVIDADE[ATIVIDADE],BS_ATIVIDADE[UNIDADE] ), "*")</f>
        <v>*</v>
      </c>
      <c r="S74" s="289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9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8"/>
      <c r="W74" s="173"/>
      <c r="X74" s="218"/>
      <c r="Y74" s="158"/>
      <c r="Z74" s="158"/>
      <c r="AA74" s="83"/>
      <c r="AB74" s="70"/>
      <c r="AC74" s="70"/>
      <c r="AD74" s="173"/>
      <c r="AE74" s="83"/>
      <c r="AF74" s="83"/>
      <c r="AG74" s="83"/>
      <c r="AH74" s="48"/>
      <c r="AI74" s="142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84" t="str">
        <f>IF(BS_CONTROLE[[#This Row],[Local - Partida]]=0, "-", BS_CONTROLE[[#This Row],[Local - Partida]])</f>
        <v>-</v>
      </c>
      <c r="AL74" s="284" t="str">
        <f>IF(BS_CONTROLE[[#This Row],[Local - Encerramento]]=0, "-", BS_CONTROLE[[#This Row],[Local - Encerramento]])</f>
        <v>-</v>
      </c>
      <c r="AM74" s="284" t="str">
        <f>IF(BS_CONTROLE[[#This Row],[Entre - Estações]]=0, "-", BS_CONTROLE[[#This Row],[Entre - Estações]])</f>
        <v>-</v>
      </c>
      <c r="AN74" s="284" t="str">
        <f>IF(BS_CONTROLE[[#This Row],[SB]]=0, "-", BS_CONTROLE[[#This Row],[SB]])</f>
        <v>-</v>
      </c>
      <c r="AO74" s="285" t="str">
        <f>IF(BS_CONTROLE[[#This Row],[SUB]]=0, "-", BS_CONTROLE[[#This Row],[SUB]])</f>
        <v>-</v>
      </c>
      <c r="AP74" s="286" t="str">
        <f>IF(BS_CONTROLE[[#This Row],[KM - Inicio]]=0, "-", BS_CONTROLE[[#This Row],[KM - Inicio]])</f>
        <v>-</v>
      </c>
      <c r="AQ74" s="286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9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7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5"/>
      <c r="BP74" s="16"/>
      <c r="BQ74" s="12" t="str">
        <f t="shared" si="8"/>
        <v>Aderente</v>
      </c>
      <c r="BR74" s="18" t="str">
        <f t="shared" si="9"/>
        <v>*</v>
      </c>
      <c r="BS74" s="18" t="str">
        <f t="shared" si="10"/>
        <v>*</v>
      </c>
      <c r="BT74" s="225" t="str">
        <f t="shared" si="11"/>
        <v/>
      </c>
    </row>
    <row r="75" spans="1:72" hidden="1">
      <c r="A75" s="50" t="str">
        <f t="shared" si="7"/>
        <v/>
      </c>
      <c r="B75" s="171"/>
      <c r="C75" s="8" t="str">
        <f>IF(BS_CONTROLE[[#This Row],[DATA]]="","",WEEKNUM(BS_CONTROLE[[#This Row],[DATA]]))</f>
        <v/>
      </c>
      <c r="D75" s="51"/>
      <c r="E75" s="320">
        <v>70</v>
      </c>
      <c r="F75" s="172"/>
      <c r="G75" s="9" t="str">
        <f>IF(D75="","*",VLOOKUP(F75,BS_ATIVIDADE[#All],3,FALSE))</f>
        <v>*</v>
      </c>
      <c r="H75" s="173"/>
      <c r="I75" s="173"/>
      <c r="J75" s="217"/>
      <c r="K75" s="217"/>
      <c r="L75" s="83" t="s">
        <v>11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73"/>
      <c r="P75" s="173"/>
      <c r="Q75" s="83"/>
      <c r="R75" s="10" t="str">
        <f>IFERROR(_xlfn.XLOOKUP(F75, BS_ATIVIDADE[ATIVIDADE],BS_ATIVIDADE[UNIDADE] ), "*")</f>
        <v>*</v>
      </c>
      <c r="S75" s="289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289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80" t="str">
        <f>IFERROR(_xlfn.XLOOKUP(J75, BASE_MAPA!$E$2:$E$359, BASE_MAPA!$J$2:$J$359), "ERRO")</f>
        <v>ERRO</v>
      </c>
      <c r="V75" s="198"/>
      <c r="W75" s="173"/>
      <c r="X75" s="218"/>
      <c r="Y75" s="158"/>
      <c r="Z75" s="158"/>
      <c r="AA75" s="83"/>
      <c r="AB75" s="70"/>
      <c r="AC75" s="70"/>
      <c r="AD75" s="173"/>
      <c r="AE75" s="83"/>
      <c r="AF75" s="83"/>
      <c r="AG75" s="83"/>
      <c r="AH75" s="48"/>
      <c r="AI75" s="142" t="str">
        <f>IF(BS_CONTROLE[[#This Row],[Atividade]]=0, "-", BS_CONTROLE[[#This Row],[Atividade]])</f>
        <v>-</v>
      </c>
      <c r="AJ75" s="9" t="str">
        <f>IF(D75="","*",VLOOKUP(AI75,BS_ATIVIDADE[#Data],3,FALSE))</f>
        <v>*</v>
      </c>
      <c r="AK75" s="284" t="str">
        <f>IF(BS_CONTROLE[[#This Row],[Local - Partida]]=0, "-", BS_CONTROLE[[#This Row],[Local - Partida]])</f>
        <v>-</v>
      </c>
      <c r="AL75" s="284" t="str">
        <f>IF(BS_CONTROLE[[#This Row],[Local - Encerramento]]=0, "-", BS_CONTROLE[[#This Row],[Local - Encerramento]])</f>
        <v>-</v>
      </c>
      <c r="AM75" s="284" t="str">
        <f>IF(BS_CONTROLE[[#This Row],[Entre - Estações]]=0, "-", BS_CONTROLE[[#This Row],[Entre - Estações]])</f>
        <v>-</v>
      </c>
      <c r="AN75" s="284" t="str">
        <f>IF(BS_CONTROLE[[#This Row],[SB]]=0, "-", BS_CONTROLE[[#This Row],[SB]])</f>
        <v>-</v>
      </c>
      <c r="AO75" s="285" t="str">
        <f>IF(BS_CONTROLE[[#This Row],[SUB]]=0, "-", BS_CONTROLE[[#This Row],[SUB]])</f>
        <v>-</v>
      </c>
      <c r="AP75" s="286" t="str">
        <f>IF(BS_CONTROLE[[#This Row],[KM - Inicio]]=0, "-", BS_CONTROLE[[#This Row],[KM - Inicio]])</f>
        <v>-</v>
      </c>
      <c r="AQ75" s="286" t="str">
        <f>IF(BS_CONTROLE[[#This Row],[KM - Fim]]=0, "-", BS_CONTROLE[[#This Row],[KM - Fim]])</f>
        <v>-</v>
      </c>
      <c r="AR75" s="38"/>
      <c r="AS75" s="38"/>
      <c r="AT75" s="38"/>
      <c r="AU75" s="38"/>
      <c r="AV75" s="38"/>
      <c r="AW75" s="38"/>
      <c r="AX75" s="38"/>
      <c r="AY75" s="319" t="str">
        <f>IF(D75="","*",IFERROR(IF(ISODD(COUNT(AS75:AX75)),"ERRO",SUM((AT75-AS75),(AV75-AU75),(AX75-AW75))),"ERRO"))</f>
        <v>*</v>
      </c>
      <c r="AZ75" s="13"/>
      <c r="BA75" s="71"/>
      <c r="BB75" s="10" t="str">
        <f>IFERROR(_xlfn.XLOOKUP(AI75, BS_ATIVIDADE[ATIVIDADE],BS_ATIVIDADE[UNIDADE] ), "*")</f>
        <v>*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11" t="str">
        <f>IFERROR(_xlfn.XLOOKUP(AO75, BASE_MAPA!$E$2:$E$359, BASE_MAPA!$J$2:$J$359), "ERRO")</f>
        <v>ERRO</v>
      </c>
      <c r="BF75" s="287" t="str">
        <f>IF(BS_CONTROLE[[#This Row],[Responsavel pelo boletim]]=0, "-", BS_CONTROLE[[#This Row],[Responsavel pelo boletim]])</f>
        <v>-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8"/>
        <v>Aderente</v>
      </c>
      <c r="BR75" s="18" t="str">
        <f t="shared" si="9"/>
        <v>*</v>
      </c>
      <c r="BS75" s="18" t="str">
        <f t="shared" si="10"/>
        <v>*</v>
      </c>
      <c r="BT75" s="225" t="str">
        <f t="shared" si="11"/>
        <v/>
      </c>
    </row>
    <row r="76" spans="1:72" hidden="1">
      <c r="A76" s="50" t="str">
        <f t="shared" si="7"/>
        <v/>
      </c>
      <c r="B76" s="171"/>
      <c r="C76" s="8" t="str">
        <f>IF(BS_CONTROLE[[#This Row],[DATA]]="","",WEEKNUM(BS_CONTROLE[[#This Row],[DATA]]))</f>
        <v/>
      </c>
      <c r="D76" s="51"/>
      <c r="E76" s="320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11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9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9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84" t="str">
        <f>IF(BS_CONTROLE[[#This Row],[Local - Partida]]=0, "-", BS_CONTROLE[[#This Row],[Local - Partida]])</f>
        <v>-</v>
      </c>
      <c r="AL76" s="284" t="str">
        <f>IF(BS_CONTROLE[[#This Row],[Local - Encerramento]]=0, "-", BS_CONTROLE[[#This Row],[Local - Encerramento]])</f>
        <v>-</v>
      </c>
      <c r="AM76" s="284" t="str">
        <f>IF(BS_CONTROLE[[#This Row],[Entre - Estações]]=0, "-", BS_CONTROLE[[#This Row],[Entre - Estações]])</f>
        <v>-</v>
      </c>
      <c r="AN76" s="284" t="str">
        <f>IF(BS_CONTROLE[[#This Row],[SB]]=0, "-", BS_CONTROLE[[#This Row],[SB]])</f>
        <v>-</v>
      </c>
      <c r="AO76" s="285" t="str">
        <f>IF(BS_CONTROLE[[#This Row],[SUB]]=0, "-", BS_CONTROLE[[#This Row],[SUB]])</f>
        <v>-</v>
      </c>
      <c r="AP76" s="286" t="str">
        <f>IF(BS_CONTROLE[[#This Row],[KM - Inicio]]=0, "-", BS_CONTROLE[[#This Row],[KM - Inicio]])</f>
        <v>-</v>
      </c>
      <c r="AQ76" s="286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7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8"/>
        <v>Aderente</v>
      </c>
      <c r="BR76" s="18" t="str">
        <f t="shared" si="9"/>
        <v>*</v>
      </c>
      <c r="BS76" s="18" t="str">
        <f t="shared" si="10"/>
        <v>*</v>
      </c>
      <c r="BT76" s="225" t="str">
        <f t="shared" si="11"/>
        <v/>
      </c>
    </row>
    <row r="77" spans="1:72" hidden="1">
      <c r="A77" s="50" t="str">
        <f t="shared" si="7"/>
        <v/>
      </c>
      <c r="B77" s="171"/>
      <c r="C77" s="8" t="str">
        <f>IF(BS_CONTROLE[[#This Row],[DATA]]="","",WEEKNUM(BS_CONTROLE[[#This Row],[DATA]]))</f>
        <v/>
      </c>
      <c r="D77" s="51"/>
      <c r="E77" s="320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11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9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9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BASE_MAPA!$E$2:$E$359, BASE_MAPA!$J$2:$J$359),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84" t="str">
        <f>IF(BS_CONTROLE[[#This Row],[Local - Partida]]=0, "-", BS_CONTROLE[[#This Row],[Local - Partida]])</f>
        <v>-</v>
      </c>
      <c r="AL77" s="284" t="str">
        <f>IF(BS_CONTROLE[[#This Row],[Local - Encerramento]]=0, "-", BS_CONTROLE[[#This Row],[Local - Encerramento]])</f>
        <v>-</v>
      </c>
      <c r="AM77" s="284" t="str">
        <f>IF(BS_CONTROLE[[#This Row],[Entre - Estações]]=0, "-", BS_CONTROLE[[#This Row],[Entre - Estações]])</f>
        <v>-</v>
      </c>
      <c r="AN77" s="284" t="str">
        <f>IF(BS_CONTROLE[[#This Row],[SB]]=0, "-", BS_CONTROLE[[#This Row],[SB]])</f>
        <v>-</v>
      </c>
      <c r="AO77" s="285" t="str">
        <f>IF(BS_CONTROLE[[#This Row],[SUB]]=0, "-", BS_CONTROLE[[#This Row],[SUB]])</f>
        <v>-</v>
      </c>
      <c r="AP77" s="286" t="str">
        <f>IF(BS_CONTROLE[[#This Row],[KM - Inicio]]=0, "-", BS_CONTROLE[[#This Row],[KM - Inicio]])</f>
        <v>-</v>
      </c>
      <c r="AQ77" s="286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9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BASE_MAPA!$E$2:$E$359, BASE_MAPA!$J$2:$J$359), "ERRO")</f>
        <v>ERRO</v>
      </c>
      <c r="BF77" s="287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8"/>
        <v>Aderente</v>
      </c>
      <c r="BR77" s="18" t="str">
        <f t="shared" si="9"/>
        <v>*</v>
      </c>
      <c r="BS77" s="18" t="str">
        <f t="shared" si="10"/>
        <v>*</v>
      </c>
      <c r="BT77" s="225" t="str">
        <f t="shared" si="11"/>
        <v/>
      </c>
    </row>
    <row r="78" spans="1:72" hidden="1">
      <c r="A78" s="50" t="str">
        <f t="shared" si="7"/>
        <v/>
      </c>
      <c r="B78" s="171"/>
      <c r="C78" s="8" t="str">
        <f>IF(BS_CONTROLE[[#This Row],[DATA]]="","",WEEKNUM(BS_CONTROLE[[#This Row],[DATA]]))</f>
        <v/>
      </c>
      <c r="D78" s="51"/>
      <c r="E78" s="320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3" t="s">
        <v>11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3"/>
      <c r="R78" s="10" t="str">
        <f>IFERROR(_xlfn.XLOOKUP(F78, BS_ATIVIDADE[ATIVIDADE],BS_ATIVIDADE[UNIDADE] ), "*")</f>
        <v>*</v>
      </c>
      <c r="S78" s="289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9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8"/>
      <c r="W78" s="173"/>
      <c r="X78" s="218"/>
      <c r="Y78" s="158"/>
      <c r="Z78" s="158"/>
      <c r="AA78" s="83"/>
      <c r="AB78" s="70"/>
      <c r="AC78" s="70"/>
      <c r="AD78" s="173"/>
      <c r="AE78" s="83"/>
      <c r="AF78" s="83"/>
      <c r="AG78" s="83"/>
      <c r="AH78" s="48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84" t="str">
        <f>IF(BS_CONTROLE[[#This Row],[Local - Partida]]=0, "-", BS_CONTROLE[[#This Row],[Local - Partida]])</f>
        <v>-</v>
      </c>
      <c r="AL78" s="284" t="str">
        <f>IF(BS_CONTROLE[[#This Row],[Local - Encerramento]]=0, "-", BS_CONTROLE[[#This Row],[Local - Encerramento]])</f>
        <v>-</v>
      </c>
      <c r="AM78" s="284" t="str">
        <f>IF(BS_CONTROLE[[#This Row],[Entre - Estações]]=0, "-", BS_CONTROLE[[#This Row],[Entre - Estações]])</f>
        <v>-</v>
      </c>
      <c r="AN78" s="284" t="str">
        <f>IF(BS_CONTROLE[[#This Row],[SB]]=0, "-", BS_CONTROLE[[#This Row],[SB]])</f>
        <v>-</v>
      </c>
      <c r="AO78" s="285" t="str">
        <f>IF(BS_CONTROLE[[#This Row],[SUB]]=0, "-", BS_CONTROLE[[#This Row],[SUB]])</f>
        <v>-</v>
      </c>
      <c r="AP78" s="286" t="str">
        <f>IF(BS_CONTROLE[[#This Row],[KM - Inicio]]=0, "-", BS_CONTROLE[[#This Row],[KM - Inicio]])</f>
        <v>-</v>
      </c>
      <c r="AQ78" s="286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9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7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5"/>
      <c r="BP78" s="16"/>
      <c r="BQ78" s="12" t="str">
        <f t="shared" si="8"/>
        <v>Aderente</v>
      </c>
      <c r="BR78" s="18" t="str">
        <f t="shared" si="9"/>
        <v>*</v>
      </c>
      <c r="BS78" s="18" t="str">
        <f t="shared" si="10"/>
        <v>*</v>
      </c>
      <c r="BT78" s="225" t="str">
        <f t="shared" si="11"/>
        <v/>
      </c>
    </row>
    <row r="79" spans="1:72" hidden="1">
      <c r="A79" s="50" t="str">
        <f t="shared" si="7"/>
        <v/>
      </c>
      <c r="B79" s="171"/>
      <c r="C79" s="8" t="str">
        <f>IF(BS_CONTROLE[[#This Row],[DATA]]="","",WEEKNUM(BS_CONTROLE[[#This Row],[DATA]]))</f>
        <v/>
      </c>
      <c r="D79" s="51"/>
      <c r="E79" s="320">
        <v>74</v>
      </c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3" t="s">
        <v>11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3"/>
      <c r="P79" s="173"/>
      <c r="Q79" s="83"/>
      <c r="R79" s="10" t="str">
        <f>IFERROR(_xlfn.XLOOKUP(F79, BS_ATIVIDADE[ATIVIDADE],BS_ATIVIDADE[UNIDADE] ), "*")</f>
        <v>*</v>
      </c>
      <c r="S79" s="289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9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8"/>
      <c r="W79" s="173"/>
      <c r="X79" s="218"/>
      <c r="Y79" s="158"/>
      <c r="Z79" s="158"/>
      <c r="AA79" s="83"/>
      <c r="AB79" s="70"/>
      <c r="AC79" s="70"/>
      <c r="AD79" s="173"/>
      <c r="AE79" s="83"/>
      <c r="AF79" s="83"/>
      <c r="AG79" s="83"/>
      <c r="AH79" s="48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84" t="str">
        <f>IF(BS_CONTROLE[[#This Row],[Local - Partida]]=0, "-", BS_CONTROLE[[#This Row],[Local - Partida]])</f>
        <v>-</v>
      </c>
      <c r="AL79" s="284" t="str">
        <f>IF(BS_CONTROLE[[#This Row],[Local - Encerramento]]=0, "-", BS_CONTROLE[[#This Row],[Local - Encerramento]])</f>
        <v>-</v>
      </c>
      <c r="AM79" s="284" t="str">
        <f>IF(BS_CONTROLE[[#This Row],[Entre - Estações]]=0, "-", BS_CONTROLE[[#This Row],[Entre - Estações]])</f>
        <v>-</v>
      </c>
      <c r="AN79" s="284" t="str">
        <f>IF(BS_CONTROLE[[#This Row],[SB]]=0, "-", BS_CONTROLE[[#This Row],[SB]])</f>
        <v>-</v>
      </c>
      <c r="AO79" s="285" t="str">
        <f>IF(BS_CONTROLE[[#This Row],[SUB]]=0, "-", BS_CONTROLE[[#This Row],[SUB]])</f>
        <v>-</v>
      </c>
      <c r="AP79" s="286" t="str">
        <f>IF(BS_CONTROLE[[#This Row],[KM - Inicio]]=0, "-", BS_CONTROLE[[#This Row],[KM - Inicio]])</f>
        <v>-</v>
      </c>
      <c r="AQ79" s="286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9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7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8"/>
        <v>Aderente</v>
      </c>
      <c r="BR79" s="18" t="str">
        <f t="shared" si="9"/>
        <v>*</v>
      </c>
      <c r="BS79" s="18" t="str">
        <f t="shared" si="10"/>
        <v>*</v>
      </c>
      <c r="BT79" s="225" t="str">
        <f t="shared" si="11"/>
        <v/>
      </c>
    </row>
    <row r="80" spans="1:72" hidden="1">
      <c r="A80" s="50" t="str">
        <f t="shared" si="7"/>
        <v/>
      </c>
      <c r="B80" s="171"/>
      <c r="C80" s="8" t="str">
        <f>IF(BS_CONTROLE[[#This Row],[DATA]]="","",WEEKNUM(BS_CONTROLE[[#This Row],[DATA]]))</f>
        <v/>
      </c>
      <c r="D80" s="51"/>
      <c r="E80" s="320">
        <v>75</v>
      </c>
      <c r="F80" s="172"/>
      <c r="G80" s="9" t="str">
        <f>IF(D80="","*",VLOOKUP(F80,BS_ATIVIDADE[#All],3,FALSE))</f>
        <v>*</v>
      </c>
      <c r="H80" s="173"/>
      <c r="I80" s="173"/>
      <c r="J80" s="217"/>
      <c r="K80" s="217"/>
      <c r="L80" s="83" t="s">
        <v>11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3"/>
      <c r="P80" s="173"/>
      <c r="Q80" s="83"/>
      <c r="R80" s="10" t="str">
        <f>IFERROR(_xlfn.XLOOKUP(F80, BS_ATIVIDADE[ATIVIDADE],BS_ATIVIDADE[UNIDADE] ), "*")</f>
        <v>*</v>
      </c>
      <c r="S80" s="289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9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8"/>
      <c r="W80" s="173"/>
      <c r="X80" s="218"/>
      <c r="Y80" s="158"/>
      <c r="Z80" s="158"/>
      <c r="AA80" s="83"/>
      <c r="AB80" s="70"/>
      <c r="AC80" s="70"/>
      <c r="AD80" s="173"/>
      <c r="AE80" s="83"/>
      <c r="AF80" s="83"/>
      <c r="AG80" s="83"/>
      <c r="AH80" s="48"/>
      <c r="AI80" s="142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84" t="str">
        <f>IF(BS_CONTROLE[[#This Row],[Local - Partida]]=0, "-", BS_CONTROLE[[#This Row],[Local - Partida]])</f>
        <v>-</v>
      </c>
      <c r="AL80" s="284" t="str">
        <f>IF(BS_CONTROLE[[#This Row],[Local - Encerramento]]=0, "-", BS_CONTROLE[[#This Row],[Local - Encerramento]])</f>
        <v>-</v>
      </c>
      <c r="AM80" s="284" t="str">
        <f>IF(BS_CONTROLE[[#This Row],[Entre - Estações]]=0, "-", BS_CONTROLE[[#This Row],[Entre - Estações]])</f>
        <v>-</v>
      </c>
      <c r="AN80" s="284" t="str">
        <f>IF(BS_CONTROLE[[#This Row],[SB]]=0, "-", BS_CONTROLE[[#This Row],[SB]])</f>
        <v>-</v>
      </c>
      <c r="AO80" s="285" t="str">
        <f>IF(BS_CONTROLE[[#This Row],[SUB]]=0, "-", BS_CONTROLE[[#This Row],[SUB]])</f>
        <v>-</v>
      </c>
      <c r="AP80" s="286" t="str">
        <f>IF(BS_CONTROLE[[#This Row],[KM - Inicio]]=0, "-", BS_CONTROLE[[#This Row],[KM - Inicio]])</f>
        <v>-</v>
      </c>
      <c r="AQ80" s="286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9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7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5"/>
      <c r="BP80" s="16"/>
      <c r="BQ80" s="12" t="str">
        <f t="shared" si="8"/>
        <v>Aderente</v>
      </c>
      <c r="BR80" s="18" t="str">
        <f t="shared" si="9"/>
        <v>*</v>
      </c>
      <c r="BS80" s="18" t="str">
        <f t="shared" si="10"/>
        <v>*</v>
      </c>
      <c r="BT80" s="225" t="str">
        <f t="shared" si="11"/>
        <v/>
      </c>
    </row>
    <row r="81" spans="1:72" hidden="1">
      <c r="A81" s="50" t="str">
        <f t="shared" si="7"/>
        <v/>
      </c>
      <c r="B81" s="171"/>
      <c r="C81" s="8" t="str">
        <f>IF(BS_CONTROLE[[#This Row],[DATA]]="","",WEEKNUM(BS_CONTROLE[[#This Row],[DATA]]))</f>
        <v/>
      </c>
      <c r="D81" s="51"/>
      <c r="E81" s="320">
        <v>76</v>
      </c>
      <c r="F81" s="172"/>
      <c r="G81" s="9" t="str">
        <f>IF(D81="","*",VLOOKUP(F81,BS_ATIVIDADE[#All],3,FALSE))</f>
        <v>*</v>
      </c>
      <c r="H81" s="173"/>
      <c r="I81" s="173"/>
      <c r="J81" s="217"/>
      <c r="K81" s="217"/>
      <c r="L81" s="83" t="s">
        <v>11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3"/>
      <c r="P81" s="173"/>
      <c r="Q81" s="83"/>
      <c r="R81" s="10" t="str">
        <f>IFERROR(_xlfn.XLOOKUP(F81, BS_ATIVIDADE[ATIVIDADE],BS_ATIVIDADE[UNIDADE] ), "*")</f>
        <v>*</v>
      </c>
      <c r="S81" s="289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9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8"/>
      <c r="W81" s="173"/>
      <c r="X81" s="218"/>
      <c r="Y81" s="158"/>
      <c r="Z81" s="158"/>
      <c r="AA81" s="83"/>
      <c r="AB81" s="70"/>
      <c r="AC81" s="70"/>
      <c r="AD81" s="173"/>
      <c r="AE81" s="83"/>
      <c r="AF81" s="83"/>
      <c r="AG81" s="83"/>
      <c r="AH81" s="48"/>
      <c r="AI81" s="142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84" t="str">
        <f>IF(BS_CONTROLE[[#This Row],[Local - Partida]]=0, "-", BS_CONTROLE[[#This Row],[Local - Partida]])</f>
        <v>-</v>
      </c>
      <c r="AL81" s="284" t="str">
        <f>IF(BS_CONTROLE[[#This Row],[Local - Encerramento]]=0, "-", BS_CONTROLE[[#This Row],[Local - Encerramento]])</f>
        <v>-</v>
      </c>
      <c r="AM81" s="284" t="str">
        <f>IF(BS_CONTROLE[[#This Row],[Entre - Estações]]=0, "-", BS_CONTROLE[[#This Row],[Entre - Estações]])</f>
        <v>-</v>
      </c>
      <c r="AN81" s="284" t="str">
        <f>IF(BS_CONTROLE[[#This Row],[SB]]=0, "-", BS_CONTROLE[[#This Row],[SB]])</f>
        <v>-</v>
      </c>
      <c r="AO81" s="285" t="str">
        <f>IF(BS_CONTROLE[[#This Row],[SUB]]=0, "-", BS_CONTROLE[[#This Row],[SUB]])</f>
        <v>-</v>
      </c>
      <c r="AP81" s="286" t="str">
        <f>IF(BS_CONTROLE[[#This Row],[KM - Inicio]]=0, "-", BS_CONTROLE[[#This Row],[KM - Inicio]])</f>
        <v>-</v>
      </c>
      <c r="AQ81" s="286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9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7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5"/>
      <c r="BP81" s="16"/>
      <c r="BQ81" s="12" t="str">
        <f t="shared" si="8"/>
        <v>Aderente</v>
      </c>
      <c r="BR81" s="18" t="str">
        <f t="shared" si="9"/>
        <v>*</v>
      </c>
      <c r="BS81" s="18" t="str">
        <f t="shared" si="10"/>
        <v>*</v>
      </c>
      <c r="BT81" s="225" t="str">
        <f t="shared" si="11"/>
        <v/>
      </c>
    </row>
    <row r="82" spans="1:72" hidden="1">
      <c r="A82" s="50" t="str">
        <f t="shared" si="7"/>
        <v/>
      </c>
      <c r="B82" s="171"/>
      <c r="C82" s="8" t="str">
        <f>IF(BS_CONTROLE[[#This Row],[DATA]]="","",WEEKNUM(BS_CONTROLE[[#This Row],[DATA]]))</f>
        <v/>
      </c>
      <c r="D82" s="51"/>
      <c r="E82" s="321">
        <v>77</v>
      </c>
      <c r="F82" s="172"/>
      <c r="G82" s="9" t="str">
        <f>IF(D82="","*",VLOOKUP(F82,BS_ATIVIDADE[#All],3,FALSE))</f>
        <v>*</v>
      </c>
      <c r="H82" s="173"/>
      <c r="I82" s="173"/>
      <c r="J82" s="217"/>
      <c r="K82" s="217"/>
      <c r="L82" s="83" t="s">
        <v>11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3"/>
      <c r="P82" s="173"/>
      <c r="Q82" s="83"/>
      <c r="R82" s="10" t="str">
        <f>IFERROR(_xlfn.XLOOKUP(F82, BS_ATIVIDADE[ATIVIDADE],BS_ATIVIDADE[UNIDADE] ), "*")</f>
        <v>*</v>
      </c>
      <c r="S82" s="289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89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0" t="str">
        <f>IFERROR(_xlfn.XLOOKUP(J82, BASE_MAPA!$E$2:$E$359, BASE_MAPA!$J$2:$J$359), "ERRO")</f>
        <v>ERRO</v>
      </c>
      <c r="V82" s="198"/>
      <c r="W82" s="173"/>
      <c r="X82" s="218"/>
      <c r="Y82" s="158"/>
      <c r="Z82" s="158"/>
      <c r="AA82" s="83"/>
      <c r="AB82" s="70"/>
      <c r="AC82" s="70"/>
      <c r="AD82" s="173"/>
      <c r="AE82" s="83"/>
      <c r="AF82" s="83"/>
      <c r="AG82" s="83"/>
      <c r="AH82" s="48"/>
      <c r="AI82" s="142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84" t="str">
        <f>IF(BS_CONTROLE[[#This Row],[Local - Partida]]=0, "-", BS_CONTROLE[[#This Row],[Local - Partida]])</f>
        <v>-</v>
      </c>
      <c r="AL82" s="284" t="str">
        <f>IF(BS_CONTROLE[[#This Row],[Local - Encerramento]]=0, "-", BS_CONTROLE[[#This Row],[Local - Encerramento]])</f>
        <v>-</v>
      </c>
      <c r="AM82" s="284" t="str">
        <f>IF(BS_CONTROLE[[#This Row],[Entre - Estações]]=0, "-", BS_CONTROLE[[#This Row],[Entre - Estações]])</f>
        <v>-</v>
      </c>
      <c r="AN82" s="284" t="str">
        <f>IF(BS_CONTROLE[[#This Row],[SB]]=0, "-", BS_CONTROLE[[#This Row],[SB]])</f>
        <v>-</v>
      </c>
      <c r="AO82" s="285" t="str">
        <f>IF(BS_CONTROLE[[#This Row],[SUB]]=0, "-", BS_CONTROLE[[#This Row],[SUB]])</f>
        <v>-</v>
      </c>
      <c r="AP82" s="286" t="str">
        <f>IF(BS_CONTROLE[[#This Row],[KM - Inicio]]=0, "-", BS_CONTROLE[[#This Row],[KM - Inicio]])</f>
        <v>-</v>
      </c>
      <c r="AQ82" s="286" t="str">
        <f>IF(BS_CONTROLE[[#This Row],[KM - Fim]]=0, "-", BS_CONTROLE[[#This Row],[KM - Fim]])</f>
        <v>-</v>
      </c>
      <c r="AR82" s="38"/>
      <c r="AS82" s="38"/>
      <c r="AT82" s="38"/>
      <c r="AU82" s="38"/>
      <c r="AV82" s="38"/>
      <c r="AW82" s="38"/>
      <c r="AX82" s="38"/>
      <c r="AY82" s="319" t="str">
        <f>IF(D82="","*",IFERROR(IF(ISODD(COUNT(AS82:AX82)),"ERRO",SUM((AT82-AS82),(AV82-AU82),(AX82-AW82))),"ERRO"))</f>
        <v>*</v>
      </c>
      <c r="AZ82" s="13"/>
      <c r="BA82" s="71"/>
      <c r="BB82" s="10" t="str">
        <f>IFERROR(_xlfn.XLOOKUP(AI82, BS_ATIVIDADE[ATIVIDADE],BS_ATIVIDADE[UNIDADE] ), "*")</f>
        <v>*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11" t="str">
        <f>IFERROR(_xlfn.XLOOKUP(AO82, BASE_MAPA!$E$2:$E$359, BASE_MAPA!$J$2:$J$359), "ERRO")</f>
        <v>ERRO</v>
      </c>
      <c r="BF82" s="287" t="str">
        <f>IF(BS_CONTROLE[[#This Row],[Responsavel pelo boletim]]=0, "-", BS_CONTROLE[[#This Row],[Responsavel pelo boletim]])</f>
        <v>-</v>
      </c>
      <c r="BG82" s="15"/>
      <c r="BH82" s="16"/>
      <c r="BI82" s="16"/>
      <c r="BJ82" s="16"/>
      <c r="BK82" s="16"/>
      <c r="BL82" s="15"/>
      <c r="BM82" s="14"/>
      <c r="BN82" s="14"/>
      <c r="BO82" s="165"/>
      <c r="BP82" s="16"/>
      <c r="BQ82" s="12" t="str">
        <f t="shared" si="8"/>
        <v>Aderente</v>
      </c>
      <c r="BR82" s="18" t="str">
        <f t="shared" si="9"/>
        <v>*</v>
      </c>
      <c r="BS82" s="18" t="str">
        <f t="shared" si="10"/>
        <v>*</v>
      </c>
      <c r="BT82" s="225" t="str">
        <f t="shared" si="11"/>
        <v/>
      </c>
    </row>
    <row r="83" spans="1:72" hidden="1">
      <c r="A83" s="50" t="str">
        <f t="shared" si="7"/>
        <v/>
      </c>
      <c r="B83" s="171"/>
      <c r="C83" s="8" t="str">
        <f>IF(BS_CONTROLE[[#This Row],[DATA]]="","",WEEKNUM(BS_CONTROLE[[#This Row],[DATA]]))</f>
        <v/>
      </c>
      <c r="D83" s="51"/>
      <c r="E83" s="320">
        <v>78</v>
      </c>
      <c r="F83" s="172"/>
      <c r="G83" s="9" t="str">
        <f>IF(D83="","*",VLOOKUP(F83,BS_ATIVIDADE[#All],3,FALSE))</f>
        <v>*</v>
      </c>
      <c r="H83" s="173"/>
      <c r="I83" s="173"/>
      <c r="J83" s="217"/>
      <c r="K83" s="217"/>
      <c r="L83" s="83" t="s">
        <v>11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3"/>
      <c r="P83" s="173"/>
      <c r="Q83" s="83"/>
      <c r="R83" s="10" t="str">
        <f>IFERROR(_xlfn.XLOOKUP(F83, BS_ATIVIDADE[ATIVIDADE],BS_ATIVIDADE[UNIDADE] ), "*")</f>
        <v>*</v>
      </c>
      <c r="S83" s="289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9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8"/>
      <c r="W83" s="173"/>
      <c r="X83" s="218"/>
      <c r="Y83" s="158"/>
      <c r="Z83" s="158"/>
      <c r="AA83" s="83"/>
      <c r="AB83" s="70"/>
      <c r="AC83" s="70"/>
      <c r="AD83" s="173"/>
      <c r="AE83" s="83"/>
      <c r="AF83" s="83"/>
      <c r="AG83" s="83"/>
      <c r="AH83" s="48"/>
      <c r="AI83" s="142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4" t="str">
        <f>IF(BS_CONTROLE[[#This Row],[Local - Partida]]=0, "-", BS_CONTROLE[[#This Row],[Local - Partida]])</f>
        <v>-</v>
      </c>
      <c r="AL83" s="284" t="str">
        <f>IF(BS_CONTROLE[[#This Row],[Local - Encerramento]]=0, "-", BS_CONTROLE[[#This Row],[Local - Encerramento]])</f>
        <v>-</v>
      </c>
      <c r="AM83" s="284" t="str">
        <f>IF(BS_CONTROLE[[#This Row],[Entre - Estações]]=0, "-", BS_CONTROLE[[#This Row],[Entre - Estações]])</f>
        <v>-</v>
      </c>
      <c r="AN83" s="284" t="str">
        <f>IF(BS_CONTROLE[[#This Row],[SB]]=0, "-", BS_CONTROLE[[#This Row],[SB]])</f>
        <v>-</v>
      </c>
      <c r="AO83" s="285" t="str">
        <f>IF(BS_CONTROLE[[#This Row],[SUB]]=0, "-", BS_CONTROLE[[#This Row],[SUB]])</f>
        <v>-</v>
      </c>
      <c r="AP83" s="286" t="str">
        <f>IF(BS_CONTROLE[[#This Row],[KM - Inicio]]=0, "-", BS_CONTROLE[[#This Row],[KM - Inicio]])</f>
        <v>-</v>
      </c>
      <c r="AQ83" s="286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9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7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5"/>
      <c r="BP83" s="16"/>
      <c r="BQ83" s="12" t="str">
        <f t="shared" si="8"/>
        <v>Aderente</v>
      </c>
      <c r="BR83" s="18" t="str">
        <f t="shared" si="9"/>
        <v>*</v>
      </c>
      <c r="BS83" s="18" t="str">
        <f t="shared" si="10"/>
        <v>*</v>
      </c>
      <c r="BT83" s="225" t="str">
        <f t="shared" si="11"/>
        <v/>
      </c>
    </row>
    <row r="84" spans="1:72" hidden="1">
      <c r="A84" s="50" t="str">
        <f t="shared" si="7"/>
        <v/>
      </c>
      <c r="B84" s="171"/>
      <c r="C84" s="8" t="str">
        <f>IF(BS_CONTROLE[[#This Row],[DATA]]="","",WEEKNUM(BS_CONTROLE[[#This Row],[DATA]]))</f>
        <v/>
      </c>
      <c r="D84" s="51"/>
      <c r="E84" s="320">
        <v>79</v>
      </c>
      <c r="F84" s="172"/>
      <c r="G84" s="9" t="str">
        <f>IF(D84="","*",VLOOKUP(F84,BS_ATIVIDADE[#All],3,FALSE))</f>
        <v>*</v>
      </c>
      <c r="H84" s="173"/>
      <c r="I84" s="173"/>
      <c r="J84" s="217"/>
      <c r="K84" s="217"/>
      <c r="L84" s="83" t="s">
        <v>11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3"/>
      <c r="P84" s="173"/>
      <c r="Q84" s="83"/>
      <c r="R84" s="10" t="str">
        <f>IFERROR(_xlfn.XLOOKUP(F84, BS_ATIVIDADE[ATIVIDADE],BS_ATIVIDADE[UNIDADE] ), "*")</f>
        <v>*</v>
      </c>
      <c r="S84" s="289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9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8"/>
      <c r="W84" s="173"/>
      <c r="X84" s="218"/>
      <c r="Y84" s="158"/>
      <c r="Z84" s="158"/>
      <c r="AA84" s="83"/>
      <c r="AB84" s="70"/>
      <c r="AC84" s="70"/>
      <c r="AD84" s="173"/>
      <c r="AE84" s="83"/>
      <c r="AF84" s="83"/>
      <c r="AG84" s="83"/>
      <c r="AH84" s="48"/>
      <c r="AI84" s="142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4" t="str">
        <f>IF(BS_CONTROLE[[#This Row],[Local - Partida]]=0, "-", BS_CONTROLE[[#This Row],[Local - Partida]])</f>
        <v>-</v>
      </c>
      <c r="AL84" s="284" t="str">
        <f>IF(BS_CONTROLE[[#This Row],[Local - Encerramento]]=0, "-", BS_CONTROLE[[#This Row],[Local - Encerramento]])</f>
        <v>-</v>
      </c>
      <c r="AM84" s="284" t="str">
        <f>IF(BS_CONTROLE[[#This Row],[Entre - Estações]]=0, "-", BS_CONTROLE[[#This Row],[Entre - Estações]])</f>
        <v>-</v>
      </c>
      <c r="AN84" s="284" t="str">
        <f>IF(BS_CONTROLE[[#This Row],[SB]]=0, "-", BS_CONTROLE[[#This Row],[SB]])</f>
        <v>-</v>
      </c>
      <c r="AO84" s="285" t="str">
        <f>IF(BS_CONTROLE[[#This Row],[SUB]]=0, "-", BS_CONTROLE[[#This Row],[SUB]])</f>
        <v>-</v>
      </c>
      <c r="AP84" s="286" t="str">
        <f>IF(BS_CONTROLE[[#This Row],[KM - Inicio]]=0, "-", BS_CONTROLE[[#This Row],[KM - Inicio]])</f>
        <v>-</v>
      </c>
      <c r="AQ84" s="286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9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7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5"/>
      <c r="BP84" s="16"/>
      <c r="BQ84" s="12" t="str">
        <f t="shared" si="8"/>
        <v>Aderente</v>
      </c>
      <c r="BR84" s="18" t="str">
        <f t="shared" si="9"/>
        <v>*</v>
      </c>
      <c r="BS84" s="18" t="str">
        <f t="shared" si="10"/>
        <v>*</v>
      </c>
      <c r="BT84" s="225" t="str">
        <f t="shared" si="11"/>
        <v/>
      </c>
    </row>
    <row r="85" spans="1:72" hidden="1">
      <c r="A85" s="50" t="str">
        <f t="shared" si="7"/>
        <v/>
      </c>
      <c r="B85" s="171"/>
      <c r="C85" s="8" t="str">
        <f>IF(BS_CONTROLE[[#This Row],[DATA]]="","",WEEKNUM(BS_CONTROLE[[#This Row],[DATA]]))</f>
        <v/>
      </c>
      <c r="D85" s="51"/>
      <c r="E85" s="320">
        <v>80</v>
      </c>
      <c r="F85" s="172"/>
      <c r="G85" s="9" t="str">
        <f>IF(D85="","*",VLOOKUP(F85,BS_ATIVIDADE[#All],3,FALSE))</f>
        <v>*</v>
      </c>
      <c r="H85" s="173"/>
      <c r="I85" s="173"/>
      <c r="J85" s="217"/>
      <c r="K85" s="217"/>
      <c r="L85" s="83" t="s">
        <v>11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3"/>
      <c r="P85" s="173"/>
      <c r="Q85" s="83"/>
      <c r="R85" s="10" t="str">
        <f>IFERROR(_xlfn.XLOOKUP(F85, BS_ATIVIDADE[ATIVIDADE],BS_ATIVIDADE[UNIDADE] ), "*")</f>
        <v>*</v>
      </c>
      <c r="S85" s="289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9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8"/>
      <c r="W85" s="173"/>
      <c r="X85" s="218"/>
      <c r="Y85" s="158"/>
      <c r="Z85" s="158"/>
      <c r="AA85" s="83"/>
      <c r="AB85" s="70"/>
      <c r="AC85" s="70"/>
      <c r="AD85" s="173"/>
      <c r="AE85" s="83"/>
      <c r="AF85" s="83"/>
      <c r="AG85" s="83"/>
      <c r="AH85" s="48"/>
      <c r="AI85" s="142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4" t="str">
        <f>IF(BS_CONTROLE[[#This Row],[Local - Partida]]=0, "-", BS_CONTROLE[[#This Row],[Local - Partida]])</f>
        <v>-</v>
      </c>
      <c r="AL85" s="284" t="str">
        <f>IF(BS_CONTROLE[[#This Row],[Local - Encerramento]]=0, "-", BS_CONTROLE[[#This Row],[Local - Encerramento]])</f>
        <v>-</v>
      </c>
      <c r="AM85" s="284" t="str">
        <f>IF(BS_CONTROLE[[#This Row],[Entre - Estações]]=0, "-", BS_CONTROLE[[#This Row],[Entre - Estações]])</f>
        <v>-</v>
      </c>
      <c r="AN85" s="284" t="str">
        <f>IF(BS_CONTROLE[[#This Row],[SB]]=0, "-", BS_CONTROLE[[#This Row],[SB]])</f>
        <v>-</v>
      </c>
      <c r="AO85" s="285" t="str">
        <f>IF(BS_CONTROLE[[#This Row],[SUB]]=0, "-", BS_CONTROLE[[#This Row],[SUB]])</f>
        <v>-</v>
      </c>
      <c r="AP85" s="286" t="str">
        <f>IF(BS_CONTROLE[[#This Row],[KM - Inicio]]=0, "-", BS_CONTROLE[[#This Row],[KM - Inicio]])</f>
        <v>-</v>
      </c>
      <c r="AQ85" s="286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9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7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5"/>
      <c r="BP85" s="16"/>
      <c r="BQ85" s="12" t="str">
        <f t="shared" si="8"/>
        <v>Aderente</v>
      </c>
      <c r="BR85" s="18" t="str">
        <f t="shared" si="9"/>
        <v>*</v>
      </c>
      <c r="BS85" s="18" t="str">
        <f t="shared" si="10"/>
        <v>*</v>
      </c>
      <c r="BT85" s="225" t="str">
        <f t="shared" si="11"/>
        <v/>
      </c>
    </row>
    <row r="86" spans="1:72" hidden="1">
      <c r="A86" s="50" t="str">
        <f t="shared" si="7"/>
        <v/>
      </c>
      <c r="B86" s="171"/>
      <c r="C86" s="8" t="str">
        <f>IF(BS_CONTROLE[[#This Row],[DATA]]="","",WEEKNUM(BS_CONTROLE[[#This Row],[DATA]]))</f>
        <v/>
      </c>
      <c r="D86" s="51"/>
      <c r="E86" s="320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11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9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9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4" t="str">
        <f>IF(BS_CONTROLE[[#This Row],[Local - Partida]]=0, "-", BS_CONTROLE[[#This Row],[Local - Partida]])</f>
        <v>-</v>
      </c>
      <c r="AL86" s="284" t="str">
        <f>IF(BS_CONTROLE[[#This Row],[Local - Encerramento]]=0, "-", BS_CONTROLE[[#This Row],[Local - Encerramento]])</f>
        <v>-</v>
      </c>
      <c r="AM86" s="284" t="str">
        <f>IF(BS_CONTROLE[[#This Row],[Entre - Estações]]=0, "-", BS_CONTROLE[[#This Row],[Entre - Estações]])</f>
        <v>-</v>
      </c>
      <c r="AN86" s="284" t="str">
        <f>IF(BS_CONTROLE[[#This Row],[SB]]=0, "-", BS_CONTROLE[[#This Row],[SB]])</f>
        <v>-</v>
      </c>
      <c r="AO86" s="285" t="str">
        <f>IF(BS_CONTROLE[[#This Row],[SUB]]=0, "-", BS_CONTROLE[[#This Row],[SUB]])</f>
        <v>-</v>
      </c>
      <c r="AP86" s="286" t="str">
        <f>IF(BS_CONTROLE[[#This Row],[KM - Inicio]]=0, "-", BS_CONTROLE[[#This Row],[KM - Inicio]])</f>
        <v>-</v>
      </c>
      <c r="AQ86" s="286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7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8"/>
        <v>Aderente</v>
      </c>
      <c r="BR86" s="18" t="str">
        <f t="shared" si="9"/>
        <v>*</v>
      </c>
      <c r="BS86" s="18" t="str">
        <f t="shared" si="10"/>
        <v>*</v>
      </c>
      <c r="BT86" s="225" t="str">
        <f t="shared" si="11"/>
        <v/>
      </c>
    </row>
    <row r="87" spans="1:72" hidden="1">
      <c r="A87" s="50" t="str">
        <f t="shared" si="7"/>
        <v/>
      </c>
      <c r="B87" s="171"/>
      <c r="C87" s="8" t="str">
        <f>IF(BS_CONTROLE[[#This Row],[DATA]]="","",WEEKNUM(BS_CONTROLE[[#This Row],[DATA]]))</f>
        <v/>
      </c>
      <c r="D87" s="51"/>
      <c r="E87" s="320">
        <v>82</v>
      </c>
      <c r="F87" s="172"/>
      <c r="G87" s="9" t="str">
        <f>IF(D87="","*",VLOOKUP(F87,BS_ATIVIDADE[#All],3,FALSE))</f>
        <v>*</v>
      </c>
      <c r="H87" s="173"/>
      <c r="I87" s="173"/>
      <c r="J87" s="217"/>
      <c r="K87" s="217"/>
      <c r="L87" s="83" t="s">
        <v>11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3"/>
      <c r="P87" s="173"/>
      <c r="Q87" s="83"/>
      <c r="R87" s="10" t="str">
        <f>IFERROR(_xlfn.XLOOKUP(F87, BS_ATIVIDADE[ATIVIDADE],BS_ATIVIDADE[UNIDADE] ), "*")</f>
        <v>*</v>
      </c>
      <c r="S87" s="289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9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8"/>
      <c r="W87" s="173"/>
      <c r="X87" s="218"/>
      <c r="Y87" s="158"/>
      <c r="Z87" s="158"/>
      <c r="AA87" s="83"/>
      <c r="AB87" s="70"/>
      <c r="AC87" s="70"/>
      <c r="AD87" s="173"/>
      <c r="AE87" s="83"/>
      <c r="AF87" s="83"/>
      <c r="AG87" s="83"/>
      <c r="AH87" s="48"/>
      <c r="AI87" s="142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84" t="str">
        <f>IF(BS_CONTROLE[[#This Row],[Local - Partida]]=0, "-", BS_CONTROLE[[#This Row],[Local - Partida]])</f>
        <v>-</v>
      </c>
      <c r="AL87" s="284" t="str">
        <f>IF(BS_CONTROLE[[#This Row],[Local - Encerramento]]=0, "-", BS_CONTROLE[[#This Row],[Local - Encerramento]])</f>
        <v>-</v>
      </c>
      <c r="AM87" s="284" t="str">
        <f>IF(BS_CONTROLE[[#This Row],[Entre - Estações]]=0, "-", BS_CONTROLE[[#This Row],[Entre - Estações]])</f>
        <v>-</v>
      </c>
      <c r="AN87" s="284" t="str">
        <f>IF(BS_CONTROLE[[#This Row],[SB]]=0, "-", BS_CONTROLE[[#This Row],[SB]])</f>
        <v>-</v>
      </c>
      <c r="AO87" s="285" t="str">
        <f>IF(BS_CONTROLE[[#This Row],[SUB]]=0, "-", BS_CONTROLE[[#This Row],[SUB]])</f>
        <v>-</v>
      </c>
      <c r="AP87" s="286" t="str">
        <f>IF(BS_CONTROLE[[#This Row],[KM - Inicio]]=0, "-", BS_CONTROLE[[#This Row],[KM - Inicio]])</f>
        <v>-</v>
      </c>
      <c r="AQ87" s="286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9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7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5"/>
      <c r="BP87" s="16"/>
      <c r="BQ87" s="12" t="str">
        <f t="shared" si="8"/>
        <v>Aderente</v>
      </c>
      <c r="BR87" s="18" t="str">
        <f t="shared" si="9"/>
        <v>*</v>
      </c>
      <c r="BS87" s="18" t="str">
        <f t="shared" si="10"/>
        <v>*</v>
      </c>
      <c r="BT87" s="225" t="str">
        <f t="shared" si="11"/>
        <v/>
      </c>
    </row>
    <row r="88" spans="1:72" hidden="1">
      <c r="A88" s="50" t="str">
        <f t="shared" si="7"/>
        <v/>
      </c>
      <c r="B88" s="171"/>
      <c r="C88" s="8" t="str">
        <f>IF(BS_CONTROLE[[#This Row],[DATA]]="","",WEEKNUM(BS_CONTROLE[[#This Row],[DATA]]))</f>
        <v/>
      </c>
      <c r="D88" s="51"/>
      <c r="E88" s="320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3" t="s">
        <v>11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3"/>
      <c r="R88" s="10" t="str">
        <f>IFERROR(_xlfn.XLOOKUP(F88, BS_ATIVIDADE[ATIVIDADE],BS_ATIVIDADE[UNIDADE] ), "*")</f>
        <v>*</v>
      </c>
      <c r="S88" s="289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89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0" t="str">
        <f>IFERROR(_xlfn.XLOOKUP(J88, BASE_MAPA!$E$2:$E$359, BASE_MAPA!$J$2:$J$359), "ERRO")</f>
        <v>ERRO</v>
      </c>
      <c r="V88" s="198"/>
      <c r="W88" s="173"/>
      <c r="X88" s="218"/>
      <c r="Y88" s="158"/>
      <c r="Z88" s="158"/>
      <c r="AA88" s="83"/>
      <c r="AB88" s="70"/>
      <c r="AC88" s="70"/>
      <c r="AD88" s="173"/>
      <c r="AE88" s="83"/>
      <c r="AF88" s="83"/>
      <c r="AG88" s="83"/>
      <c r="AH88" s="48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84" t="str">
        <f>IF(BS_CONTROLE[[#This Row],[Local - Partida]]=0, "-", BS_CONTROLE[[#This Row],[Local - Partida]])</f>
        <v>-</v>
      </c>
      <c r="AL88" s="284" t="str">
        <f>IF(BS_CONTROLE[[#This Row],[Local - Encerramento]]=0, "-", BS_CONTROLE[[#This Row],[Local - Encerramento]])</f>
        <v>-</v>
      </c>
      <c r="AM88" s="284" t="str">
        <f>IF(BS_CONTROLE[[#This Row],[Entre - Estações]]=0, "-", BS_CONTROLE[[#This Row],[Entre - Estações]])</f>
        <v>-</v>
      </c>
      <c r="AN88" s="284" t="str">
        <f>IF(BS_CONTROLE[[#This Row],[SB]]=0, "-", BS_CONTROLE[[#This Row],[SB]])</f>
        <v>-</v>
      </c>
      <c r="AO88" s="285" t="str">
        <f>IF(BS_CONTROLE[[#This Row],[SUB]]=0, "-", BS_CONTROLE[[#This Row],[SUB]])</f>
        <v>-</v>
      </c>
      <c r="AP88" s="286" t="str">
        <f>IF(BS_CONTROLE[[#This Row],[KM - Inicio]]=0, "-", BS_CONTROLE[[#This Row],[KM - Inicio]])</f>
        <v>-</v>
      </c>
      <c r="AQ88" s="286" t="str">
        <f>IF(BS_CONTROLE[[#This Row],[KM - Fim]]=0, "-", BS_CONTROLE[[#This Row],[KM - Fim]])</f>
        <v>-</v>
      </c>
      <c r="AR88" s="38"/>
      <c r="AS88" s="38"/>
      <c r="AT88" s="38"/>
      <c r="AU88" s="38"/>
      <c r="AV88" s="38"/>
      <c r="AW88" s="38"/>
      <c r="AX88" s="38"/>
      <c r="AY88" s="319" t="str">
        <f>IF(D88="","*",IFERROR(IF(ISODD(COUNT(AS88:AX88)),"ERRO",SUM((AT88-AS88),(AV88-AU88),(AX88-AW88))),"ERRO"))</f>
        <v>*</v>
      </c>
      <c r="AZ88" s="13"/>
      <c r="BA88" s="71"/>
      <c r="BB88" s="10" t="str">
        <f>IFERROR(_xlfn.XLOOKUP(AI88, BS_ATIVIDADE[ATIVIDADE],BS_ATIVIDADE[UNIDADE] ), "*")</f>
        <v>*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11" t="str">
        <f>IFERROR(_xlfn.XLOOKUP(AO88, BASE_MAPA!$E$2:$E$359, BASE_MAPA!$J$2:$J$359), "ERRO")</f>
        <v>ERRO</v>
      </c>
      <c r="BF88" s="287" t="str">
        <f>IF(BS_CONTROLE[[#This Row],[Responsavel pelo boletim]]=0, "-", BS_CONTROLE[[#This Row],[Responsavel pelo boletim]])</f>
        <v>-</v>
      </c>
      <c r="BG88" s="15"/>
      <c r="BH88" s="16"/>
      <c r="BI88" s="16"/>
      <c r="BJ88" s="16"/>
      <c r="BK88" s="16"/>
      <c r="BL88" s="15"/>
      <c r="BM88" s="14"/>
      <c r="BN88" s="14"/>
      <c r="BO88" s="165"/>
      <c r="BP88" s="16"/>
      <c r="BQ88" s="12" t="str">
        <f t="shared" si="8"/>
        <v>Aderente</v>
      </c>
      <c r="BR88" s="18" t="str">
        <f t="shared" si="9"/>
        <v>*</v>
      </c>
      <c r="BS88" s="18" t="str">
        <f t="shared" si="10"/>
        <v>*</v>
      </c>
      <c r="BT88" s="225" t="str">
        <f t="shared" si="11"/>
        <v/>
      </c>
    </row>
    <row r="89" spans="1:72" hidden="1">
      <c r="A89" s="50" t="str">
        <f t="shared" si="7"/>
        <v/>
      </c>
      <c r="B89" s="171"/>
      <c r="C89" s="8" t="str">
        <f>IF(BS_CONTROLE[[#This Row],[DATA]]="","",WEEKNUM(BS_CONTROLE[[#This Row],[DATA]]))</f>
        <v/>
      </c>
      <c r="D89" s="51"/>
      <c r="E89" s="320">
        <v>84</v>
      </c>
      <c r="F89" s="172"/>
      <c r="G89" s="9" t="str">
        <f>IF(D89="","*",VLOOKUP(F89,BS_ATIVIDADE[#All],3,FALSE))</f>
        <v>*</v>
      </c>
      <c r="H89" s="173"/>
      <c r="I89" s="173"/>
      <c r="J89" s="217"/>
      <c r="K89" s="217"/>
      <c r="L89" s="83" t="s">
        <v>11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3"/>
      <c r="P89" s="173"/>
      <c r="Q89" s="83"/>
      <c r="R89" s="10" t="str">
        <f>IFERROR(_xlfn.XLOOKUP(F89, BS_ATIVIDADE[ATIVIDADE],BS_ATIVIDADE[UNIDADE] ), "*")</f>
        <v>*</v>
      </c>
      <c r="S89" s="289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9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8"/>
      <c r="W89" s="173"/>
      <c r="X89" s="218"/>
      <c r="Y89" s="158"/>
      <c r="Z89" s="158"/>
      <c r="AA89" s="83"/>
      <c r="AB89" s="70"/>
      <c r="AC89" s="70"/>
      <c r="AD89" s="173"/>
      <c r="AE89" s="83"/>
      <c r="AF89" s="83"/>
      <c r="AG89" s="83"/>
      <c r="AH89" s="48"/>
      <c r="AI89" s="142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84" t="str">
        <f>IF(BS_CONTROLE[[#This Row],[Local - Partida]]=0, "-", BS_CONTROLE[[#This Row],[Local - Partida]])</f>
        <v>-</v>
      </c>
      <c r="AL89" s="284" t="str">
        <f>IF(BS_CONTROLE[[#This Row],[Local - Encerramento]]=0, "-", BS_CONTROLE[[#This Row],[Local - Encerramento]])</f>
        <v>-</v>
      </c>
      <c r="AM89" s="284" t="str">
        <f>IF(BS_CONTROLE[[#This Row],[Entre - Estações]]=0, "-", BS_CONTROLE[[#This Row],[Entre - Estações]])</f>
        <v>-</v>
      </c>
      <c r="AN89" s="284" t="str">
        <f>IF(BS_CONTROLE[[#This Row],[SB]]=0, "-", BS_CONTROLE[[#This Row],[SB]])</f>
        <v>-</v>
      </c>
      <c r="AO89" s="285" t="str">
        <f>IF(BS_CONTROLE[[#This Row],[SUB]]=0, "-", BS_CONTROLE[[#This Row],[SUB]])</f>
        <v>-</v>
      </c>
      <c r="AP89" s="286" t="str">
        <f>IF(BS_CONTROLE[[#This Row],[KM - Inicio]]=0, "-", BS_CONTROLE[[#This Row],[KM - Inicio]])</f>
        <v>-</v>
      </c>
      <c r="AQ89" s="286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9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7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5"/>
      <c r="BP89" s="16"/>
      <c r="BQ89" s="12" t="str">
        <f t="shared" si="8"/>
        <v>Aderente</v>
      </c>
      <c r="BR89" s="18" t="str">
        <f t="shared" si="9"/>
        <v>*</v>
      </c>
      <c r="BS89" s="18" t="str">
        <f t="shared" si="10"/>
        <v>*</v>
      </c>
      <c r="BT89" s="225" t="str">
        <f t="shared" si="11"/>
        <v/>
      </c>
    </row>
    <row r="90" spans="1:72" hidden="1">
      <c r="A90" s="50" t="str">
        <f t="shared" si="7"/>
        <v/>
      </c>
      <c r="B90" s="171"/>
      <c r="C90" s="8" t="str">
        <f>IF(BS_CONTROLE[[#This Row],[DATA]]="","",WEEKNUM(BS_CONTROLE[[#This Row],[DATA]]))</f>
        <v/>
      </c>
      <c r="D90" s="51"/>
      <c r="E90" s="320">
        <v>85</v>
      </c>
      <c r="F90" s="172"/>
      <c r="G90" s="9" t="str">
        <f>IF(D90="","*",VLOOKUP(F90,BS_ATIVIDADE[#All],3,FALSE))</f>
        <v>*</v>
      </c>
      <c r="H90" s="173"/>
      <c r="I90" s="173"/>
      <c r="J90" s="217"/>
      <c r="K90" s="217"/>
      <c r="L90" s="83" t="s">
        <v>11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4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3"/>
      <c r="P90" s="173"/>
      <c r="Q90" s="83"/>
      <c r="R90" s="10" t="str">
        <f>IFERROR(_xlfn.XLOOKUP(F90, BS_ATIVIDADE[ATIVIDADE],BS_ATIVIDADE[UNIDADE] ), "*")</f>
        <v>*</v>
      </c>
      <c r="S90" s="289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89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0" t="str">
        <f>IFERROR(_xlfn.XLOOKUP(J90, BASE_MAPA!$E$2:$E$359, BASE_MAPA!$J$2:$J$359), "ERRO")</f>
        <v>ERRO</v>
      </c>
      <c r="V90" s="198"/>
      <c r="W90" s="173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84" t="str">
        <f>IF(BS_CONTROLE[[#This Row],[Local - Partida]]=0, "-", BS_CONTROLE[[#This Row],[Local - Partida]])</f>
        <v>-</v>
      </c>
      <c r="AL90" s="284" t="str">
        <f>IF(BS_CONTROLE[[#This Row],[Local - Encerramento]]=0, "-", BS_CONTROLE[[#This Row],[Local - Encerramento]])</f>
        <v>-</v>
      </c>
      <c r="AM90" s="284" t="str">
        <f>IF(BS_CONTROLE[[#This Row],[Entre - Estações]]=0, "-", BS_CONTROLE[[#This Row],[Entre - Estações]])</f>
        <v>-</v>
      </c>
      <c r="AN90" s="284" t="str">
        <f>IF(BS_CONTROLE[[#This Row],[SB]]=0, "-", BS_CONTROLE[[#This Row],[SB]])</f>
        <v>-</v>
      </c>
      <c r="AO90" s="285" t="str">
        <f>IF(BS_CONTROLE[[#This Row],[SUB]]=0, "-", BS_CONTROLE[[#This Row],[SUB]])</f>
        <v>-</v>
      </c>
      <c r="AP90" s="286" t="str">
        <f>IF(BS_CONTROLE[[#This Row],[KM - Inicio]]=0, "-", BS_CONTROLE[[#This Row],[KM - Inicio]])</f>
        <v>-</v>
      </c>
      <c r="AQ90" s="286" t="str">
        <f>IF(BS_CONTROLE[[#This Row],[KM - Fim]]=0, "-", BS_CONTROLE[[#This Row],[KM - Fim]])</f>
        <v>-</v>
      </c>
      <c r="AR90" s="38"/>
      <c r="AS90" s="38"/>
      <c r="AT90" s="38"/>
      <c r="AU90" s="38"/>
      <c r="AV90" s="38"/>
      <c r="AW90" s="38"/>
      <c r="AX90" s="38"/>
      <c r="AY90" s="319" t="str">
        <f>IF(D90="","*",IFERROR(IF(ISODD(COUNT(AS90:AX90)),"ERRO",SUM((AT90-AS90),(AV90-AU90),(AX90-AW90))),"ERRO"))</f>
        <v>*</v>
      </c>
      <c r="AZ90" s="13"/>
      <c r="BA90" s="71"/>
      <c r="BB90" s="10" t="str">
        <f>IFERROR(_xlfn.XLOOKUP(AI90, BS_ATIVIDADE[ATIVIDADE],BS_ATIVIDADE[UNIDADE] ), "*")</f>
        <v>*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1" t="str">
        <f>IFERROR(_xlfn.XLOOKUP(AO90, BASE_MAPA!$E$2:$E$359, BASE_MAPA!$J$2:$J$359), "ERRO")</f>
        <v>ERRO</v>
      </c>
      <c r="BF90" s="287" t="str">
        <f>IF(BS_CONTROLE[[#This Row],[Responsavel pelo boletim]]=0, "-", BS_CONTROLE[[#This Row],[Responsavel pelo boletim]])</f>
        <v>-</v>
      </c>
      <c r="BG90" s="15"/>
      <c r="BH90" s="16"/>
      <c r="BI90" s="16"/>
      <c r="BJ90" s="16"/>
      <c r="BK90" s="16"/>
      <c r="BL90" s="15"/>
      <c r="BM90" s="14"/>
      <c r="BN90" s="14"/>
      <c r="BO90" s="165"/>
      <c r="BP90" s="16"/>
      <c r="BQ90" s="12" t="str">
        <f t="shared" si="8"/>
        <v>Aderente</v>
      </c>
      <c r="BR90" s="18" t="str">
        <f t="shared" si="9"/>
        <v>*</v>
      </c>
      <c r="BS90" s="18" t="str">
        <f t="shared" si="10"/>
        <v>*</v>
      </c>
      <c r="BT90" s="225" t="str">
        <f t="shared" si="11"/>
        <v/>
      </c>
    </row>
    <row r="91" spans="1:72" hidden="1">
      <c r="A91" s="50" t="str">
        <f t="shared" si="7"/>
        <v/>
      </c>
      <c r="B91" s="171"/>
      <c r="C91" s="8" t="str">
        <f>IF(BS_CONTROLE[[#This Row],[DATA]]="","",WEEKNUM(BS_CONTROLE[[#This Row],[DATA]]))</f>
        <v/>
      </c>
      <c r="D91" s="51"/>
      <c r="E91" s="320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11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9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9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4" t="str">
        <f>IF(BS_CONTROLE[[#This Row],[Local - Partida]]=0, "-", BS_CONTROLE[[#This Row],[Local - Partida]])</f>
        <v>-</v>
      </c>
      <c r="AL91" s="284" t="str">
        <f>IF(BS_CONTROLE[[#This Row],[Local - Encerramento]]=0, "-", BS_CONTROLE[[#This Row],[Local - Encerramento]])</f>
        <v>-</v>
      </c>
      <c r="AM91" s="284" t="str">
        <f>IF(BS_CONTROLE[[#This Row],[Entre - Estações]]=0, "-", BS_CONTROLE[[#This Row],[Entre - Estações]])</f>
        <v>-</v>
      </c>
      <c r="AN91" s="284" t="str">
        <f>IF(BS_CONTROLE[[#This Row],[SB]]=0, "-", BS_CONTROLE[[#This Row],[SB]])</f>
        <v>-</v>
      </c>
      <c r="AO91" s="285" t="str">
        <f>IF(BS_CONTROLE[[#This Row],[SUB]]=0, "-", BS_CONTROLE[[#This Row],[SUB]])</f>
        <v>-</v>
      </c>
      <c r="AP91" s="286" t="str">
        <f>IF(BS_CONTROLE[[#This Row],[KM - Inicio]]=0, "-", BS_CONTROLE[[#This Row],[KM - Inicio]])</f>
        <v>-</v>
      </c>
      <c r="AQ91" s="286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9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7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8"/>
        <v>Aderente</v>
      </c>
      <c r="BR91" s="18" t="str">
        <f t="shared" si="9"/>
        <v>*</v>
      </c>
      <c r="BS91" s="18" t="str">
        <f t="shared" si="10"/>
        <v>*</v>
      </c>
      <c r="BT91" s="225" t="str">
        <f t="shared" si="11"/>
        <v/>
      </c>
    </row>
    <row r="92" spans="1:72" hidden="1">
      <c r="A92" s="50" t="str">
        <f t="shared" si="7"/>
        <v/>
      </c>
      <c r="B92" s="171"/>
      <c r="C92" s="8" t="str">
        <f>IF(BS_CONTROLE[[#This Row],[DATA]]="","",WEEKNUM(BS_CONTROLE[[#This Row],[DATA]]))</f>
        <v/>
      </c>
      <c r="D92" s="51"/>
      <c r="E92" s="320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11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9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9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84" t="str">
        <f>IF(BS_CONTROLE[[#This Row],[Local - Partida]]=0, "-", BS_CONTROLE[[#This Row],[Local - Partida]])</f>
        <v>-</v>
      </c>
      <c r="AL92" s="284" t="str">
        <f>IF(BS_CONTROLE[[#This Row],[Local - Encerramento]]=0, "-", BS_CONTROLE[[#This Row],[Local - Encerramento]])</f>
        <v>-</v>
      </c>
      <c r="AM92" s="284" t="str">
        <f>IF(BS_CONTROLE[[#This Row],[Entre - Estações]]=0, "-", BS_CONTROLE[[#This Row],[Entre - Estações]])</f>
        <v>-</v>
      </c>
      <c r="AN92" s="284" t="str">
        <f>IF(BS_CONTROLE[[#This Row],[SB]]=0, "-", BS_CONTROLE[[#This Row],[SB]])</f>
        <v>-</v>
      </c>
      <c r="AO92" s="285" t="str">
        <f>IF(BS_CONTROLE[[#This Row],[SUB]]=0, "-", BS_CONTROLE[[#This Row],[SUB]])</f>
        <v>-</v>
      </c>
      <c r="AP92" s="286" t="str">
        <f>IF(BS_CONTROLE[[#This Row],[KM - Inicio]]=0, "-", BS_CONTROLE[[#This Row],[KM - Inicio]])</f>
        <v>-</v>
      </c>
      <c r="AQ92" s="286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9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7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8"/>
        <v>Aderente</v>
      </c>
      <c r="BR92" s="18" t="str">
        <f t="shared" si="9"/>
        <v>*</v>
      </c>
      <c r="BS92" s="18" t="str">
        <f t="shared" si="10"/>
        <v>*</v>
      </c>
      <c r="BT92" s="225" t="str">
        <f t="shared" si="11"/>
        <v/>
      </c>
    </row>
    <row r="93" spans="1:72" hidden="1">
      <c r="A93" s="50" t="str">
        <f t="shared" si="7"/>
        <v/>
      </c>
      <c r="B93" s="171"/>
      <c r="C93" s="8" t="str">
        <f>IF(BS_CONTROLE[[#This Row],[DATA]]="","",WEEKNUM(BS_CONTROLE[[#This Row],[DATA]]))</f>
        <v/>
      </c>
      <c r="D93" s="51"/>
      <c r="E93" s="320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11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9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9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4" t="str">
        <f>IF(BS_CONTROLE[[#This Row],[Local - Partida]]=0, "-", BS_CONTROLE[[#This Row],[Local - Partida]])</f>
        <v>-</v>
      </c>
      <c r="AL93" s="284" t="str">
        <f>IF(BS_CONTROLE[[#This Row],[Local - Encerramento]]=0, "-", BS_CONTROLE[[#This Row],[Local - Encerramento]])</f>
        <v>-</v>
      </c>
      <c r="AM93" s="284" t="str">
        <f>IF(BS_CONTROLE[[#This Row],[Entre - Estações]]=0, "-", BS_CONTROLE[[#This Row],[Entre - Estações]])</f>
        <v>-</v>
      </c>
      <c r="AN93" s="284" t="str">
        <f>IF(BS_CONTROLE[[#This Row],[SB]]=0, "-", BS_CONTROLE[[#This Row],[SB]])</f>
        <v>-</v>
      </c>
      <c r="AO93" s="285" t="str">
        <f>IF(BS_CONTROLE[[#This Row],[SUB]]=0, "-", BS_CONTROLE[[#This Row],[SUB]])</f>
        <v>-</v>
      </c>
      <c r="AP93" s="286" t="str">
        <f>IF(BS_CONTROLE[[#This Row],[KM - Inicio]]=0, "-", BS_CONTROLE[[#This Row],[KM - Inicio]])</f>
        <v>-</v>
      </c>
      <c r="AQ93" s="286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9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7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8"/>
        <v>Aderente</v>
      </c>
      <c r="BR93" s="18" t="str">
        <f t="shared" si="9"/>
        <v>*</v>
      </c>
      <c r="BS93" s="18" t="str">
        <f t="shared" si="10"/>
        <v>*</v>
      </c>
      <c r="BT93" s="225" t="str">
        <f t="shared" si="11"/>
        <v/>
      </c>
    </row>
    <row r="94" spans="1:72" hidden="1">
      <c r="A94" s="50" t="str">
        <f t="shared" si="7"/>
        <v/>
      </c>
      <c r="B94" s="171"/>
      <c r="C94" s="8" t="str">
        <f>IF(BS_CONTROLE[[#This Row],[DATA]]="","",WEEKNUM(BS_CONTROLE[[#This Row],[DATA]]))</f>
        <v/>
      </c>
      <c r="D94" s="51"/>
      <c r="E94" s="321">
        <v>89</v>
      </c>
      <c r="F94" s="172"/>
      <c r="G94" s="9" t="str">
        <f>IF(D94="","*",VLOOKUP(F94,BS_ATIVIDADE[#All],3,FALSE))</f>
        <v>*</v>
      </c>
      <c r="H94" s="173"/>
      <c r="I94" s="173"/>
      <c r="J94" s="217"/>
      <c r="K94" s="217"/>
      <c r="L94" s="83" t="s">
        <v>11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3"/>
      <c r="P94" s="173"/>
      <c r="Q94" s="83"/>
      <c r="R94" s="10" t="str">
        <f>IFERROR(_xlfn.XLOOKUP(F94, BS_ATIVIDADE[ATIVIDADE],BS_ATIVIDADE[UNIDADE] ), "*")</f>
        <v>*</v>
      </c>
      <c r="S94" s="289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9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8"/>
      <c r="W94" s="173"/>
      <c r="X94" s="218"/>
      <c r="Y94" s="158"/>
      <c r="Z94" s="158"/>
      <c r="AA94" s="83"/>
      <c r="AB94" s="70"/>
      <c r="AC94" s="70"/>
      <c r="AD94" s="173"/>
      <c r="AE94" s="83"/>
      <c r="AF94" s="83"/>
      <c r="AG94" s="83"/>
      <c r="AH94" s="48"/>
      <c r="AI94" s="142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84" t="str">
        <f>IF(BS_CONTROLE[[#This Row],[Local - Partida]]=0, "-", BS_CONTROLE[[#This Row],[Local - Partida]])</f>
        <v>-</v>
      </c>
      <c r="AL94" s="284" t="str">
        <f>IF(BS_CONTROLE[[#This Row],[Local - Encerramento]]=0, "-", BS_CONTROLE[[#This Row],[Local - Encerramento]])</f>
        <v>-</v>
      </c>
      <c r="AM94" s="284" t="str">
        <f>IF(BS_CONTROLE[[#This Row],[Entre - Estações]]=0, "-", BS_CONTROLE[[#This Row],[Entre - Estações]])</f>
        <v>-</v>
      </c>
      <c r="AN94" s="284" t="str">
        <f>IF(BS_CONTROLE[[#This Row],[SB]]=0, "-", BS_CONTROLE[[#This Row],[SB]])</f>
        <v>-</v>
      </c>
      <c r="AO94" s="285" t="str">
        <f>IF(BS_CONTROLE[[#This Row],[SUB]]=0, "-", BS_CONTROLE[[#This Row],[SUB]])</f>
        <v>-</v>
      </c>
      <c r="AP94" s="286" t="str">
        <f>IF(BS_CONTROLE[[#This Row],[KM - Inicio]]=0, "-", BS_CONTROLE[[#This Row],[KM - Inicio]])</f>
        <v>-</v>
      </c>
      <c r="AQ94" s="286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9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7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8"/>
        <v>Aderente</v>
      </c>
      <c r="BR94" s="18" t="str">
        <f t="shared" si="9"/>
        <v>*</v>
      </c>
      <c r="BS94" s="18" t="str">
        <f t="shared" si="10"/>
        <v>*</v>
      </c>
      <c r="BT94" s="225" t="str">
        <f t="shared" si="11"/>
        <v/>
      </c>
    </row>
    <row r="95" spans="1:72" ht="16.5" hidden="1" customHeight="1">
      <c r="A95" s="50" t="str">
        <f t="shared" si="7"/>
        <v/>
      </c>
      <c r="B95" s="171"/>
      <c r="C95" s="8" t="str">
        <f>IF(BS_CONTROLE[[#This Row],[DATA]]="","",WEEKNUM(BS_CONTROLE[[#This Row],[DATA]]))</f>
        <v/>
      </c>
      <c r="D95" s="51"/>
      <c r="E95" s="320">
        <v>90</v>
      </c>
      <c r="F95" s="172"/>
      <c r="G95" s="9" t="str">
        <f>IF(D95="","*",VLOOKUP(F95,BS_ATIVIDADE[#All],3,FALSE))</f>
        <v>*</v>
      </c>
      <c r="H95" s="173"/>
      <c r="I95" s="173"/>
      <c r="J95" s="217"/>
      <c r="K95" s="217"/>
      <c r="L95" s="83" t="s">
        <v>11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3"/>
      <c r="R95" s="10" t="str">
        <f>IFERROR(_xlfn.XLOOKUP(F95, BS_ATIVIDADE[ATIVIDADE],BS_ATIVIDADE[UNIDADE] ), "*")</f>
        <v>*</v>
      </c>
      <c r="S95" s="289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9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8"/>
      <c r="W95" s="173"/>
      <c r="X95" s="218"/>
      <c r="Y95" s="158"/>
      <c r="Z95" s="158"/>
      <c r="AA95" s="83"/>
      <c r="AB95" s="70"/>
      <c r="AC95" s="70"/>
      <c r="AD95" s="173"/>
      <c r="AE95" s="83"/>
      <c r="AF95" s="83"/>
      <c r="AG95" s="83"/>
      <c r="AH95" s="48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4" t="str">
        <f>IF(BS_CONTROLE[[#This Row],[Local - Partida]]=0, "-", BS_CONTROLE[[#This Row],[Local - Partida]])</f>
        <v>-</v>
      </c>
      <c r="AL95" s="284" t="str">
        <f>IF(BS_CONTROLE[[#This Row],[Local - Encerramento]]=0, "-", BS_CONTROLE[[#This Row],[Local - Encerramento]])</f>
        <v>-</v>
      </c>
      <c r="AM95" s="284" t="str">
        <f>IF(BS_CONTROLE[[#This Row],[Entre - Estações]]=0, "-", BS_CONTROLE[[#This Row],[Entre - Estações]])</f>
        <v>-</v>
      </c>
      <c r="AN95" s="284" t="str">
        <f>IF(BS_CONTROLE[[#This Row],[SB]]=0, "-", BS_CONTROLE[[#This Row],[SB]])</f>
        <v>-</v>
      </c>
      <c r="AO95" s="285" t="str">
        <f>IF(BS_CONTROLE[[#This Row],[SUB]]=0, "-", BS_CONTROLE[[#This Row],[SUB]])</f>
        <v>-</v>
      </c>
      <c r="AP95" s="286" t="str">
        <f>IF(BS_CONTROLE[[#This Row],[KM - Inicio]]=0, "-", BS_CONTROLE[[#This Row],[KM - Inicio]])</f>
        <v>-</v>
      </c>
      <c r="AQ95" s="286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9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7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8"/>
        <v>Aderente</v>
      </c>
      <c r="BR95" s="18" t="str">
        <f t="shared" si="9"/>
        <v>*</v>
      </c>
      <c r="BS95" s="18" t="str">
        <f t="shared" si="10"/>
        <v>*</v>
      </c>
      <c r="BT95" s="225" t="str">
        <f t="shared" si="11"/>
        <v/>
      </c>
    </row>
    <row r="96" spans="1:72" hidden="1">
      <c r="A96" s="50" t="str">
        <f t="shared" si="7"/>
        <v/>
      </c>
      <c r="B96" s="171"/>
      <c r="C96" s="8" t="str">
        <f>IF(BS_CONTROLE[[#This Row],[DATA]]="","",WEEKNUM(BS_CONTROLE[[#This Row],[DATA]]))</f>
        <v/>
      </c>
      <c r="D96" s="51"/>
      <c r="E96" s="320">
        <v>91</v>
      </c>
      <c r="F96" s="172"/>
      <c r="G96" s="9" t="str">
        <f>IF(D96="","*",VLOOKUP(F96,BS_ATIVIDADE[#All],3,FALSE))</f>
        <v>*</v>
      </c>
      <c r="H96" s="173"/>
      <c r="I96" s="173"/>
      <c r="J96" s="217"/>
      <c r="K96" s="217"/>
      <c r="L96" s="83" t="s">
        <v>11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3"/>
      <c r="P96" s="173"/>
      <c r="Q96" s="83"/>
      <c r="R96" s="10" t="str">
        <f>IFERROR(_xlfn.XLOOKUP(F96, BS_ATIVIDADE[ATIVIDADE],BS_ATIVIDADE[UNIDADE] ), "*")</f>
        <v>*</v>
      </c>
      <c r="S96" s="289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89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0" t="str">
        <f>IFERROR(_xlfn.XLOOKUP(J96, BASE_MAPA!$E$2:$E$359, BASE_MAPA!$J$2:$J$359), "ERRO")</f>
        <v>ERRO</v>
      </c>
      <c r="V96" s="198"/>
      <c r="W96" s="173"/>
      <c r="X96" s="218"/>
      <c r="Y96" s="158"/>
      <c r="Z96" s="158"/>
      <c r="AA96" s="83"/>
      <c r="AB96" s="70"/>
      <c r="AC96" s="70"/>
      <c r="AD96" s="173"/>
      <c r="AE96" s="83"/>
      <c r="AF96" s="83"/>
      <c r="AG96" s="83"/>
      <c r="AH96" s="48"/>
      <c r="AI96" s="142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84" t="str">
        <f>IF(BS_CONTROLE[[#This Row],[Local - Partida]]=0, "-", BS_CONTROLE[[#This Row],[Local - Partida]])</f>
        <v>-</v>
      </c>
      <c r="AL96" s="284" t="str">
        <f>IF(BS_CONTROLE[[#This Row],[Local - Encerramento]]=0, "-", BS_CONTROLE[[#This Row],[Local - Encerramento]])</f>
        <v>-</v>
      </c>
      <c r="AM96" s="284" t="str">
        <f>IF(BS_CONTROLE[[#This Row],[Entre - Estações]]=0, "-", BS_CONTROLE[[#This Row],[Entre - Estações]])</f>
        <v>-</v>
      </c>
      <c r="AN96" s="284" t="str">
        <f>IF(BS_CONTROLE[[#This Row],[SB]]=0, "-", BS_CONTROLE[[#This Row],[SB]])</f>
        <v>-</v>
      </c>
      <c r="AO96" s="285" t="str">
        <f>IF(BS_CONTROLE[[#This Row],[SUB]]=0, "-", BS_CONTROLE[[#This Row],[SUB]])</f>
        <v>-</v>
      </c>
      <c r="AP96" s="286" t="str">
        <f>IF(BS_CONTROLE[[#This Row],[KM - Inicio]]=0, "-", BS_CONTROLE[[#This Row],[KM - Inicio]])</f>
        <v>-</v>
      </c>
      <c r="AQ96" s="286" t="str">
        <f>IF(BS_CONTROLE[[#This Row],[KM - Fim]]=0, "-", BS_CONTROLE[[#This Row],[KM - Fim]])</f>
        <v>-</v>
      </c>
      <c r="AR96" s="38"/>
      <c r="AS96" s="38"/>
      <c r="AT96" s="38"/>
      <c r="AU96" s="38"/>
      <c r="AV96" s="38"/>
      <c r="AW96" s="38"/>
      <c r="AX96" s="38"/>
      <c r="AY96" s="319" t="str">
        <f>IF(D96="","*",IFERROR(IF(ISODD(COUNT(AS96:AX96)),"ERRO",SUM((AT96-AS96),(AV96-AU96),(AX96-AW96))),"ERRO"))</f>
        <v>*</v>
      </c>
      <c r="AZ96" s="13"/>
      <c r="BA96" s="71"/>
      <c r="BB96" s="10" t="str">
        <f>IFERROR(_xlfn.XLOOKUP(AI96, BS_ATIVIDADE[ATIVIDADE],BS_ATIVIDADE[UNIDADE] ), "*")</f>
        <v>*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BASE_MAPA!$E$2:$E$359, BASE_MAPA!$J$2:$J$359), "ERRO")</f>
        <v>ERRO</v>
      </c>
      <c r="BF96" s="287" t="str">
        <f>IF(BS_CONTROLE[[#This Row],[Responsavel pelo boletim]]=0, "-", BS_CONTROLE[[#This Row],[Responsavel pelo boletim]])</f>
        <v>-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8"/>
        <v>Aderente</v>
      </c>
      <c r="BR96" s="18" t="str">
        <f t="shared" si="9"/>
        <v>*</v>
      </c>
      <c r="BS96" s="18" t="str">
        <f t="shared" si="10"/>
        <v>*</v>
      </c>
      <c r="BT96" s="225" t="str">
        <f t="shared" si="11"/>
        <v/>
      </c>
    </row>
    <row r="97" spans="1:72" hidden="1">
      <c r="A97" s="50" t="str">
        <f t="shared" si="7"/>
        <v/>
      </c>
      <c r="B97" s="171"/>
      <c r="C97" s="8" t="str">
        <f>IF(BS_CONTROLE[[#This Row],[DATA]]="","",WEEKNUM(BS_CONTROLE[[#This Row],[DATA]]))</f>
        <v/>
      </c>
      <c r="D97" s="51"/>
      <c r="E97" s="320">
        <v>92</v>
      </c>
      <c r="F97" s="172"/>
      <c r="G97" s="9" t="str">
        <f>IF(D97="","*",VLOOKUP(F97,BS_ATIVIDADE[#All],3,FALSE))</f>
        <v>*</v>
      </c>
      <c r="H97" s="173"/>
      <c r="I97" s="173"/>
      <c r="J97" s="217"/>
      <c r="K97" s="217"/>
      <c r="L97" s="83" t="s">
        <v>11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3"/>
      <c r="P97" s="173"/>
      <c r="Q97" s="83"/>
      <c r="R97" s="10" t="str">
        <f>IFERROR(_xlfn.XLOOKUP(F97, BS_ATIVIDADE[ATIVIDADE],BS_ATIVIDADE[UNIDADE] ), "*")</f>
        <v>*</v>
      </c>
      <c r="S97" s="289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9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8"/>
      <c r="W97" s="173"/>
      <c r="X97" s="218"/>
      <c r="Y97" s="158"/>
      <c r="Z97" s="158"/>
      <c r="AA97" s="83"/>
      <c r="AB97" s="70"/>
      <c r="AC97" s="70"/>
      <c r="AD97" s="173"/>
      <c r="AE97" s="83"/>
      <c r="AF97" s="83"/>
      <c r="AG97" s="83"/>
      <c r="AH97" s="48"/>
      <c r="AI97" s="142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4" t="str">
        <f>IF(BS_CONTROLE[[#This Row],[Local - Partida]]=0, "-", BS_CONTROLE[[#This Row],[Local - Partida]])</f>
        <v>-</v>
      </c>
      <c r="AL97" s="284" t="str">
        <f>IF(BS_CONTROLE[[#This Row],[Local - Encerramento]]=0, "-", BS_CONTROLE[[#This Row],[Local - Encerramento]])</f>
        <v>-</v>
      </c>
      <c r="AM97" s="284" t="str">
        <f>IF(BS_CONTROLE[[#This Row],[Entre - Estações]]=0, "-", BS_CONTROLE[[#This Row],[Entre - Estações]])</f>
        <v>-</v>
      </c>
      <c r="AN97" s="284" t="str">
        <f>IF(BS_CONTROLE[[#This Row],[SB]]=0, "-", BS_CONTROLE[[#This Row],[SB]])</f>
        <v>-</v>
      </c>
      <c r="AO97" s="285" t="str">
        <f>IF(BS_CONTROLE[[#This Row],[SUB]]=0, "-", BS_CONTROLE[[#This Row],[SUB]])</f>
        <v>-</v>
      </c>
      <c r="AP97" s="286" t="str">
        <f>IF(BS_CONTROLE[[#This Row],[KM - Inicio]]=0, "-", BS_CONTROLE[[#This Row],[KM - Inicio]])</f>
        <v>-</v>
      </c>
      <c r="AQ97" s="286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9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7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8"/>
        <v>Aderente</v>
      </c>
      <c r="BR97" s="18" t="str">
        <f t="shared" si="9"/>
        <v>*</v>
      </c>
      <c r="BS97" s="18" t="str">
        <f t="shared" si="10"/>
        <v>*</v>
      </c>
      <c r="BT97" s="225" t="str">
        <f t="shared" si="11"/>
        <v/>
      </c>
    </row>
    <row r="98" spans="1:72" hidden="1">
      <c r="A98" s="50" t="str">
        <f t="shared" si="7"/>
        <v/>
      </c>
      <c r="B98" s="171"/>
      <c r="C98" s="8" t="str">
        <f>IF(BS_CONTROLE[[#This Row],[DATA]]="","",WEEKNUM(BS_CONTROLE[[#This Row],[DATA]]))</f>
        <v/>
      </c>
      <c r="D98" s="51"/>
      <c r="E98" s="320">
        <v>93</v>
      </c>
      <c r="F98" s="172"/>
      <c r="G98" s="9" t="str">
        <f>IF(D98="","*",VLOOKUP(F98,BS_ATIVIDADE[#All],3,FALSE))</f>
        <v>*</v>
      </c>
      <c r="H98" s="173"/>
      <c r="I98" s="173"/>
      <c r="J98" s="217"/>
      <c r="K98" s="217"/>
      <c r="L98" s="83" t="s">
        <v>11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3"/>
      <c r="P98" s="173"/>
      <c r="Q98" s="83"/>
      <c r="R98" s="10" t="str">
        <f>IFERROR(_xlfn.XLOOKUP(F98, BS_ATIVIDADE[ATIVIDADE],BS_ATIVIDADE[UNIDADE] ), "*")</f>
        <v>*</v>
      </c>
      <c r="S98" s="289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9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8"/>
      <c r="W98" s="173"/>
      <c r="X98" s="218"/>
      <c r="Y98" s="158"/>
      <c r="Z98" s="158"/>
      <c r="AA98" s="83"/>
      <c r="AB98" s="70"/>
      <c r="AC98" s="70"/>
      <c r="AD98" s="173"/>
      <c r="AE98" s="83"/>
      <c r="AF98" s="83"/>
      <c r="AG98" s="83"/>
      <c r="AH98" s="48"/>
      <c r="AI98" s="142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84" t="str">
        <f>IF(BS_CONTROLE[[#This Row],[Local - Partida]]=0, "-", BS_CONTROLE[[#This Row],[Local - Partida]])</f>
        <v>-</v>
      </c>
      <c r="AL98" s="284" t="str">
        <f>IF(BS_CONTROLE[[#This Row],[Local - Encerramento]]=0, "-", BS_CONTROLE[[#This Row],[Local - Encerramento]])</f>
        <v>-</v>
      </c>
      <c r="AM98" s="284" t="str">
        <f>IF(BS_CONTROLE[[#This Row],[Entre - Estações]]=0, "-", BS_CONTROLE[[#This Row],[Entre - Estações]])</f>
        <v>-</v>
      </c>
      <c r="AN98" s="284" t="str">
        <f>IF(BS_CONTROLE[[#This Row],[SB]]=0, "-", BS_CONTROLE[[#This Row],[SB]])</f>
        <v>-</v>
      </c>
      <c r="AO98" s="285" t="str">
        <f>IF(BS_CONTROLE[[#This Row],[SUB]]=0, "-", BS_CONTROLE[[#This Row],[SUB]])</f>
        <v>-</v>
      </c>
      <c r="AP98" s="286" t="str">
        <f>IF(BS_CONTROLE[[#This Row],[KM - Inicio]]=0, "-", BS_CONTROLE[[#This Row],[KM - Inicio]])</f>
        <v>-</v>
      </c>
      <c r="AQ98" s="286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9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7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8"/>
        <v>Aderente</v>
      </c>
      <c r="BR98" s="18" t="str">
        <f t="shared" si="9"/>
        <v>*</v>
      </c>
      <c r="BS98" s="18" t="str">
        <f t="shared" si="10"/>
        <v>*</v>
      </c>
      <c r="BT98" s="225" t="str">
        <f t="shared" si="11"/>
        <v/>
      </c>
    </row>
    <row r="99" spans="1:72" hidden="1">
      <c r="A99" s="50" t="str">
        <f t="shared" si="7"/>
        <v/>
      </c>
      <c r="B99" s="171"/>
      <c r="C99" s="8" t="str">
        <f>IF(BS_CONTROLE[[#This Row],[DATA]]="","",WEEKNUM(BS_CONTROLE[[#This Row],[DATA]]))</f>
        <v/>
      </c>
      <c r="D99" s="51"/>
      <c r="E99" s="320">
        <v>94</v>
      </c>
      <c r="F99" s="172"/>
      <c r="G99" s="9" t="str">
        <f>IF(D99="","*",VLOOKUP(F99,BS_ATIVIDADE[#All],3,FALSE))</f>
        <v>*</v>
      </c>
      <c r="H99" s="173"/>
      <c r="I99" s="173"/>
      <c r="J99" s="217"/>
      <c r="K99" s="217"/>
      <c r="L99" s="83" t="s">
        <v>11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3"/>
      <c r="P99" s="173"/>
      <c r="Q99" s="83"/>
      <c r="R99" s="10" t="str">
        <f>IFERROR(_xlfn.XLOOKUP(F99, BS_ATIVIDADE[ATIVIDADE],BS_ATIVIDADE[UNIDADE] ), "*")</f>
        <v>*</v>
      </c>
      <c r="S99" s="289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9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8"/>
      <c r="W99" s="173"/>
      <c r="X99" s="218"/>
      <c r="Y99" s="158"/>
      <c r="Z99" s="158"/>
      <c r="AA99" s="83"/>
      <c r="AB99" s="70"/>
      <c r="AC99" s="70"/>
      <c r="AD99" s="173"/>
      <c r="AE99" s="83"/>
      <c r="AF99" s="83"/>
      <c r="AG99" s="83"/>
      <c r="AH99" s="48"/>
      <c r="AI99" s="142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4" t="str">
        <f>IF(BS_CONTROLE[[#This Row],[Local - Partida]]=0, "-", BS_CONTROLE[[#This Row],[Local - Partida]])</f>
        <v>-</v>
      </c>
      <c r="AL99" s="284" t="str">
        <f>IF(BS_CONTROLE[[#This Row],[Local - Encerramento]]=0, "-", BS_CONTROLE[[#This Row],[Local - Encerramento]])</f>
        <v>-</v>
      </c>
      <c r="AM99" s="284" t="str">
        <f>IF(BS_CONTROLE[[#This Row],[Entre - Estações]]=0, "-", BS_CONTROLE[[#This Row],[Entre - Estações]])</f>
        <v>-</v>
      </c>
      <c r="AN99" s="284" t="str">
        <f>IF(BS_CONTROLE[[#This Row],[SB]]=0, "-", BS_CONTROLE[[#This Row],[SB]])</f>
        <v>-</v>
      </c>
      <c r="AO99" s="285" t="str">
        <f>IF(BS_CONTROLE[[#This Row],[SUB]]=0, "-", BS_CONTROLE[[#This Row],[SUB]])</f>
        <v>-</v>
      </c>
      <c r="AP99" s="286" t="str">
        <f>IF(BS_CONTROLE[[#This Row],[KM - Inicio]]=0, "-", BS_CONTROLE[[#This Row],[KM - Inicio]])</f>
        <v>-</v>
      </c>
      <c r="AQ99" s="286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9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7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str">
        <f t="shared" si="8"/>
        <v>Aderente</v>
      </c>
      <c r="BR99" s="18" t="str">
        <f t="shared" si="9"/>
        <v>*</v>
      </c>
      <c r="BS99" s="18" t="str">
        <f t="shared" si="10"/>
        <v>*</v>
      </c>
      <c r="BT99" s="225" t="str">
        <f t="shared" si="11"/>
        <v/>
      </c>
    </row>
    <row r="100" spans="1:72" hidden="1">
      <c r="A100" s="50" t="str">
        <f t="shared" si="7"/>
        <v/>
      </c>
      <c r="B100" s="171"/>
      <c r="C100" s="8" t="str">
        <f>IF(BS_CONTROLE[[#This Row],[DATA]]="","",WEEKNUM(BS_CONTROLE[[#This Row],[DATA]]))</f>
        <v/>
      </c>
      <c r="D100" s="51"/>
      <c r="E100" s="320">
        <v>95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3" t="s">
        <v>11</v>
      </c>
      <c r="M100" s="204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3"/>
      <c r="R100" s="10" t="str">
        <f>IFERROR(_xlfn.XLOOKUP(F100, BS_ATIVIDADE[ATIVIDADE],BS_ATIVIDADE[UNIDADE] ), "*")</f>
        <v>*</v>
      </c>
      <c r="S100" s="289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9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8"/>
      <c r="W100" s="173"/>
      <c r="X100" s="218"/>
      <c r="Y100" s="158"/>
      <c r="Z100" s="158"/>
      <c r="AA100" s="83"/>
      <c r="AB100" s="70"/>
      <c r="AC100" s="70"/>
      <c r="AD100" s="173"/>
      <c r="AE100" s="83"/>
      <c r="AF100" s="83"/>
      <c r="AG100" s="83"/>
      <c r="AH100" s="48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4" t="str">
        <f>IF(BS_CONTROLE[[#This Row],[Local - Partida]]=0, "-", BS_CONTROLE[[#This Row],[Local - Partida]])</f>
        <v>-</v>
      </c>
      <c r="AL100" s="284" t="str">
        <f>IF(BS_CONTROLE[[#This Row],[Local - Encerramento]]=0, "-", BS_CONTROLE[[#This Row],[Local - Encerramento]])</f>
        <v>-</v>
      </c>
      <c r="AM100" s="284" t="str">
        <f>IF(BS_CONTROLE[[#This Row],[Entre - Estações]]=0, "-", BS_CONTROLE[[#This Row],[Entre - Estações]])</f>
        <v>-</v>
      </c>
      <c r="AN100" s="284" t="str">
        <f>IF(BS_CONTROLE[[#This Row],[SB]]=0, "-", BS_CONTROLE[[#This Row],[SB]])</f>
        <v>-</v>
      </c>
      <c r="AO100" s="285" t="str">
        <f>IF(BS_CONTROLE[[#This Row],[SUB]]=0, "-", BS_CONTROLE[[#This Row],[SUB]])</f>
        <v>-</v>
      </c>
      <c r="AP100" s="286" t="str">
        <f>IF(BS_CONTROLE[[#This Row],[KM - Inicio]]=0, "-", BS_CONTROLE[[#This Row],[KM - Inicio]])</f>
        <v>-</v>
      </c>
      <c r="AQ100" s="286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9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7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8"/>
        <v>Aderente</v>
      </c>
      <c r="BR100" s="18" t="str">
        <f t="shared" si="9"/>
        <v>*</v>
      </c>
      <c r="BS100" s="18" t="str">
        <f t="shared" si="10"/>
        <v>*</v>
      </c>
      <c r="BT100" s="225" t="str">
        <f t="shared" si="11"/>
        <v/>
      </c>
    </row>
    <row r="101" spans="1:72" hidden="1">
      <c r="A101" s="50" t="str">
        <f t="shared" ref="A101:A163" si="12">D101&amp;B101</f>
        <v/>
      </c>
      <c r="B101" s="171"/>
      <c r="C101" s="8" t="str">
        <f>IF(BS_CONTROLE[[#This Row],[DATA]]="","",WEEKNUM(BS_CONTROLE[[#This Row],[DATA]]))</f>
        <v/>
      </c>
      <c r="D101" s="51"/>
      <c r="E101" s="320">
        <v>96</v>
      </c>
      <c r="F101" s="172"/>
      <c r="G101" s="9" t="str">
        <f>IF(D101="","*",VLOOKUP(F101,BS_ATIVIDADE[#All],3,FALSE))</f>
        <v>*</v>
      </c>
      <c r="H101" s="173"/>
      <c r="I101" s="173"/>
      <c r="J101" s="217"/>
      <c r="K101" s="217"/>
      <c r="L101" s="83" t="s">
        <v>11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3"/>
      <c r="P101" s="173"/>
      <c r="Q101" s="83"/>
      <c r="R101" s="10" t="str">
        <f>IFERROR(_xlfn.XLOOKUP(F101, BS_ATIVIDADE[ATIVIDADE],BS_ATIVIDADE[UNIDADE] ), "*")</f>
        <v>*</v>
      </c>
      <c r="S101" s="289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9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8"/>
      <c r="W101" s="173"/>
      <c r="X101" s="218"/>
      <c r="Y101" s="158"/>
      <c r="Z101" s="158"/>
      <c r="AA101" s="83"/>
      <c r="AB101" s="70"/>
      <c r="AC101" s="70"/>
      <c r="AD101" s="173"/>
      <c r="AE101" s="83"/>
      <c r="AF101" s="83"/>
      <c r="AG101" s="83"/>
      <c r="AH101" s="48"/>
      <c r="AI101" s="142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4" t="str">
        <f>IF(BS_CONTROLE[[#This Row],[Local - Partida]]=0, "-", BS_CONTROLE[[#This Row],[Local - Partida]])</f>
        <v>-</v>
      </c>
      <c r="AL101" s="284" t="str">
        <f>IF(BS_CONTROLE[[#This Row],[Local - Encerramento]]=0, "-", BS_CONTROLE[[#This Row],[Local - Encerramento]])</f>
        <v>-</v>
      </c>
      <c r="AM101" s="284" t="str">
        <f>IF(BS_CONTROLE[[#This Row],[Entre - Estações]]=0, "-", BS_CONTROLE[[#This Row],[Entre - Estações]])</f>
        <v>-</v>
      </c>
      <c r="AN101" s="284" t="str">
        <f>IF(BS_CONTROLE[[#This Row],[SB]]=0, "-", BS_CONTROLE[[#This Row],[SB]])</f>
        <v>-</v>
      </c>
      <c r="AO101" s="285" t="str">
        <f>IF(BS_CONTROLE[[#This Row],[SUB]]=0, "-", BS_CONTROLE[[#This Row],[SUB]])</f>
        <v>-</v>
      </c>
      <c r="AP101" s="286" t="str">
        <f>IF(BS_CONTROLE[[#This Row],[KM - Inicio]]=0, "-", BS_CONTROLE[[#This Row],[KM - Inicio]])</f>
        <v>-</v>
      </c>
      <c r="AQ101" s="286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9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7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3">IF(AND(BR101&lt;1,BS101&lt;1),"Produção e Intervalo",IF(BR101&lt;1,"Intervalo",IF(BS101&lt;1,"Produção","Aderente")))</f>
        <v>Aderente</v>
      </c>
      <c r="BR101" s="18" t="str">
        <f t="shared" ref="BR101:BR163" si="14">IF(OR(B101="",F101=""),"*",AY101/P101)</f>
        <v>*</v>
      </c>
      <c r="BS101" s="18" t="str">
        <f t="shared" ref="BS101:BS163" si="15">IF(OR(B101="",F101=""),"*",BA101/Q101)</f>
        <v>*</v>
      </c>
      <c r="BT101" s="225" t="str">
        <f t="shared" ref="BT70:BT133" si="16">IF(BN101="","",SUBSTITUTE(BM101," ","")&amp;SUBSTITUTE(BN101," ",""))</f>
        <v/>
      </c>
    </row>
    <row r="102" spans="1:72" hidden="1">
      <c r="A102" s="50" t="str">
        <f t="shared" si="12"/>
        <v/>
      </c>
      <c r="B102" s="171"/>
      <c r="C102" s="8" t="str">
        <f>IF(BS_CONTROLE[[#This Row],[DATA]]="","",WEEKNUM(BS_CONTROLE[[#This Row],[DATA]]))</f>
        <v/>
      </c>
      <c r="D102" s="51"/>
      <c r="E102" s="320">
        <v>97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3" t="s">
        <v>11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3"/>
      <c r="R102" s="10" t="str">
        <f>IFERROR(_xlfn.XLOOKUP(F102, BS_ATIVIDADE[ATIVIDADE],BS_ATIVIDADE[UNIDADE] ), "*")</f>
        <v>*</v>
      </c>
      <c r="S102" s="289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9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8"/>
      <c r="W102" s="173"/>
      <c r="X102" s="218"/>
      <c r="Y102" s="158"/>
      <c r="Z102" s="158"/>
      <c r="AA102" s="83"/>
      <c r="AB102" s="70"/>
      <c r="AC102" s="70"/>
      <c r="AD102" s="173"/>
      <c r="AE102" s="83"/>
      <c r="AF102" s="83"/>
      <c r="AG102" s="83"/>
      <c r="AH102" s="48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4" t="str">
        <f>IF(BS_CONTROLE[[#This Row],[Local - Partida]]=0, "-", BS_CONTROLE[[#This Row],[Local - Partida]])</f>
        <v>-</v>
      </c>
      <c r="AL102" s="284" t="str">
        <f>IF(BS_CONTROLE[[#This Row],[Local - Encerramento]]=0, "-", BS_CONTROLE[[#This Row],[Local - Encerramento]])</f>
        <v>-</v>
      </c>
      <c r="AM102" s="284" t="str">
        <f>IF(BS_CONTROLE[[#This Row],[Entre - Estações]]=0, "-", BS_CONTROLE[[#This Row],[Entre - Estações]])</f>
        <v>-</v>
      </c>
      <c r="AN102" s="284" t="str">
        <f>IF(BS_CONTROLE[[#This Row],[SB]]=0, "-", BS_CONTROLE[[#This Row],[SB]])</f>
        <v>-</v>
      </c>
      <c r="AO102" s="285" t="str">
        <f>IF(BS_CONTROLE[[#This Row],[SUB]]=0, "-", BS_CONTROLE[[#This Row],[SUB]])</f>
        <v>-</v>
      </c>
      <c r="AP102" s="286" t="str">
        <f>IF(BS_CONTROLE[[#This Row],[KM - Inicio]]=0, "-", BS_CONTROLE[[#This Row],[KM - Inicio]])</f>
        <v>-</v>
      </c>
      <c r="AQ102" s="286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9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7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3"/>
        <v>Aderente</v>
      </c>
      <c r="BR102" s="18" t="str">
        <f t="shared" si="14"/>
        <v>*</v>
      </c>
      <c r="BS102" s="18" t="str">
        <f t="shared" si="15"/>
        <v>*</v>
      </c>
      <c r="BT102" s="225" t="str">
        <f t="shared" si="16"/>
        <v/>
      </c>
    </row>
    <row r="103" spans="1:72" hidden="1">
      <c r="A103" s="50" t="str">
        <f t="shared" si="12"/>
        <v/>
      </c>
      <c r="B103" s="171"/>
      <c r="C103" s="8" t="str">
        <f>IF(BS_CONTROLE[[#This Row],[DATA]]="","",WEEKNUM(BS_CONTROLE[[#This Row],[DATA]]))</f>
        <v/>
      </c>
      <c r="D103" s="51"/>
      <c r="E103" s="320">
        <v>98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11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9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9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4" t="str">
        <f>IF(BS_CONTROLE[[#This Row],[Local - Partida]]=0, "-", BS_CONTROLE[[#This Row],[Local - Partida]])</f>
        <v>-</v>
      </c>
      <c r="AL103" s="284" t="str">
        <f>IF(BS_CONTROLE[[#This Row],[Local - Encerramento]]=0, "-", BS_CONTROLE[[#This Row],[Local - Encerramento]])</f>
        <v>-</v>
      </c>
      <c r="AM103" s="284" t="str">
        <f>IF(BS_CONTROLE[[#This Row],[Entre - Estações]]=0, "-", BS_CONTROLE[[#This Row],[Entre - Estações]])</f>
        <v>-</v>
      </c>
      <c r="AN103" s="284" t="str">
        <f>IF(BS_CONTROLE[[#This Row],[SB]]=0, "-", BS_CONTROLE[[#This Row],[SB]])</f>
        <v>-</v>
      </c>
      <c r="AO103" s="285" t="str">
        <f>IF(BS_CONTROLE[[#This Row],[SUB]]=0, "-", BS_CONTROLE[[#This Row],[SUB]])</f>
        <v>-</v>
      </c>
      <c r="AP103" s="286" t="str">
        <f>IF(BS_CONTROLE[[#This Row],[KM - Inicio]]=0, "-", BS_CONTROLE[[#This Row],[KM - Inicio]])</f>
        <v>-</v>
      </c>
      <c r="AQ103" s="286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7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3"/>
        <v>Aderente</v>
      </c>
      <c r="BR103" s="18" t="str">
        <f t="shared" si="14"/>
        <v>*</v>
      </c>
      <c r="BS103" s="18" t="str">
        <f t="shared" si="15"/>
        <v>*</v>
      </c>
      <c r="BT103" s="225" t="str">
        <f t="shared" si="16"/>
        <v/>
      </c>
    </row>
    <row r="104" spans="1:72" hidden="1">
      <c r="A104" s="50" t="str">
        <f t="shared" si="12"/>
        <v/>
      </c>
      <c r="B104" s="171"/>
      <c r="C104" s="8" t="str">
        <f>IF(BS_CONTROLE[[#This Row],[DATA]]="","",WEEKNUM(BS_CONTROLE[[#This Row],[DATA]]))</f>
        <v/>
      </c>
      <c r="D104" s="51"/>
      <c r="E104" s="320">
        <v>99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11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9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9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84" t="str">
        <f>IF(BS_CONTROLE[[#This Row],[Local - Partida]]=0, "-", BS_CONTROLE[[#This Row],[Local - Partida]])</f>
        <v>-</v>
      </c>
      <c r="AL104" s="284" t="str">
        <f>IF(BS_CONTROLE[[#This Row],[Local - Encerramento]]=0, "-", BS_CONTROLE[[#This Row],[Local - Encerramento]])</f>
        <v>-</v>
      </c>
      <c r="AM104" s="284" t="str">
        <f>IF(BS_CONTROLE[[#This Row],[Entre - Estações]]=0, "-", BS_CONTROLE[[#This Row],[Entre - Estações]])</f>
        <v>-</v>
      </c>
      <c r="AN104" s="284" t="str">
        <f>IF(BS_CONTROLE[[#This Row],[SB]]=0, "-", BS_CONTROLE[[#This Row],[SB]])</f>
        <v>-</v>
      </c>
      <c r="AO104" s="285" t="str">
        <f>IF(BS_CONTROLE[[#This Row],[SUB]]=0, "-", BS_CONTROLE[[#This Row],[SUB]])</f>
        <v>-</v>
      </c>
      <c r="AP104" s="286" t="str">
        <f>IF(BS_CONTROLE[[#This Row],[KM - Inicio]]=0, "-", BS_CONTROLE[[#This Row],[KM - Inicio]])</f>
        <v>-</v>
      </c>
      <c r="AQ104" s="286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7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3"/>
        <v>Aderente</v>
      </c>
      <c r="BR104" s="18" t="str">
        <f t="shared" si="14"/>
        <v>*</v>
      </c>
      <c r="BS104" s="18" t="str">
        <f t="shared" si="15"/>
        <v>*</v>
      </c>
      <c r="BT104" s="225" t="str">
        <f t="shared" si="16"/>
        <v/>
      </c>
    </row>
    <row r="105" spans="1:72" hidden="1">
      <c r="A105" s="50" t="str">
        <f t="shared" si="12"/>
        <v/>
      </c>
      <c r="B105" s="171"/>
      <c r="C105" s="8" t="str">
        <f>IF(BS_CONTROLE[[#This Row],[DATA]]="","",WEEKNUM(BS_CONTROLE[[#This Row],[DATA]]))</f>
        <v/>
      </c>
      <c r="D105" s="51"/>
      <c r="E105" s="320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3" t="s">
        <v>11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3"/>
      <c r="R105" s="10" t="str">
        <f>IFERROR(_xlfn.XLOOKUP(F105, BS_ATIVIDADE[ATIVIDADE],BS_ATIVIDADE[UNIDADE] ), "*")</f>
        <v>*</v>
      </c>
      <c r="S105" s="289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9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8"/>
      <c r="W105" s="173"/>
      <c r="X105" s="218"/>
      <c r="Y105" s="158"/>
      <c r="Z105" s="158"/>
      <c r="AA105" s="83"/>
      <c r="AB105" s="70"/>
      <c r="AC105" s="70"/>
      <c r="AD105" s="173"/>
      <c r="AE105" s="83"/>
      <c r="AF105" s="83"/>
      <c r="AG105" s="83"/>
      <c r="AH105" s="48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4" t="str">
        <f>IF(BS_CONTROLE[[#This Row],[Local - Partida]]=0, "-", BS_CONTROLE[[#This Row],[Local - Partida]])</f>
        <v>-</v>
      </c>
      <c r="AL105" s="284" t="str">
        <f>IF(BS_CONTROLE[[#This Row],[Local - Encerramento]]=0, "-", BS_CONTROLE[[#This Row],[Local - Encerramento]])</f>
        <v>-</v>
      </c>
      <c r="AM105" s="284" t="str">
        <f>IF(BS_CONTROLE[[#This Row],[Entre - Estações]]=0, "-", BS_CONTROLE[[#This Row],[Entre - Estações]])</f>
        <v>-</v>
      </c>
      <c r="AN105" s="284" t="str">
        <f>IF(BS_CONTROLE[[#This Row],[SB]]=0, "-", BS_CONTROLE[[#This Row],[SB]])</f>
        <v>-</v>
      </c>
      <c r="AO105" s="285" t="str">
        <f>IF(BS_CONTROLE[[#This Row],[SUB]]=0, "-", BS_CONTROLE[[#This Row],[SUB]])</f>
        <v>-</v>
      </c>
      <c r="AP105" s="286" t="str">
        <f>IF(BS_CONTROLE[[#This Row],[KM - Inicio]]=0, "-", BS_CONTROLE[[#This Row],[KM - Inicio]])</f>
        <v>-</v>
      </c>
      <c r="AQ105" s="286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9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7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3"/>
        <v>Aderente</v>
      </c>
      <c r="BR105" s="18" t="str">
        <f t="shared" si="14"/>
        <v>*</v>
      </c>
      <c r="BS105" s="18" t="str">
        <f t="shared" si="15"/>
        <v>*</v>
      </c>
      <c r="BT105" s="225" t="str">
        <f t="shared" si="16"/>
        <v/>
      </c>
    </row>
    <row r="106" spans="1:72" hidden="1">
      <c r="A106" s="50" t="str">
        <f t="shared" si="12"/>
        <v/>
      </c>
      <c r="B106" s="171"/>
      <c r="C106" s="8" t="str">
        <f>IF(BS_CONTROLE[[#This Row],[DATA]]="","",WEEKNUM(BS_CONTROLE[[#This Row],[DATA]]))</f>
        <v/>
      </c>
      <c r="D106" s="51"/>
      <c r="E106" s="321">
        <v>101</v>
      </c>
      <c r="F106" s="172"/>
      <c r="G106" s="9" t="str">
        <f>IF(D106="","*",VLOOKUP(F106,BS_ATIVIDADE[#All],3,FALSE))</f>
        <v>*</v>
      </c>
      <c r="H106" s="173"/>
      <c r="I106" s="173"/>
      <c r="J106" s="217"/>
      <c r="K106" s="217"/>
      <c r="L106" s="83" t="s">
        <v>11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3"/>
      <c r="P106" s="173"/>
      <c r="Q106" s="83"/>
      <c r="R106" s="10" t="str">
        <f>IFERROR(_xlfn.XLOOKUP(F106, BS_ATIVIDADE[ATIVIDADE],BS_ATIVIDADE[UNIDADE] ), "*")</f>
        <v>*</v>
      </c>
      <c r="S106" s="289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9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8"/>
      <c r="W106" s="173"/>
      <c r="X106" s="218"/>
      <c r="Y106" s="158"/>
      <c r="Z106" s="158"/>
      <c r="AA106" s="83"/>
      <c r="AB106" s="70"/>
      <c r="AC106" s="70"/>
      <c r="AD106" s="173"/>
      <c r="AE106" s="83"/>
      <c r="AF106" s="83"/>
      <c r="AG106" s="83"/>
      <c r="AH106" s="48"/>
      <c r="AI106" s="142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4" t="str">
        <f>IF(BS_CONTROLE[[#This Row],[Local - Partida]]=0, "-", BS_CONTROLE[[#This Row],[Local - Partida]])</f>
        <v>-</v>
      </c>
      <c r="AL106" s="284" t="str">
        <f>IF(BS_CONTROLE[[#This Row],[Local - Encerramento]]=0, "-", BS_CONTROLE[[#This Row],[Local - Encerramento]])</f>
        <v>-</v>
      </c>
      <c r="AM106" s="284" t="str">
        <f>IF(BS_CONTROLE[[#This Row],[Entre - Estações]]=0, "-", BS_CONTROLE[[#This Row],[Entre - Estações]])</f>
        <v>-</v>
      </c>
      <c r="AN106" s="284" t="str">
        <f>IF(BS_CONTROLE[[#This Row],[SB]]=0, "-", BS_CONTROLE[[#This Row],[SB]])</f>
        <v>-</v>
      </c>
      <c r="AO106" s="285" t="str">
        <f>IF(BS_CONTROLE[[#This Row],[SUB]]=0, "-", BS_CONTROLE[[#This Row],[SUB]])</f>
        <v>-</v>
      </c>
      <c r="AP106" s="286" t="str">
        <f>IF(BS_CONTROLE[[#This Row],[KM - Inicio]]=0, "-", BS_CONTROLE[[#This Row],[KM - Inicio]])</f>
        <v>-</v>
      </c>
      <c r="AQ106" s="286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9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7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3"/>
        <v>Aderente</v>
      </c>
      <c r="BR106" s="18" t="str">
        <f t="shared" si="14"/>
        <v>*</v>
      </c>
      <c r="BS106" s="18" t="str">
        <f t="shared" si="15"/>
        <v>*</v>
      </c>
      <c r="BT106" s="225" t="str">
        <f t="shared" si="16"/>
        <v/>
      </c>
    </row>
    <row r="107" spans="1:72" hidden="1">
      <c r="A107" s="50" t="str">
        <f t="shared" si="12"/>
        <v/>
      </c>
      <c r="B107" s="171"/>
      <c r="C107" s="8" t="str">
        <f>IF(BS_CONTROLE[[#This Row],[DATA]]="","",WEEKNUM(BS_CONTROLE[[#This Row],[DATA]]))</f>
        <v/>
      </c>
      <c r="D107" s="51"/>
      <c r="E107" s="320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11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9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9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84" t="str">
        <f>IF(BS_CONTROLE[[#This Row],[Local - Partida]]=0, "-", BS_CONTROLE[[#This Row],[Local - Partida]])</f>
        <v>-</v>
      </c>
      <c r="AL107" s="284" t="str">
        <f>IF(BS_CONTROLE[[#This Row],[Local - Encerramento]]=0, "-", BS_CONTROLE[[#This Row],[Local - Encerramento]])</f>
        <v>-</v>
      </c>
      <c r="AM107" s="284" t="str">
        <f>IF(BS_CONTROLE[[#This Row],[Entre - Estações]]=0, "-", BS_CONTROLE[[#This Row],[Entre - Estações]])</f>
        <v>-</v>
      </c>
      <c r="AN107" s="284" t="str">
        <f>IF(BS_CONTROLE[[#This Row],[SB]]=0, "-", BS_CONTROLE[[#This Row],[SB]])</f>
        <v>-</v>
      </c>
      <c r="AO107" s="285" t="str">
        <f>IF(BS_CONTROLE[[#This Row],[SUB]]=0, "-", BS_CONTROLE[[#This Row],[SUB]])</f>
        <v>-</v>
      </c>
      <c r="AP107" s="286" t="str">
        <f>IF(BS_CONTROLE[[#This Row],[KM - Inicio]]=0, "-", BS_CONTROLE[[#This Row],[KM - Inicio]])</f>
        <v>-</v>
      </c>
      <c r="AQ107" s="286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9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7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3"/>
        <v>Aderente</v>
      </c>
      <c r="BR107" s="18" t="str">
        <f t="shared" si="14"/>
        <v>*</v>
      </c>
      <c r="BS107" s="18" t="str">
        <f t="shared" si="15"/>
        <v>*</v>
      </c>
      <c r="BT107" s="225" t="str">
        <f t="shared" si="16"/>
        <v/>
      </c>
    </row>
    <row r="108" spans="1:72" hidden="1">
      <c r="A108" s="50" t="str">
        <f t="shared" si="12"/>
        <v/>
      </c>
      <c r="B108" s="171"/>
      <c r="C108" s="8" t="str">
        <f>IF(BS_CONTROLE[[#This Row],[DATA]]="","",WEEKNUM(BS_CONTROLE[[#This Row],[DATA]]))</f>
        <v/>
      </c>
      <c r="D108" s="51"/>
      <c r="E108" s="320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11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9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9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4" t="str">
        <f>IF(BS_CONTROLE[[#This Row],[Local - Partida]]=0, "-", BS_CONTROLE[[#This Row],[Local - Partida]])</f>
        <v>-</v>
      </c>
      <c r="AL108" s="284" t="str">
        <f>IF(BS_CONTROLE[[#This Row],[Local - Encerramento]]=0, "-", BS_CONTROLE[[#This Row],[Local - Encerramento]])</f>
        <v>-</v>
      </c>
      <c r="AM108" s="284" t="str">
        <f>IF(BS_CONTROLE[[#This Row],[Entre - Estações]]=0, "-", BS_CONTROLE[[#This Row],[Entre - Estações]])</f>
        <v>-</v>
      </c>
      <c r="AN108" s="284" t="str">
        <f>IF(BS_CONTROLE[[#This Row],[SB]]=0, "-", BS_CONTROLE[[#This Row],[SB]])</f>
        <v>-</v>
      </c>
      <c r="AO108" s="285" t="str">
        <f>IF(BS_CONTROLE[[#This Row],[SUB]]=0, "-", BS_CONTROLE[[#This Row],[SUB]])</f>
        <v>-</v>
      </c>
      <c r="AP108" s="286" t="str">
        <f>IF(BS_CONTROLE[[#This Row],[KM - Inicio]]=0, "-", BS_CONTROLE[[#This Row],[KM - Inicio]])</f>
        <v>-</v>
      </c>
      <c r="AQ108" s="286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9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7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3"/>
        <v>Aderente</v>
      </c>
      <c r="BR108" s="18" t="str">
        <f t="shared" si="14"/>
        <v>*</v>
      </c>
      <c r="BS108" s="18" t="str">
        <f t="shared" si="15"/>
        <v>*</v>
      </c>
      <c r="BT108" s="225" t="str">
        <f t="shared" si="16"/>
        <v/>
      </c>
    </row>
    <row r="109" spans="1:72" hidden="1">
      <c r="A109" s="50" t="str">
        <f t="shared" si="12"/>
        <v/>
      </c>
      <c r="B109" s="171"/>
      <c r="C109" s="8" t="str">
        <f>IF(BS_CONTROLE[[#This Row],[DATA]]="","",WEEKNUM(BS_CONTROLE[[#This Row],[DATA]]))</f>
        <v/>
      </c>
      <c r="D109" s="51"/>
      <c r="E109" s="320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11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9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9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4" t="str">
        <f>IF(BS_CONTROLE[[#This Row],[Local - Partida]]=0, "-", BS_CONTROLE[[#This Row],[Local - Partida]])</f>
        <v>-</v>
      </c>
      <c r="AL109" s="284" t="str">
        <f>IF(BS_CONTROLE[[#This Row],[Local - Encerramento]]=0, "-", BS_CONTROLE[[#This Row],[Local - Encerramento]])</f>
        <v>-</v>
      </c>
      <c r="AM109" s="284" t="str">
        <f>IF(BS_CONTROLE[[#This Row],[Entre - Estações]]=0, "-", BS_CONTROLE[[#This Row],[Entre - Estações]])</f>
        <v>-</v>
      </c>
      <c r="AN109" s="284" t="str">
        <f>IF(BS_CONTROLE[[#This Row],[SB]]=0, "-", BS_CONTROLE[[#This Row],[SB]])</f>
        <v>-</v>
      </c>
      <c r="AO109" s="285" t="str">
        <f>IF(BS_CONTROLE[[#This Row],[SUB]]=0, "-", BS_CONTROLE[[#This Row],[SUB]])</f>
        <v>-</v>
      </c>
      <c r="AP109" s="286" t="str">
        <f>IF(BS_CONTROLE[[#This Row],[KM - Inicio]]=0, "-", BS_CONTROLE[[#This Row],[KM - Inicio]])</f>
        <v>-</v>
      </c>
      <c r="AQ109" s="286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9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7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3"/>
        <v>Aderente</v>
      </c>
      <c r="BR109" s="18" t="str">
        <f t="shared" si="14"/>
        <v>*</v>
      </c>
      <c r="BS109" s="18" t="str">
        <f t="shared" si="15"/>
        <v>*</v>
      </c>
      <c r="BT109" s="225" t="str">
        <f t="shared" si="16"/>
        <v/>
      </c>
    </row>
    <row r="110" spans="1:72" hidden="1">
      <c r="A110" s="50" t="str">
        <f t="shared" si="12"/>
        <v/>
      </c>
      <c r="B110" s="171"/>
      <c r="C110" s="8" t="str">
        <f>IF(BS_CONTROLE[[#This Row],[DATA]]="","",WEEKNUM(BS_CONTROLE[[#This Row],[DATA]]))</f>
        <v/>
      </c>
      <c r="D110" s="51"/>
      <c r="E110" s="320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11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9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9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4" t="str">
        <f>IF(BS_CONTROLE[[#This Row],[Local - Partida]]=0, "-", BS_CONTROLE[[#This Row],[Local - Partida]])</f>
        <v>-</v>
      </c>
      <c r="AL110" s="284" t="str">
        <f>IF(BS_CONTROLE[[#This Row],[Local - Encerramento]]=0, "-", BS_CONTROLE[[#This Row],[Local - Encerramento]])</f>
        <v>-</v>
      </c>
      <c r="AM110" s="284" t="str">
        <f>IF(BS_CONTROLE[[#This Row],[Entre - Estações]]=0, "-", BS_CONTROLE[[#This Row],[Entre - Estações]])</f>
        <v>-</v>
      </c>
      <c r="AN110" s="284" t="str">
        <f>IF(BS_CONTROLE[[#This Row],[SB]]=0, "-", BS_CONTROLE[[#This Row],[SB]])</f>
        <v>-</v>
      </c>
      <c r="AO110" s="285" t="str">
        <f>IF(BS_CONTROLE[[#This Row],[SUB]]=0, "-", BS_CONTROLE[[#This Row],[SUB]])</f>
        <v>-</v>
      </c>
      <c r="AP110" s="286" t="str">
        <f>IF(BS_CONTROLE[[#This Row],[KM - Inicio]]=0, "-", BS_CONTROLE[[#This Row],[KM - Inicio]])</f>
        <v>-</v>
      </c>
      <c r="AQ110" s="286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9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7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3"/>
        <v>Aderente</v>
      </c>
      <c r="BR110" s="18" t="str">
        <f t="shared" si="14"/>
        <v>*</v>
      </c>
      <c r="BS110" s="18" t="str">
        <f t="shared" si="15"/>
        <v>*</v>
      </c>
      <c r="BT110" s="225" t="str">
        <f t="shared" si="16"/>
        <v/>
      </c>
    </row>
    <row r="111" spans="1:72" hidden="1">
      <c r="A111" s="50" t="str">
        <f t="shared" si="12"/>
        <v/>
      </c>
      <c r="B111" s="171"/>
      <c r="C111" s="8" t="str">
        <f>IF(BS_CONTROLE[[#This Row],[DATA]]="","",WEEKNUM(BS_CONTROLE[[#This Row],[DATA]]))</f>
        <v/>
      </c>
      <c r="D111" s="51"/>
      <c r="E111" s="320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11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9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9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4" t="str">
        <f>IF(BS_CONTROLE[[#This Row],[Local - Partida]]=0, "-", BS_CONTROLE[[#This Row],[Local - Partida]])</f>
        <v>-</v>
      </c>
      <c r="AL111" s="284" t="str">
        <f>IF(BS_CONTROLE[[#This Row],[Local - Encerramento]]=0, "-", BS_CONTROLE[[#This Row],[Local - Encerramento]])</f>
        <v>-</v>
      </c>
      <c r="AM111" s="284" t="str">
        <f>IF(BS_CONTROLE[[#This Row],[Entre - Estações]]=0, "-", BS_CONTROLE[[#This Row],[Entre - Estações]])</f>
        <v>-</v>
      </c>
      <c r="AN111" s="284" t="str">
        <f>IF(BS_CONTROLE[[#This Row],[SB]]=0, "-", BS_CONTROLE[[#This Row],[SB]])</f>
        <v>-</v>
      </c>
      <c r="AO111" s="285" t="str">
        <f>IF(BS_CONTROLE[[#This Row],[SUB]]=0, "-", BS_CONTROLE[[#This Row],[SUB]])</f>
        <v>-</v>
      </c>
      <c r="AP111" s="286" t="str">
        <f>IF(BS_CONTROLE[[#This Row],[KM - Inicio]]=0, "-", BS_CONTROLE[[#This Row],[KM - Inicio]])</f>
        <v>-</v>
      </c>
      <c r="AQ111" s="286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9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7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3"/>
        <v>Aderente</v>
      </c>
      <c r="BR111" s="18" t="str">
        <f t="shared" si="14"/>
        <v>*</v>
      </c>
      <c r="BS111" s="18" t="str">
        <f t="shared" si="15"/>
        <v>*</v>
      </c>
      <c r="BT111" s="225" t="str">
        <f t="shared" si="16"/>
        <v/>
      </c>
    </row>
    <row r="112" spans="1:72" hidden="1">
      <c r="A112" s="50" t="str">
        <f t="shared" si="12"/>
        <v/>
      </c>
      <c r="B112" s="171"/>
      <c r="C112" s="8" t="str">
        <f>IF(BS_CONTROLE[[#This Row],[DATA]]="","",WEEKNUM(BS_CONTROLE[[#This Row],[DATA]]))</f>
        <v/>
      </c>
      <c r="D112" s="51"/>
      <c r="E112" s="320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11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9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9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BASE_MAPA!$E$2:$E$359, BASE_MAPA!$J$2:$J$359),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4" t="str">
        <f>IF(BS_CONTROLE[[#This Row],[Local - Partida]]=0, "-", BS_CONTROLE[[#This Row],[Local - Partida]])</f>
        <v>-</v>
      </c>
      <c r="AL112" s="284" t="str">
        <f>IF(BS_CONTROLE[[#This Row],[Local - Encerramento]]=0, "-", BS_CONTROLE[[#This Row],[Local - Encerramento]])</f>
        <v>-</v>
      </c>
      <c r="AM112" s="284" t="str">
        <f>IF(BS_CONTROLE[[#This Row],[Entre - Estações]]=0, "-", BS_CONTROLE[[#This Row],[Entre - Estações]])</f>
        <v>-</v>
      </c>
      <c r="AN112" s="284" t="str">
        <f>IF(BS_CONTROLE[[#This Row],[SB]]=0, "-", BS_CONTROLE[[#This Row],[SB]])</f>
        <v>-</v>
      </c>
      <c r="AO112" s="285" t="str">
        <f>IF(BS_CONTROLE[[#This Row],[SUB]]=0, "-", BS_CONTROLE[[#This Row],[SUB]])</f>
        <v>-</v>
      </c>
      <c r="AP112" s="286" t="str">
        <f>IF(BS_CONTROLE[[#This Row],[KM - Inicio]]=0, "-", BS_CONTROLE[[#This Row],[KM - Inicio]])</f>
        <v>-</v>
      </c>
      <c r="AQ112" s="286" t="str">
        <f>IF(BS_CONTROLE[[#This Row],[KM - Fim]]=0, "-", BS_CONTROLE[[#This Row],[KM - Fim]])</f>
        <v>-</v>
      </c>
      <c r="AR112" s="38"/>
      <c r="AS112" s="38"/>
      <c r="AT112" s="38"/>
      <c r="AU112" s="38"/>
      <c r="AV112" s="38"/>
      <c r="AW112" s="38"/>
      <c r="AX112" s="38"/>
      <c r="AY112" s="319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7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3"/>
        <v>Aderente</v>
      </c>
      <c r="BR112" s="18" t="str">
        <f t="shared" si="14"/>
        <v>*</v>
      </c>
      <c r="BS112" s="18" t="str">
        <f t="shared" si="15"/>
        <v>*</v>
      </c>
      <c r="BT112" s="225" t="str">
        <f t="shared" si="16"/>
        <v/>
      </c>
    </row>
    <row r="113" spans="1:75" hidden="1">
      <c r="A113" s="50" t="str">
        <f t="shared" si="12"/>
        <v/>
      </c>
      <c r="B113" s="171"/>
      <c r="C113" s="8" t="str">
        <f>IF(BS_CONTROLE[[#This Row],[DATA]]="","",WEEKNUM(BS_CONTROLE[[#This Row],[DATA]]))</f>
        <v/>
      </c>
      <c r="D113" s="51"/>
      <c r="E113" s="320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11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9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9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4" t="str">
        <f>IF(BS_CONTROLE[[#This Row],[Local - Partida]]=0, "-", BS_CONTROLE[[#This Row],[Local - Partida]])</f>
        <v>-</v>
      </c>
      <c r="AL113" s="284" t="str">
        <f>IF(BS_CONTROLE[[#This Row],[Local - Encerramento]]=0, "-", BS_CONTROLE[[#This Row],[Local - Encerramento]])</f>
        <v>-</v>
      </c>
      <c r="AM113" s="284" t="str">
        <f>IF(BS_CONTROLE[[#This Row],[Entre - Estações]]=0, "-", BS_CONTROLE[[#This Row],[Entre - Estações]])</f>
        <v>-</v>
      </c>
      <c r="AN113" s="284" t="str">
        <f>IF(BS_CONTROLE[[#This Row],[SB]]=0, "-", BS_CONTROLE[[#This Row],[SB]])</f>
        <v>-</v>
      </c>
      <c r="AO113" s="285" t="str">
        <f>IF(BS_CONTROLE[[#This Row],[SUB]]=0, "-", BS_CONTROLE[[#This Row],[SUB]])</f>
        <v>-</v>
      </c>
      <c r="AP113" s="286" t="str">
        <f>IF(BS_CONTROLE[[#This Row],[KM - Inicio]]=0, "-", BS_CONTROLE[[#This Row],[KM - Inicio]])</f>
        <v>-</v>
      </c>
      <c r="AQ113" s="286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9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7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3"/>
        <v>Aderente</v>
      </c>
      <c r="BR113" s="18" t="str">
        <f t="shared" si="14"/>
        <v>*</v>
      </c>
      <c r="BS113" s="18" t="str">
        <f t="shared" si="15"/>
        <v>*</v>
      </c>
      <c r="BT113" s="225" t="str">
        <f t="shared" si="16"/>
        <v/>
      </c>
    </row>
    <row r="114" spans="1:75" hidden="1">
      <c r="A114" s="50" t="str">
        <f t="shared" si="12"/>
        <v/>
      </c>
      <c r="B114" s="171"/>
      <c r="C114" s="8" t="str">
        <f>IF(BS_CONTROLE[[#This Row],[DATA]]="","",WEEKNUM(BS_CONTROLE[[#This Row],[DATA]]))</f>
        <v/>
      </c>
      <c r="D114" s="51"/>
      <c r="E114" s="320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11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9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9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4" t="str">
        <f>IF(BS_CONTROLE[[#This Row],[Local - Partida]]=0, "-", BS_CONTROLE[[#This Row],[Local - Partida]])</f>
        <v>-</v>
      </c>
      <c r="AL114" s="284" t="str">
        <f>IF(BS_CONTROLE[[#This Row],[Local - Encerramento]]=0, "-", BS_CONTROLE[[#This Row],[Local - Encerramento]])</f>
        <v>-</v>
      </c>
      <c r="AM114" s="284" t="str">
        <f>IF(BS_CONTROLE[[#This Row],[Entre - Estações]]=0, "-", BS_CONTROLE[[#This Row],[Entre - Estações]])</f>
        <v>-</v>
      </c>
      <c r="AN114" s="284" t="str">
        <f>IF(BS_CONTROLE[[#This Row],[SB]]=0, "-", BS_CONTROLE[[#This Row],[SB]])</f>
        <v>-</v>
      </c>
      <c r="AO114" s="285" t="str">
        <f>IF(BS_CONTROLE[[#This Row],[SUB]]=0, "-", BS_CONTROLE[[#This Row],[SUB]])</f>
        <v>-</v>
      </c>
      <c r="AP114" s="286" t="str">
        <f>IF(BS_CONTROLE[[#This Row],[KM - Inicio]]=0, "-", BS_CONTROLE[[#This Row],[KM - Inicio]])</f>
        <v>-</v>
      </c>
      <c r="AQ114" s="286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9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7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3"/>
        <v>Aderente</v>
      </c>
      <c r="BR114" s="18" t="str">
        <f t="shared" si="14"/>
        <v>*</v>
      </c>
      <c r="BS114" s="18" t="str">
        <f t="shared" si="15"/>
        <v>*</v>
      </c>
      <c r="BT114" s="225" t="str">
        <f t="shared" si="16"/>
        <v/>
      </c>
    </row>
    <row r="115" spans="1:75" hidden="1">
      <c r="A115" s="50" t="str">
        <f t="shared" si="12"/>
        <v/>
      </c>
      <c r="B115" s="171"/>
      <c r="C115" s="8" t="str">
        <f>IF(BS_CONTROLE[[#This Row],[DATA]]="","",WEEKNUM(BS_CONTROLE[[#This Row],[DATA]]))</f>
        <v/>
      </c>
      <c r="D115" s="51"/>
      <c r="E115" s="320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11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9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9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4" t="str">
        <f>IF(BS_CONTROLE[[#This Row],[Local - Partida]]=0, "-", BS_CONTROLE[[#This Row],[Local - Partida]])</f>
        <v>-</v>
      </c>
      <c r="AL115" s="284" t="str">
        <f>IF(BS_CONTROLE[[#This Row],[Local - Encerramento]]=0, "-", BS_CONTROLE[[#This Row],[Local - Encerramento]])</f>
        <v>-</v>
      </c>
      <c r="AM115" s="284" t="str">
        <f>IF(BS_CONTROLE[[#This Row],[Entre - Estações]]=0, "-", BS_CONTROLE[[#This Row],[Entre - Estações]])</f>
        <v>-</v>
      </c>
      <c r="AN115" s="284" t="str">
        <f>IF(BS_CONTROLE[[#This Row],[SB]]=0, "-", BS_CONTROLE[[#This Row],[SB]])</f>
        <v>-</v>
      </c>
      <c r="AO115" s="285" t="str">
        <f>IF(BS_CONTROLE[[#This Row],[SUB]]=0, "-", BS_CONTROLE[[#This Row],[SUB]])</f>
        <v>-</v>
      </c>
      <c r="AP115" s="286" t="str">
        <f>IF(BS_CONTROLE[[#This Row],[KM - Inicio]]=0, "-", BS_CONTROLE[[#This Row],[KM - Inicio]])</f>
        <v>-</v>
      </c>
      <c r="AQ115" s="286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9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7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3"/>
        <v>Aderente</v>
      </c>
      <c r="BR115" s="18" t="str">
        <f t="shared" si="14"/>
        <v>*</v>
      </c>
      <c r="BS115" s="18" t="str">
        <f t="shared" si="15"/>
        <v>*</v>
      </c>
      <c r="BT115" s="225" t="str">
        <f t="shared" si="16"/>
        <v/>
      </c>
    </row>
    <row r="116" spans="1:75" hidden="1">
      <c r="A116" s="50" t="str">
        <f t="shared" si="12"/>
        <v/>
      </c>
      <c r="B116" s="171"/>
      <c r="C116" s="8" t="str">
        <f>IF(BS_CONTROLE[[#This Row],[DATA]]="","",WEEKNUM(BS_CONTROLE[[#This Row],[DATA]]))</f>
        <v/>
      </c>
      <c r="D116" s="51"/>
      <c r="E116" s="320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11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9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9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4" t="str">
        <f>IF(BS_CONTROLE[[#This Row],[Local - Partida]]=0, "-", BS_CONTROLE[[#This Row],[Local - Partida]])</f>
        <v>-</v>
      </c>
      <c r="AL116" s="284" t="str">
        <f>IF(BS_CONTROLE[[#This Row],[Local - Encerramento]]=0, "-", BS_CONTROLE[[#This Row],[Local - Encerramento]])</f>
        <v>-</v>
      </c>
      <c r="AM116" s="284" t="str">
        <f>IF(BS_CONTROLE[[#This Row],[Entre - Estações]]=0, "-", BS_CONTROLE[[#This Row],[Entre - Estações]])</f>
        <v>-</v>
      </c>
      <c r="AN116" s="284" t="str">
        <f>IF(BS_CONTROLE[[#This Row],[SB]]=0, "-", BS_CONTROLE[[#This Row],[SB]])</f>
        <v>-</v>
      </c>
      <c r="AO116" s="285" t="str">
        <f>IF(BS_CONTROLE[[#This Row],[SUB]]=0, "-", BS_CONTROLE[[#This Row],[SUB]])</f>
        <v>-</v>
      </c>
      <c r="AP116" s="286" t="str">
        <f>IF(BS_CONTROLE[[#This Row],[KM - Inicio]]=0, "-", BS_CONTROLE[[#This Row],[KM - Inicio]])</f>
        <v>-</v>
      </c>
      <c r="AQ116" s="286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9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7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3"/>
        <v>Aderente</v>
      </c>
      <c r="BR116" s="18" t="str">
        <f t="shared" si="14"/>
        <v>*</v>
      </c>
      <c r="BS116" s="18" t="str">
        <f t="shared" si="15"/>
        <v>*</v>
      </c>
      <c r="BT116" s="225" t="str">
        <f t="shared" si="16"/>
        <v/>
      </c>
    </row>
    <row r="117" spans="1:75" hidden="1">
      <c r="A117" s="50" t="str">
        <f t="shared" si="12"/>
        <v/>
      </c>
      <c r="B117" s="171"/>
      <c r="C117" s="8" t="str">
        <f>IF(BS_CONTROLE[[#This Row],[DATA]]="","",WEEKNUM(BS_CONTROLE[[#This Row],[DATA]]))</f>
        <v/>
      </c>
      <c r="D117" s="51"/>
      <c r="E117" s="320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11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9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9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4" t="str">
        <f>IF(BS_CONTROLE[[#This Row],[Local - Partida]]=0, "-", BS_CONTROLE[[#This Row],[Local - Partida]])</f>
        <v>-</v>
      </c>
      <c r="AL117" s="284" t="str">
        <f>IF(BS_CONTROLE[[#This Row],[Local - Encerramento]]=0, "-", BS_CONTROLE[[#This Row],[Local - Encerramento]])</f>
        <v>-</v>
      </c>
      <c r="AM117" s="284" t="str">
        <f>IF(BS_CONTROLE[[#This Row],[Entre - Estações]]=0, "-", BS_CONTROLE[[#This Row],[Entre - Estações]])</f>
        <v>-</v>
      </c>
      <c r="AN117" s="284" t="str">
        <f>IF(BS_CONTROLE[[#This Row],[SB]]=0, "-", BS_CONTROLE[[#This Row],[SB]])</f>
        <v>-</v>
      </c>
      <c r="AO117" s="285" t="str">
        <f>IF(BS_CONTROLE[[#This Row],[SUB]]=0, "-", BS_CONTROLE[[#This Row],[SUB]])</f>
        <v>-</v>
      </c>
      <c r="AP117" s="286" t="str">
        <f>IF(BS_CONTROLE[[#This Row],[KM - Inicio]]=0, "-", BS_CONTROLE[[#This Row],[KM - Inicio]])</f>
        <v>-</v>
      </c>
      <c r="AQ117" s="286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9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7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3"/>
        <v>Aderente</v>
      </c>
      <c r="BR117" s="18" t="str">
        <f t="shared" si="14"/>
        <v>*</v>
      </c>
      <c r="BS117" s="18" t="str">
        <f t="shared" si="15"/>
        <v>*</v>
      </c>
      <c r="BT117" s="225" t="str">
        <f t="shared" si="16"/>
        <v/>
      </c>
    </row>
    <row r="118" spans="1:75" hidden="1">
      <c r="A118" s="50" t="str">
        <f t="shared" si="12"/>
        <v/>
      </c>
      <c r="B118" s="171"/>
      <c r="C118" s="8" t="str">
        <f>IF(BS_CONTROLE[[#This Row],[DATA]]="","",WEEKNUM(BS_CONTROLE[[#This Row],[DATA]]))</f>
        <v/>
      </c>
      <c r="D118" s="51"/>
      <c r="E118" s="321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11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9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9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4" t="str">
        <f>IF(BS_CONTROLE[[#This Row],[Local - Partida]]=0, "-", BS_CONTROLE[[#This Row],[Local - Partida]])</f>
        <v>-</v>
      </c>
      <c r="AL118" s="284" t="str">
        <f>IF(BS_CONTROLE[[#This Row],[Local - Encerramento]]=0, "-", BS_CONTROLE[[#This Row],[Local - Encerramento]])</f>
        <v>-</v>
      </c>
      <c r="AM118" s="284" t="str">
        <f>IF(BS_CONTROLE[[#This Row],[Entre - Estações]]=0, "-", BS_CONTROLE[[#This Row],[Entre - Estações]])</f>
        <v>-</v>
      </c>
      <c r="AN118" s="284" t="str">
        <f>IF(BS_CONTROLE[[#This Row],[SB]]=0, "-", BS_CONTROLE[[#This Row],[SB]])</f>
        <v>-</v>
      </c>
      <c r="AO118" s="285" t="str">
        <f>IF(BS_CONTROLE[[#This Row],[SUB]]=0, "-", BS_CONTROLE[[#This Row],[SUB]])</f>
        <v>-</v>
      </c>
      <c r="AP118" s="286" t="str">
        <f>IF(BS_CONTROLE[[#This Row],[KM - Inicio]]=0, "-", BS_CONTROLE[[#This Row],[KM - Inicio]])</f>
        <v>-</v>
      </c>
      <c r="AQ118" s="286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9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7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3"/>
        <v>Aderente</v>
      </c>
      <c r="BR118" s="18" t="str">
        <f t="shared" si="14"/>
        <v>*</v>
      </c>
      <c r="BS118" s="18" t="str">
        <f t="shared" si="15"/>
        <v>*</v>
      </c>
      <c r="BT118" s="225" t="str">
        <f t="shared" si="16"/>
        <v/>
      </c>
    </row>
    <row r="119" spans="1:75" hidden="1">
      <c r="A119" s="50" t="str">
        <f t="shared" si="12"/>
        <v/>
      </c>
      <c r="B119" s="171"/>
      <c r="C119" s="8" t="str">
        <f>IF(BS_CONTROLE[[#This Row],[DATA]]="","",WEEKNUM(BS_CONTROLE[[#This Row],[DATA]]))</f>
        <v/>
      </c>
      <c r="D119" s="51"/>
      <c r="E119" s="320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11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9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9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4" t="str">
        <f>IF(BS_CONTROLE[[#This Row],[Local - Partida]]=0, "-", BS_CONTROLE[[#This Row],[Local - Partida]])</f>
        <v>-</v>
      </c>
      <c r="AL119" s="284" t="str">
        <f>IF(BS_CONTROLE[[#This Row],[Local - Encerramento]]=0, "-", BS_CONTROLE[[#This Row],[Local - Encerramento]])</f>
        <v>-</v>
      </c>
      <c r="AM119" s="284" t="str">
        <f>IF(BS_CONTROLE[[#This Row],[Entre - Estações]]=0, "-", BS_CONTROLE[[#This Row],[Entre - Estações]])</f>
        <v>-</v>
      </c>
      <c r="AN119" s="284" t="str">
        <f>IF(BS_CONTROLE[[#This Row],[SB]]=0, "-", BS_CONTROLE[[#This Row],[SB]])</f>
        <v>-</v>
      </c>
      <c r="AO119" s="285" t="str">
        <f>IF(BS_CONTROLE[[#This Row],[SUB]]=0, "-", BS_CONTROLE[[#This Row],[SUB]])</f>
        <v>-</v>
      </c>
      <c r="AP119" s="286" t="str">
        <f>IF(BS_CONTROLE[[#This Row],[KM - Inicio]]=0, "-", BS_CONTROLE[[#This Row],[KM - Inicio]])</f>
        <v>-</v>
      </c>
      <c r="AQ119" s="286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9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7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3"/>
        <v>Aderente</v>
      </c>
      <c r="BR119" s="18" t="str">
        <f t="shared" si="14"/>
        <v>*</v>
      </c>
      <c r="BS119" s="18" t="str">
        <f t="shared" si="15"/>
        <v>*</v>
      </c>
      <c r="BT119" s="225" t="str">
        <f t="shared" si="16"/>
        <v/>
      </c>
    </row>
    <row r="120" spans="1:75" hidden="1">
      <c r="A120" s="50" t="str">
        <f t="shared" si="12"/>
        <v/>
      </c>
      <c r="B120" s="171"/>
      <c r="C120" s="8" t="str">
        <f>IF(BS_CONTROLE[[#This Row],[DATA]]="","",WEEKNUM(BS_CONTROLE[[#This Row],[DATA]]))</f>
        <v/>
      </c>
      <c r="D120" s="51"/>
      <c r="E120" s="320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11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9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9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4" t="str">
        <f>IF(BS_CONTROLE[[#This Row],[Local - Partida]]=0, "-", BS_CONTROLE[[#This Row],[Local - Partida]])</f>
        <v>-</v>
      </c>
      <c r="AL120" s="284" t="str">
        <f>IF(BS_CONTROLE[[#This Row],[Local - Encerramento]]=0, "-", BS_CONTROLE[[#This Row],[Local - Encerramento]])</f>
        <v>-</v>
      </c>
      <c r="AM120" s="284" t="str">
        <f>IF(BS_CONTROLE[[#This Row],[Entre - Estações]]=0, "-", BS_CONTROLE[[#This Row],[Entre - Estações]])</f>
        <v>-</v>
      </c>
      <c r="AN120" s="284" t="str">
        <f>IF(BS_CONTROLE[[#This Row],[SB]]=0, "-", BS_CONTROLE[[#This Row],[SB]])</f>
        <v>-</v>
      </c>
      <c r="AO120" s="285" t="str">
        <f>IF(BS_CONTROLE[[#This Row],[SUB]]=0, "-", BS_CONTROLE[[#This Row],[SUB]])</f>
        <v>-</v>
      </c>
      <c r="AP120" s="286" t="str">
        <f>IF(BS_CONTROLE[[#This Row],[KM - Inicio]]=0, "-", BS_CONTROLE[[#This Row],[KM - Inicio]])</f>
        <v>-</v>
      </c>
      <c r="AQ120" s="286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7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3"/>
        <v>Aderente</v>
      </c>
      <c r="BR120" s="18" t="str">
        <f t="shared" si="14"/>
        <v>*</v>
      </c>
      <c r="BS120" s="18" t="str">
        <f t="shared" si="15"/>
        <v>*</v>
      </c>
      <c r="BT120" s="225" t="str">
        <f t="shared" si="16"/>
        <v/>
      </c>
    </row>
    <row r="121" spans="1:75" hidden="1">
      <c r="A121" s="50" t="str">
        <f t="shared" si="12"/>
        <v/>
      </c>
      <c r="B121" s="171"/>
      <c r="C121" s="8" t="str">
        <f>IF(BS_CONTROLE[[#This Row],[DATA]]="","",WEEKNUM(BS_CONTROLE[[#This Row],[DATA]]))</f>
        <v/>
      </c>
      <c r="D121" s="51"/>
      <c r="E121" s="320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11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9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9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4" t="str">
        <f>IF(BS_CONTROLE[[#This Row],[Local - Partida]]=0, "-", BS_CONTROLE[[#This Row],[Local - Partida]])</f>
        <v>-</v>
      </c>
      <c r="AL121" s="284" t="str">
        <f>IF(BS_CONTROLE[[#This Row],[Local - Encerramento]]=0, "-", BS_CONTROLE[[#This Row],[Local - Encerramento]])</f>
        <v>-</v>
      </c>
      <c r="AM121" s="284" t="str">
        <f>IF(BS_CONTROLE[[#This Row],[Entre - Estações]]=0, "-", BS_CONTROLE[[#This Row],[Entre - Estações]])</f>
        <v>-</v>
      </c>
      <c r="AN121" s="284" t="str">
        <f>IF(BS_CONTROLE[[#This Row],[SB]]=0, "-", BS_CONTROLE[[#This Row],[SB]])</f>
        <v>-</v>
      </c>
      <c r="AO121" s="285" t="str">
        <f>IF(BS_CONTROLE[[#This Row],[SUB]]=0, "-", BS_CONTROLE[[#This Row],[SUB]])</f>
        <v>-</v>
      </c>
      <c r="AP121" s="286" t="str">
        <f>IF(BS_CONTROLE[[#This Row],[KM - Inicio]]=0, "-", BS_CONTROLE[[#This Row],[KM - Inicio]])</f>
        <v>-</v>
      </c>
      <c r="AQ121" s="286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7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3"/>
        <v>Aderente</v>
      </c>
      <c r="BR121" s="18" t="str">
        <f t="shared" si="14"/>
        <v>*</v>
      </c>
      <c r="BS121" s="18" t="str">
        <f t="shared" si="15"/>
        <v>*</v>
      </c>
      <c r="BT121" s="225" t="str">
        <f t="shared" si="16"/>
        <v/>
      </c>
    </row>
    <row r="122" spans="1:75" hidden="1">
      <c r="A122" s="50" t="str">
        <f t="shared" si="12"/>
        <v/>
      </c>
      <c r="B122" s="171"/>
      <c r="C122" s="8" t="str">
        <f>IF(BS_CONTROLE[[#This Row],[DATA]]="","",WEEKNUM(BS_CONTROLE[[#This Row],[DATA]]))</f>
        <v/>
      </c>
      <c r="D122" s="51"/>
      <c r="E122" s="320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11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9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9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4" t="str">
        <f>IF(BS_CONTROLE[[#This Row],[Local - Partida]]=0, "-", BS_CONTROLE[[#This Row],[Local - Partida]])</f>
        <v>-</v>
      </c>
      <c r="AL122" s="284" t="str">
        <f>IF(BS_CONTROLE[[#This Row],[Local - Encerramento]]=0, "-", BS_CONTROLE[[#This Row],[Local - Encerramento]])</f>
        <v>-</v>
      </c>
      <c r="AM122" s="284" t="str">
        <f>IF(BS_CONTROLE[[#This Row],[Entre - Estações]]=0, "-", BS_CONTROLE[[#This Row],[Entre - Estações]])</f>
        <v>-</v>
      </c>
      <c r="AN122" s="284" t="str">
        <f>IF(BS_CONTROLE[[#This Row],[SB]]=0, "-", BS_CONTROLE[[#This Row],[SB]])</f>
        <v>-</v>
      </c>
      <c r="AO122" s="285" t="str">
        <f>IF(BS_CONTROLE[[#This Row],[SUB]]=0, "-", BS_CONTROLE[[#This Row],[SUB]])</f>
        <v>-</v>
      </c>
      <c r="AP122" s="286" t="str">
        <f>IF(BS_CONTROLE[[#This Row],[KM - Inicio]]=0, "-", BS_CONTROLE[[#This Row],[KM - Inicio]])</f>
        <v>-</v>
      </c>
      <c r="AQ122" s="286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9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7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3"/>
        <v>Aderente</v>
      </c>
      <c r="BR122" s="18" t="str">
        <f t="shared" si="14"/>
        <v>*</v>
      </c>
      <c r="BS122" s="18" t="str">
        <f t="shared" si="15"/>
        <v>*</v>
      </c>
      <c r="BT122" s="225" t="str">
        <f t="shared" si="16"/>
        <v/>
      </c>
    </row>
    <row r="123" spans="1:75" hidden="1">
      <c r="A123" s="50" t="str">
        <f t="shared" si="12"/>
        <v/>
      </c>
      <c r="B123" s="171"/>
      <c r="C123" s="8" t="str">
        <f>IF(BS_CONTROLE[[#This Row],[DATA]]="","",WEEKNUM(BS_CONTROLE[[#This Row],[DATA]]))</f>
        <v/>
      </c>
      <c r="D123" s="51"/>
      <c r="E123" s="320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11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9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9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4" t="str">
        <f>IF(BS_CONTROLE[[#This Row],[Local - Partida]]=0, "-", BS_CONTROLE[[#This Row],[Local - Partida]])</f>
        <v>-</v>
      </c>
      <c r="AL123" s="284" t="str">
        <f>IF(BS_CONTROLE[[#This Row],[Local - Encerramento]]=0, "-", BS_CONTROLE[[#This Row],[Local - Encerramento]])</f>
        <v>-</v>
      </c>
      <c r="AM123" s="284" t="str">
        <f>IF(BS_CONTROLE[[#This Row],[Entre - Estações]]=0, "-", BS_CONTROLE[[#This Row],[Entre - Estações]])</f>
        <v>-</v>
      </c>
      <c r="AN123" s="284" t="str">
        <f>IF(BS_CONTROLE[[#This Row],[SB]]=0, "-", BS_CONTROLE[[#This Row],[SB]])</f>
        <v>-</v>
      </c>
      <c r="AO123" s="285" t="str">
        <f>IF(BS_CONTROLE[[#This Row],[SUB]]=0, "-", BS_CONTROLE[[#This Row],[SUB]])</f>
        <v>-</v>
      </c>
      <c r="AP123" s="286" t="str">
        <f>IF(BS_CONTROLE[[#This Row],[KM - Inicio]]=0, "-", BS_CONTROLE[[#This Row],[KM - Inicio]])</f>
        <v>-</v>
      </c>
      <c r="AQ123" s="286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9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7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3"/>
        <v>Aderente</v>
      </c>
      <c r="BR123" s="18" t="str">
        <f t="shared" si="14"/>
        <v>*</v>
      </c>
      <c r="BS123" s="18" t="str">
        <f t="shared" si="15"/>
        <v>*</v>
      </c>
      <c r="BT123" s="225" t="str">
        <f t="shared" si="16"/>
        <v/>
      </c>
    </row>
    <row r="124" spans="1:75" hidden="1">
      <c r="A124" s="50" t="str">
        <f t="shared" si="12"/>
        <v/>
      </c>
      <c r="B124" s="171"/>
      <c r="C124" s="8" t="str">
        <f>IF(BS_CONTROLE[[#This Row],[DATA]]="","",WEEKNUM(BS_CONTROLE[[#This Row],[DATA]]))</f>
        <v/>
      </c>
      <c r="D124" s="51"/>
      <c r="E124" s="320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11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9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9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4" t="str">
        <f>IF(BS_CONTROLE[[#This Row],[Local - Partida]]=0, "-", BS_CONTROLE[[#This Row],[Local - Partida]])</f>
        <v>-</v>
      </c>
      <c r="AL124" s="284" t="str">
        <f>IF(BS_CONTROLE[[#This Row],[Local - Encerramento]]=0, "-", BS_CONTROLE[[#This Row],[Local - Encerramento]])</f>
        <v>-</v>
      </c>
      <c r="AM124" s="284" t="str">
        <f>IF(BS_CONTROLE[[#This Row],[Entre - Estações]]=0, "-", BS_CONTROLE[[#This Row],[Entre - Estações]])</f>
        <v>-</v>
      </c>
      <c r="AN124" s="284" t="str">
        <f>IF(BS_CONTROLE[[#This Row],[SB]]=0, "-", BS_CONTROLE[[#This Row],[SB]])</f>
        <v>-</v>
      </c>
      <c r="AO124" s="285" t="str">
        <f>IF(BS_CONTROLE[[#This Row],[SUB]]=0, "-", BS_CONTROLE[[#This Row],[SUB]])</f>
        <v>-</v>
      </c>
      <c r="AP124" s="286" t="str">
        <f>IF(BS_CONTROLE[[#This Row],[KM - Inicio]]=0, "-", BS_CONTROLE[[#This Row],[KM - Inicio]])</f>
        <v>-</v>
      </c>
      <c r="AQ124" s="286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9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7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3"/>
        <v>Aderente</v>
      </c>
      <c r="BR124" s="18" t="str">
        <f t="shared" si="14"/>
        <v>*</v>
      </c>
      <c r="BS124" s="18" t="str">
        <f t="shared" si="15"/>
        <v>*</v>
      </c>
      <c r="BT124" s="225" t="str">
        <f t="shared" si="16"/>
        <v/>
      </c>
    </row>
    <row r="125" spans="1:75" hidden="1">
      <c r="A125" s="50" t="str">
        <f t="shared" si="12"/>
        <v/>
      </c>
      <c r="B125" s="171"/>
      <c r="C125" s="8" t="str">
        <f>IF(BS_CONTROLE[[#This Row],[DATA]]="","",WEEKNUM(BS_CONTROLE[[#This Row],[DATA]]))</f>
        <v/>
      </c>
      <c r="D125" s="51"/>
      <c r="E125" s="320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11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9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9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4" t="str">
        <f>IF(BS_CONTROLE[[#This Row],[Local - Partida]]=0, "-", BS_CONTROLE[[#This Row],[Local - Partida]])</f>
        <v>-</v>
      </c>
      <c r="AL125" s="284" t="str">
        <f>IF(BS_CONTROLE[[#This Row],[Local - Encerramento]]=0, "-", BS_CONTROLE[[#This Row],[Local - Encerramento]])</f>
        <v>-</v>
      </c>
      <c r="AM125" s="284" t="str">
        <f>IF(BS_CONTROLE[[#This Row],[Entre - Estações]]=0, "-", BS_CONTROLE[[#This Row],[Entre - Estações]])</f>
        <v>-</v>
      </c>
      <c r="AN125" s="284" t="str">
        <f>IF(BS_CONTROLE[[#This Row],[SB]]=0, "-", BS_CONTROLE[[#This Row],[SB]])</f>
        <v>-</v>
      </c>
      <c r="AO125" s="285" t="str">
        <f>IF(BS_CONTROLE[[#This Row],[SUB]]=0, "-", BS_CONTROLE[[#This Row],[SUB]])</f>
        <v>-</v>
      </c>
      <c r="AP125" s="286" t="str">
        <f>IF(BS_CONTROLE[[#This Row],[KM - Inicio]]=0, "-", BS_CONTROLE[[#This Row],[KM - Inicio]])</f>
        <v>-</v>
      </c>
      <c r="AQ125" s="286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9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7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3"/>
        <v>Aderente</v>
      </c>
      <c r="BR125" s="18" t="str">
        <f t="shared" si="14"/>
        <v>*</v>
      </c>
      <c r="BS125" s="18" t="str">
        <f t="shared" si="15"/>
        <v>*</v>
      </c>
      <c r="BT125" s="225" t="str">
        <f t="shared" si="16"/>
        <v/>
      </c>
    </row>
    <row r="126" spans="1:75" hidden="1">
      <c r="A126" s="50" t="str">
        <f t="shared" si="12"/>
        <v/>
      </c>
      <c r="B126" s="171"/>
      <c r="C126" s="8" t="str">
        <f>IF(BS_CONTROLE[[#This Row],[DATA]]="","",WEEKNUM(BS_CONTROLE[[#This Row],[DATA]]))</f>
        <v/>
      </c>
      <c r="D126" s="51"/>
      <c r="E126" s="320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11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9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9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4" t="str">
        <f>IF(BS_CONTROLE[[#This Row],[Local - Partida]]=0, "-", BS_CONTROLE[[#This Row],[Local - Partida]])</f>
        <v>-</v>
      </c>
      <c r="AL126" s="284" t="str">
        <f>IF(BS_CONTROLE[[#This Row],[Local - Encerramento]]=0, "-", BS_CONTROLE[[#This Row],[Local - Encerramento]])</f>
        <v>-</v>
      </c>
      <c r="AM126" s="284" t="str">
        <f>IF(BS_CONTROLE[[#This Row],[Entre - Estações]]=0, "-", BS_CONTROLE[[#This Row],[Entre - Estações]])</f>
        <v>-</v>
      </c>
      <c r="AN126" s="284" t="str">
        <f>IF(BS_CONTROLE[[#This Row],[SB]]=0, "-", BS_CONTROLE[[#This Row],[SB]])</f>
        <v>-</v>
      </c>
      <c r="AO126" s="285" t="str">
        <f>IF(BS_CONTROLE[[#This Row],[SUB]]=0, "-", BS_CONTROLE[[#This Row],[SUB]])</f>
        <v>-</v>
      </c>
      <c r="AP126" s="286" t="str">
        <f>IF(BS_CONTROLE[[#This Row],[KM - Inicio]]=0, "-", BS_CONTROLE[[#This Row],[KM - Inicio]])</f>
        <v>-</v>
      </c>
      <c r="AQ126" s="286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9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7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3"/>
        <v>Aderente</v>
      </c>
      <c r="BR126" s="18" t="str">
        <f t="shared" si="14"/>
        <v>*</v>
      </c>
      <c r="BS126" s="18" t="str">
        <f t="shared" si="15"/>
        <v>*</v>
      </c>
      <c r="BT126" s="225" t="str">
        <f t="shared" si="16"/>
        <v/>
      </c>
    </row>
    <row r="127" spans="1:75" hidden="1">
      <c r="A127" s="50" t="str">
        <f t="shared" si="12"/>
        <v/>
      </c>
      <c r="B127" s="171"/>
      <c r="C127" s="8" t="str">
        <f>IF(BS_CONTROLE[[#This Row],[DATA]]="","",WEEKNUM(BS_CONTROLE[[#This Row],[DATA]]))</f>
        <v/>
      </c>
      <c r="D127" s="51"/>
      <c r="E127" s="320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11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9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9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BASE_MAPA!$E$2:$E$359, BASE_MAPA!$J$2:$J$359),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4" t="str">
        <f>IF(BS_CONTROLE[[#This Row],[Local - Partida]]=0, "-", BS_CONTROLE[[#This Row],[Local - Partida]])</f>
        <v>-</v>
      </c>
      <c r="AL127" s="284" t="str">
        <f>IF(BS_CONTROLE[[#This Row],[Local - Encerramento]]=0, "-", BS_CONTROLE[[#This Row],[Local - Encerramento]])</f>
        <v>-</v>
      </c>
      <c r="AM127" s="284" t="str">
        <f>IF(BS_CONTROLE[[#This Row],[Entre - Estações]]=0, "-", BS_CONTROLE[[#This Row],[Entre - Estações]])</f>
        <v>-</v>
      </c>
      <c r="AN127" s="284" t="str">
        <f>IF(BS_CONTROLE[[#This Row],[SB]]=0, "-", BS_CONTROLE[[#This Row],[SB]])</f>
        <v>-</v>
      </c>
      <c r="AO127" s="285" t="str">
        <f>IF(BS_CONTROLE[[#This Row],[SUB]]=0, "-", BS_CONTROLE[[#This Row],[SUB]])</f>
        <v>-</v>
      </c>
      <c r="AP127" s="286" t="str">
        <f>IF(BS_CONTROLE[[#This Row],[KM - Inicio]]=0, "-", BS_CONTROLE[[#This Row],[KM - Inicio]])</f>
        <v>-</v>
      </c>
      <c r="AQ127" s="286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9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7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3"/>
        <v>Aderente</v>
      </c>
      <c r="BR127" s="18" t="str">
        <f t="shared" si="14"/>
        <v>*</v>
      </c>
      <c r="BS127" s="18" t="str">
        <f t="shared" si="15"/>
        <v>*</v>
      </c>
      <c r="BT127" s="225" t="str">
        <f t="shared" si="16"/>
        <v/>
      </c>
    </row>
    <row r="128" spans="1:75" hidden="1">
      <c r="A128" s="50" t="str">
        <f t="shared" si="12"/>
        <v/>
      </c>
      <c r="B128" s="171"/>
      <c r="C128" s="8" t="str">
        <f>IF(BS_CONTROLE[[#This Row],[DATA]]="","",WEEKNUM(BS_CONTROLE[[#This Row],[DATA]]))</f>
        <v/>
      </c>
      <c r="D128" s="51"/>
      <c r="E128" s="320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11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9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9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4" t="str">
        <f>IF(BS_CONTROLE[[#This Row],[Local - Partida]]=0, "-", BS_CONTROLE[[#This Row],[Local - Partida]])</f>
        <v>-</v>
      </c>
      <c r="AL128" s="284" t="str">
        <f>IF(BS_CONTROLE[[#This Row],[Local - Encerramento]]=0, "-", BS_CONTROLE[[#This Row],[Local - Encerramento]])</f>
        <v>-</v>
      </c>
      <c r="AM128" s="284" t="str">
        <f>IF(BS_CONTROLE[[#This Row],[Entre - Estações]]=0, "-", BS_CONTROLE[[#This Row],[Entre - Estações]])</f>
        <v>-</v>
      </c>
      <c r="AN128" s="284" t="str">
        <f>IF(BS_CONTROLE[[#This Row],[SB]]=0, "-", BS_CONTROLE[[#This Row],[SB]])</f>
        <v>-</v>
      </c>
      <c r="AO128" s="285" t="str">
        <f>IF(BS_CONTROLE[[#This Row],[SUB]]=0, "-", BS_CONTROLE[[#This Row],[SUB]])</f>
        <v>-</v>
      </c>
      <c r="AP128" s="286" t="str">
        <f>IF(BS_CONTROLE[[#This Row],[KM - Inicio]]=0, "-", BS_CONTROLE[[#This Row],[KM - Inicio]])</f>
        <v>-</v>
      </c>
      <c r="AQ128" s="286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9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7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3"/>
        <v>Aderente</v>
      </c>
      <c r="BR128" s="18" t="str">
        <f t="shared" si="14"/>
        <v>*</v>
      </c>
      <c r="BS128" s="18" t="str">
        <f t="shared" si="15"/>
        <v>*</v>
      </c>
      <c r="BT128" s="225" t="str">
        <f t="shared" si="16"/>
        <v/>
      </c>
      <c r="BU128" s="5"/>
      <c r="BV128" s="5"/>
      <c r="BW128" s="5"/>
    </row>
    <row r="129" spans="1:75" hidden="1">
      <c r="A129" s="50" t="str">
        <f t="shared" si="12"/>
        <v/>
      </c>
      <c r="B129" s="171"/>
      <c r="C129" s="8" t="str">
        <f>IF(BS_CONTROLE[[#This Row],[DATA]]="","",WEEKNUM(BS_CONTROLE[[#This Row],[DATA]]))</f>
        <v/>
      </c>
      <c r="D129" s="51"/>
      <c r="E129" s="320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11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9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9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BASE_MAPA!$E$2:$E$359, BASE_MAPA!$J$2:$J$359),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4" t="str">
        <f>IF(BS_CONTROLE[[#This Row],[Local - Partida]]=0, "-", BS_CONTROLE[[#This Row],[Local - Partida]])</f>
        <v>-</v>
      </c>
      <c r="AL129" s="284" t="str">
        <f>IF(BS_CONTROLE[[#This Row],[Local - Encerramento]]=0, "-", BS_CONTROLE[[#This Row],[Local - Encerramento]])</f>
        <v>-</v>
      </c>
      <c r="AM129" s="284" t="str">
        <f>IF(BS_CONTROLE[[#This Row],[Entre - Estações]]=0, "-", BS_CONTROLE[[#This Row],[Entre - Estações]])</f>
        <v>-</v>
      </c>
      <c r="AN129" s="284" t="str">
        <f>IF(BS_CONTROLE[[#This Row],[SB]]=0, "-", BS_CONTROLE[[#This Row],[SB]])</f>
        <v>-</v>
      </c>
      <c r="AO129" s="285" t="str">
        <f>IF(BS_CONTROLE[[#This Row],[SUB]]=0, "-", BS_CONTROLE[[#This Row],[SUB]])</f>
        <v>-</v>
      </c>
      <c r="AP129" s="286" t="str">
        <f>IF(BS_CONTROLE[[#This Row],[KM - Inicio]]=0, "-", BS_CONTROLE[[#This Row],[KM - Inicio]])</f>
        <v>-</v>
      </c>
      <c r="AQ129" s="286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9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7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3"/>
        <v>Aderente</v>
      </c>
      <c r="BR129" s="18" t="str">
        <f t="shared" si="14"/>
        <v>*</v>
      </c>
      <c r="BS129" s="18" t="str">
        <f t="shared" si="15"/>
        <v>*</v>
      </c>
      <c r="BT129" s="225" t="str">
        <f t="shared" si="16"/>
        <v/>
      </c>
      <c r="BU129" s="5"/>
      <c r="BV129" s="5"/>
      <c r="BW129" s="5"/>
    </row>
    <row r="130" spans="1:75" hidden="1">
      <c r="A130" s="50" t="str">
        <f t="shared" si="12"/>
        <v/>
      </c>
      <c r="B130" s="171"/>
      <c r="C130" s="8" t="str">
        <f>IF(BS_CONTROLE[[#This Row],[DATA]]="","",WEEKNUM(BS_CONTROLE[[#This Row],[DATA]]))</f>
        <v/>
      </c>
      <c r="D130" s="51"/>
      <c r="E130" s="321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11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9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9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4" t="str">
        <f>IF(BS_CONTROLE[[#This Row],[Local - Partida]]=0, "-", BS_CONTROLE[[#This Row],[Local - Partida]])</f>
        <v>-</v>
      </c>
      <c r="AL130" s="284" t="str">
        <f>IF(BS_CONTROLE[[#This Row],[Local - Encerramento]]=0, "-", BS_CONTROLE[[#This Row],[Local - Encerramento]])</f>
        <v>-</v>
      </c>
      <c r="AM130" s="284" t="str">
        <f>IF(BS_CONTROLE[[#This Row],[Entre - Estações]]=0, "-", BS_CONTROLE[[#This Row],[Entre - Estações]])</f>
        <v>-</v>
      </c>
      <c r="AN130" s="284" t="str">
        <f>IF(BS_CONTROLE[[#This Row],[SB]]=0, "-", BS_CONTROLE[[#This Row],[SB]])</f>
        <v>-</v>
      </c>
      <c r="AO130" s="285" t="str">
        <f>IF(BS_CONTROLE[[#This Row],[SUB]]=0, "-", BS_CONTROLE[[#This Row],[SUB]])</f>
        <v>-</v>
      </c>
      <c r="AP130" s="286" t="str">
        <f>IF(BS_CONTROLE[[#This Row],[KM - Inicio]]=0, "-", BS_CONTROLE[[#This Row],[KM - Inicio]])</f>
        <v>-</v>
      </c>
      <c r="AQ130" s="286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9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7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3"/>
        <v>Aderente</v>
      </c>
      <c r="BR130" s="18" t="str">
        <f t="shared" si="14"/>
        <v>*</v>
      </c>
      <c r="BS130" s="18" t="str">
        <f t="shared" si="15"/>
        <v>*</v>
      </c>
      <c r="BT130" s="225" t="str">
        <f t="shared" si="16"/>
        <v/>
      </c>
      <c r="BU130" s="5"/>
      <c r="BV130" s="5"/>
      <c r="BW130" s="5"/>
    </row>
    <row r="131" spans="1:75" hidden="1">
      <c r="A131" s="50" t="str">
        <f t="shared" si="12"/>
        <v/>
      </c>
      <c r="B131" s="171"/>
      <c r="C131" s="8" t="str">
        <f>IF(BS_CONTROLE[[#This Row],[DATA]]="","",WEEKNUM(BS_CONTROLE[[#This Row],[DATA]]))</f>
        <v/>
      </c>
      <c r="D131" s="51"/>
      <c r="E131" s="320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11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9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9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BASE_MAPA!$E$2:$E$359, BASE_MAPA!$J$2:$J$359),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4" t="str">
        <f>IF(BS_CONTROLE[[#This Row],[Local - Partida]]=0, "-", BS_CONTROLE[[#This Row],[Local - Partida]])</f>
        <v>-</v>
      </c>
      <c r="AL131" s="284" t="str">
        <f>IF(BS_CONTROLE[[#This Row],[Local - Encerramento]]=0, "-", BS_CONTROLE[[#This Row],[Local - Encerramento]])</f>
        <v>-</v>
      </c>
      <c r="AM131" s="284" t="str">
        <f>IF(BS_CONTROLE[[#This Row],[Entre - Estações]]=0, "-", BS_CONTROLE[[#This Row],[Entre - Estações]])</f>
        <v>-</v>
      </c>
      <c r="AN131" s="284" t="str">
        <f>IF(BS_CONTROLE[[#This Row],[SB]]=0, "-", BS_CONTROLE[[#This Row],[SB]])</f>
        <v>-</v>
      </c>
      <c r="AO131" s="285" t="str">
        <f>IF(BS_CONTROLE[[#This Row],[SUB]]=0, "-", BS_CONTROLE[[#This Row],[SUB]])</f>
        <v>-</v>
      </c>
      <c r="AP131" s="286" t="str">
        <f>IF(BS_CONTROLE[[#This Row],[KM - Inicio]]=0, "-", BS_CONTROLE[[#This Row],[KM - Inicio]])</f>
        <v>-</v>
      </c>
      <c r="AQ131" s="286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9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7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3"/>
        <v>Aderente</v>
      </c>
      <c r="BR131" s="18" t="str">
        <f t="shared" si="14"/>
        <v>*</v>
      </c>
      <c r="BS131" s="18" t="str">
        <f t="shared" si="15"/>
        <v>*</v>
      </c>
      <c r="BT131" s="225" t="str">
        <f t="shared" si="16"/>
        <v/>
      </c>
      <c r="BU131" s="5"/>
      <c r="BV131" s="5"/>
      <c r="BW131" s="5"/>
    </row>
    <row r="132" spans="1:75" hidden="1">
      <c r="A132" s="50" t="str">
        <f t="shared" si="12"/>
        <v/>
      </c>
      <c r="B132" s="171"/>
      <c r="C132" s="8" t="str">
        <f>IF(BS_CONTROLE[[#This Row],[DATA]]="","",WEEKNUM(BS_CONTROLE[[#This Row],[DATA]]))</f>
        <v/>
      </c>
      <c r="D132" s="51"/>
      <c r="E132" s="320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11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9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9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4" t="str">
        <f>IF(BS_CONTROLE[[#This Row],[Local - Partida]]=0, "-", BS_CONTROLE[[#This Row],[Local - Partida]])</f>
        <v>-</v>
      </c>
      <c r="AL132" s="284" t="str">
        <f>IF(BS_CONTROLE[[#This Row],[Local - Encerramento]]=0, "-", BS_CONTROLE[[#This Row],[Local - Encerramento]])</f>
        <v>-</v>
      </c>
      <c r="AM132" s="284" t="str">
        <f>IF(BS_CONTROLE[[#This Row],[Entre - Estações]]=0, "-", BS_CONTROLE[[#This Row],[Entre - Estações]])</f>
        <v>-</v>
      </c>
      <c r="AN132" s="284" t="str">
        <f>IF(BS_CONTROLE[[#This Row],[SB]]=0, "-", BS_CONTROLE[[#This Row],[SB]])</f>
        <v>-</v>
      </c>
      <c r="AO132" s="285" t="str">
        <f>IF(BS_CONTROLE[[#This Row],[SUB]]=0, "-", BS_CONTROLE[[#This Row],[SUB]])</f>
        <v>-</v>
      </c>
      <c r="AP132" s="286" t="str">
        <f>IF(BS_CONTROLE[[#This Row],[KM - Inicio]]=0, "-", BS_CONTROLE[[#This Row],[KM - Inicio]])</f>
        <v>-</v>
      </c>
      <c r="AQ132" s="286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9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7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3"/>
        <v>Aderente</v>
      </c>
      <c r="BR132" s="18" t="str">
        <f t="shared" si="14"/>
        <v>*</v>
      </c>
      <c r="BS132" s="18" t="str">
        <f t="shared" si="15"/>
        <v>*</v>
      </c>
      <c r="BT132" s="225" t="str">
        <f t="shared" si="16"/>
        <v/>
      </c>
      <c r="BU132" s="5"/>
      <c r="BV132" s="5"/>
      <c r="BW132" s="5"/>
    </row>
    <row r="133" spans="1:75" hidden="1">
      <c r="A133" s="50" t="str">
        <f t="shared" si="12"/>
        <v/>
      </c>
      <c r="B133" s="171"/>
      <c r="C133" s="8" t="str">
        <f>IF(BS_CONTROLE[[#This Row],[DATA]]="","",WEEKNUM(BS_CONTROLE[[#This Row],[DATA]]))</f>
        <v/>
      </c>
      <c r="D133" s="51"/>
      <c r="E133" s="320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11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9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9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4" t="str">
        <f>IF(BS_CONTROLE[[#This Row],[Local - Partida]]=0, "-", BS_CONTROLE[[#This Row],[Local - Partida]])</f>
        <v>-</v>
      </c>
      <c r="AL133" s="284" t="str">
        <f>IF(BS_CONTROLE[[#This Row],[Local - Encerramento]]=0, "-", BS_CONTROLE[[#This Row],[Local - Encerramento]])</f>
        <v>-</v>
      </c>
      <c r="AM133" s="284" t="str">
        <f>IF(BS_CONTROLE[[#This Row],[Entre - Estações]]=0, "-", BS_CONTROLE[[#This Row],[Entre - Estações]])</f>
        <v>-</v>
      </c>
      <c r="AN133" s="284" t="str">
        <f>IF(BS_CONTROLE[[#This Row],[SB]]=0, "-", BS_CONTROLE[[#This Row],[SB]])</f>
        <v>-</v>
      </c>
      <c r="AO133" s="285" t="str">
        <f>IF(BS_CONTROLE[[#This Row],[SUB]]=0, "-", BS_CONTROLE[[#This Row],[SUB]])</f>
        <v>-</v>
      </c>
      <c r="AP133" s="286" t="str">
        <f>IF(BS_CONTROLE[[#This Row],[KM - Inicio]]=0, "-", BS_CONTROLE[[#This Row],[KM - Inicio]])</f>
        <v>-</v>
      </c>
      <c r="AQ133" s="286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9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7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3"/>
        <v>Aderente</v>
      </c>
      <c r="BR133" s="18" t="str">
        <f t="shared" si="14"/>
        <v>*</v>
      </c>
      <c r="BS133" s="18" t="str">
        <f t="shared" si="15"/>
        <v>*</v>
      </c>
      <c r="BT133" s="225" t="str">
        <f t="shared" si="16"/>
        <v/>
      </c>
      <c r="BU133" s="5"/>
      <c r="BV133" s="5"/>
      <c r="BW133" s="5"/>
    </row>
    <row r="134" spans="1:75" hidden="1">
      <c r="A134" s="50" t="str">
        <f t="shared" si="12"/>
        <v/>
      </c>
      <c r="B134" s="171"/>
      <c r="C134" s="8" t="str">
        <f>IF(BS_CONTROLE[[#This Row],[DATA]]="","",WEEKNUM(BS_CONTROLE[[#This Row],[DATA]]))</f>
        <v/>
      </c>
      <c r="D134" s="51"/>
      <c r="E134" s="320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11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9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9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4" t="str">
        <f>IF(BS_CONTROLE[[#This Row],[Local - Partida]]=0, "-", BS_CONTROLE[[#This Row],[Local - Partida]])</f>
        <v>-</v>
      </c>
      <c r="AL134" s="284" t="str">
        <f>IF(BS_CONTROLE[[#This Row],[Local - Encerramento]]=0, "-", BS_CONTROLE[[#This Row],[Local - Encerramento]])</f>
        <v>-</v>
      </c>
      <c r="AM134" s="284" t="str">
        <f>IF(BS_CONTROLE[[#This Row],[Entre - Estações]]=0, "-", BS_CONTROLE[[#This Row],[Entre - Estações]])</f>
        <v>-</v>
      </c>
      <c r="AN134" s="284" t="str">
        <f>IF(BS_CONTROLE[[#This Row],[SB]]=0, "-", BS_CONTROLE[[#This Row],[SB]])</f>
        <v>-</v>
      </c>
      <c r="AO134" s="285" t="str">
        <f>IF(BS_CONTROLE[[#This Row],[SUB]]=0, "-", BS_CONTROLE[[#This Row],[SUB]])</f>
        <v>-</v>
      </c>
      <c r="AP134" s="286" t="str">
        <f>IF(BS_CONTROLE[[#This Row],[KM - Inicio]]=0, "-", BS_CONTROLE[[#This Row],[KM - Inicio]])</f>
        <v>-</v>
      </c>
      <c r="AQ134" s="286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7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3"/>
        <v>Aderente</v>
      </c>
      <c r="BR134" s="18" t="str">
        <f t="shared" si="14"/>
        <v>*</v>
      </c>
      <c r="BS134" s="18" t="str">
        <f t="shared" si="15"/>
        <v>*</v>
      </c>
      <c r="BT134" s="225" t="str">
        <f t="shared" ref="BT134:BT209" si="17">IF(BN134="","",SUBSTITUTE(BM134," ","")&amp;SUBSTITUTE(BN134," ",""))</f>
        <v/>
      </c>
      <c r="BU134" s="5"/>
      <c r="BV134" s="5"/>
      <c r="BW134" s="5"/>
    </row>
    <row r="135" spans="1:75" hidden="1">
      <c r="A135" s="50" t="str">
        <f t="shared" si="12"/>
        <v/>
      </c>
      <c r="B135" s="171"/>
      <c r="C135" s="8" t="str">
        <f>IF(BS_CONTROLE[[#This Row],[DATA]]="","",WEEKNUM(BS_CONTROLE[[#This Row],[DATA]]))</f>
        <v/>
      </c>
      <c r="D135" s="51"/>
      <c r="E135" s="320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11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9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9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4" t="str">
        <f>IF(BS_CONTROLE[[#This Row],[Local - Partida]]=0, "-", BS_CONTROLE[[#This Row],[Local - Partida]])</f>
        <v>-</v>
      </c>
      <c r="AL135" s="284" t="str">
        <f>IF(BS_CONTROLE[[#This Row],[Local - Encerramento]]=0, "-", BS_CONTROLE[[#This Row],[Local - Encerramento]])</f>
        <v>-</v>
      </c>
      <c r="AM135" s="284" t="str">
        <f>IF(BS_CONTROLE[[#This Row],[Entre - Estações]]=0, "-", BS_CONTROLE[[#This Row],[Entre - Estações]])</f>
        <v>-</v>
      </c>
      <c r="AN135" s="284" t="str">
        <f>IF(BS_CONTROLE[[#This Row],[SB]]=0, "-", BS_CONTROLE[[#This Row],[SB]])</f>
        <v>-</v>
      </c>
      <c r="AO135" s="285" t="str">
        <f>IF(BS_CONTROLE[[#This Row],[SUB]]=0, "-", BS_CONTROLE[[#This Row],[SUB]])</f>
        <v>-</v>
      </c>
      <c r="AP135" s="286" t="str">
        <f>IF(BS_CONTROLE[[#This Row],[KM - Inicio]]=0, "-", BS_CONTROLE[[#This Row],[KM - Inicio]])</f>
        <v>-</v>
      </c>
      <c r="AQ135" s="286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7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3"/>
        <v>Aderente</v>
      </c>
      <c r="BR135" s="18" t="str">
        <f t="shared" si="14"/>
        <v>*</v>
      </c>
      <c r="BS135" s="18" t="str">
        <f t="shared" si="15"/>
        <v>*</v>
      </c>
      <c r="BT135" s="225" t="str">
        <f t="shared" si="17"/>
        <v/>
      </c>
      <c r="BU135" s="5"/>
      <c r="BV135" s="5"/>
      <c r="BW135" s="5"/>
    </row>
    <row r="136" spans="1:75" hidden="1">
      <c r="A136" s="50" t="str">
        <f t="shared" si="12"/>
        <v/>
      </c>
      <c r="B136" s="171"/>
      <c r="C136" s="8" t="str">
        <f>IF(BS_CONTROLE[[#This Row],[DATA]]="","",WEEKNUM(BS_CONTROLE[[#This Row],[DATA]]))</f>
        <v/>
      </c>
      <c r="D136" s="51"/>
      <c r="E136" s="320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11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9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9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4" t="str">
        <f>IF(BS_CONTROLE[[#This Row],[Local - Partida]]=0, "-", BS_CONTROLE[[#This Row],[Local - Partida]])</f>
        <v>-</v>
      </c>
      <c r="AL136" s="284" t="str">
        <f>IF(BS_CONTROLE[[#This Row],[Local - Encerramento]]=0, "-", BS_CONTROLE[[#This Row],[Local - Encerramento]])</f>
        <v>-</v>
      </c>
      <c r="AM136" s="284" t="str">
        <f>IF(BS_CONTROLE[[#This Row],[Entre - Estações]]=0, "-", BS_CONTROLE[[#This Row],[Entre - Estações]])</f>
        <v>-</v>
      </c>
      <c r="AN136" s="284" t="str">
        <f>IF(BS_CONTROLE[[#This Row],[SB]]=0, "-", BS_CONTROLE[[#This Row],[SB]])</f>
        <v>-</v>
      </c>
      <c r="AO136" s="285" t="str">
        <f>IF(BS_CONTROLE[[#This Row],[SUB]]=0, "-", BS_CONTROLE[[#This Row],[SUB]])</f>
        <v>-</v>
      </c>
      <c r="AP136" s="286" t="str">
        <f>IF(BS_CONTROLE[[#This Row],[KM - Inicio]]=0, "-", BS_CONTROLE[[#This Row],[KM - Inicio]])</f>
        <v>-</v>
      </c>
      <c r="AQ136" s="286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9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7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3"/>
        <v>Aderente</v>
      </c>
      <c r="BR136" s="18" t="str">
        <f t="shared" si="14"/>
        <v>*</v>
      </c>
      <c r="BS136" s="18" t="str">
        <f t="shared" si="15"/>
        <v>*</v>
      </c>
      <c r="BT136" s="225" t="str">
        <f t="shared" si="17"/>
        <v/>
      </c>
      <c r="BU136" s="5"/>
      <c r="BV136" s="5"/>
      <c r="BW136" s="5"/>
    </row>
    <row r="137" spans="1:75" hidden="1">
      <c r="A137" s="50" t="str">
        <f t="shared" si="12"/>
        <v/>
      </c>
      <c r="B137" s="171"/>
      <c r="C137" s="8" t="str">
        <f>IF(BS_CONTROLE[[#This Row],[DATA]]="","",WEEKNUM(BS_CONTROLE[[#This Row],[DATA]]))</f>
        <v/>
      </c>
      <c r="D137" s="51"/>
      <c r="E137" s="320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11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9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9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4" t="str">
        <f>IF(BS_CONTROLE[[#This Row],[Local - Partida]]=0, "-", BS_CONTROLE[[#This Row],[Local - Partida]])</f>
        <v>-</v>
      </c>
      <c r="AL137" s="284" t="str">
        <f>IF(BS_CONTROLE[[#This Row],[Local - Encerramento]]=0, "-", BS_CONTROLE[[#This Row],[Local - Encerramento]])</f>
        <v>-</v>
      </c>
      <c r="AM137" s="284" t="str">
        <f>IF(BS_CONTROLE[[#This Row],[Entre - Estações]]=0, "-", BS_CONTROLE[[#This Row],[Entre - Estações]])</f>
        <v>-</v>
      </c>
      <c r="AN137" s="284" t="str">
        <f>IF(BS_CONTROLE[[#This Row],[SB]]=0, "-", BS_CONTROLE[[#This Row],[SB]])</f>
        <v>-</v>
      </c>
      <c r="AO137" s="285" t="str">
        <f>IF(BS_CONTROLE[[#This Row],[SUB]]=0, "-", BS_CONTROLE[[#This Row],[SUB]])</f>
        <v>-</v>
      </c>
      <c r="AP137" s="286" t="str">
        <f>IF(BS_CONTROLE[[#This Row],[KM - Inicio]]=0, "-", BS_CONTROLE[[#This Row],[KM - Inicio]])</f>
        <v>-</v>
      </c>
      <c r="AQ137" s="286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9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7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3"/>
        <v>Aderente</v>
      </c>
      <c r="BR137" s="18" t="str">
        <f t="shared" si="14"/>
        <v>*</v>
      </c>
      <c r="BS137" s="18" t="str">
        <f t="shared" si="15"/>
        <v>*</v>
      </c>
      <c r="BT137" s="225" t="str">
        <f t="shared" si="17"/>
        <v/>
      </c>
      <c r="BU137" s="5"/>
      <c r="BV137" s="5"/>
      <c r="BW137" s="5"/>
    </row>
    <row r="138" spans="1:75" hidden="1">
      <c r="A138" s="50" t="str">
        <f t="shared" si="12"/>
        <v/>
      </c>
      <c r="B138" s="171"/>
      <c r="C138" s="8" t="str">
        <f>IF(BS_CONTROLE[[#This Row],[DATA]]="","",WEEKNUM(BS_CONTROLE[[#This Row],[DATA]]))</f>
        <v/>
      </c>
      <c r="D138" s="51"/>
      <c r="E138" s="320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11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9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9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BASE_MAPA!$E$2:$E$359, BASE_MAPA!$J$2:$J$359),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4" t="str">
        <f>IF(BS_CONTROLE[[#This Row],[Local - Partida]]=0, "-", BS_CONTROLE[[#This Row],[Local - Partida]])</f>
        <v>-</v>
      </c>
      <c r="AL138" s="284" t="str">
        <f>IF(BS_CONTROLE[[#This Row],[Local - Encerramento]]=0, "-", BS_CONTROLE[[#This Row],[Local - Encerramento]])</f>
        <v>-</v>
      </c>
      <c r="AM138" s="284" t="str">
        <f>IF(BS_CONTROLE[[#This Row],[Entre - Estações]]=0, "-", BS_CONTROLE[[#This Row],[Entre - Estações]])</f>
        <v>-</v>
      </c>
      <c r="AN138" s="284" t="str">
        <f>IF(BS_CONTROLE[[#This Row],[SB]]=0, "-", BS_CONTROLE[[#This Row],[SB]])</f>
        <v>-</v>
      </c>
      <c r="AO138" s="285" t="str">
        <f>IF(BS_CONTROLE[[#This Row],[SUB]]=0, "-", BS_CONTROLE[[#This Row],[SUB]])</f>
        <v>-</v>
      </c>
      <c r="AP138" s="286" t="str">
        <f>IF(BS_CONTROLE[[#This Row],[KM - Inicio]]=0, "-", BS_CONTROLE[[#This Row],[KM - Inicio]])</f>
        <v>-</v>
      </c>
      <c r="AQ138" s="286" t="str">
        <f>IF(BS_CONTROLE[[#This Row],[KM - Fim]]=0, "-", BS_CONTROLE[[#This Row],[KM - Fim]])</f>
        <v>-</v>
      </c>
      <c r="AR138" s="38"/>
      <c r="AS138" s="38"/>
      <c r="AT138" s="38"/>
      <c r="AU138" s="38"/>
      <c r="AV138" s="38"/>
      <c r="AW138" s="38"/>
      <c r="AX138" s="38"/>
      <c r="AY138" s="319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7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3"/>
        <v>Aderente</v>
      </c>
      <c r="BR138" s="18" t="str">
        <f t="shared" si="14"/>
        <v>*</v>
      </c>
      <c r="BS138" s="18" t="str">
        <f t="shared" si="15"/>
        <v>*</v>
      </c>
      <c r="BT138" s="225" t="str">
        <f t="shared" si="17"/>
        <v/>
      </c>
      <c r="BU138" s="5"/>
      <c r="BV138" s="5"/>
      <c r="BW138" s="5"/>
    </row>
    <row r="139" spans="1:75" hidden="1">
      <c r="A139" s="50" t="str">
        <f t="shared" si="12"/>
        <v/>
      </c>
      <c r="B139" s="171"/>
      <c r="C139" s="8" t="str">
        <f>IF(BS_CONTROLE[[#This Row],[DATA]]="","",WEEKNUM(BS_CONTROLE[[#This Row],[DATA]]))</f>
        <v/>
      </c>
      <c r="D139" s="51"/>
      <c r="E139" s="320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11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9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9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4" t="str">
        <f>IF(BS_CONTROLE[[#This Row],[Local - Partida]]=0, "-", BS_CONTROLE[[#This Row],[Local - Partida]])</f>
        <v>-</v>
      </c>
      <c r="AL139" s="284" t="str">
        <f>IF(BS_CONTROLE[[#This Row],[Local - Encerramento]]=0, "-", BS_CONTROLE[[#This Row],[Local - Encerramento]])</f>
        <v>-</v>
      </c>
      <c r="AM139" s="284" t="str">
        <f>IF(BS_CONTROLE[[#This Row],[Entre - Estações]]=0, "-", BS_CONTROLE[[#This Row],[Entre - Estações]])</f>
        <v>-</v>
      </c>
      <c r="AN139" s="284" t="str">
        <f>IF(BS_CONTROLE[[#This Row],[SB]]=0, "-", BS_CONTROLE[[#This Row],[SB]])</f>
        <v>-</v>
      </c>
      <c r="AO139" s="285" t="str">
        <f>IF(BS_CONTROLE[[#This Row],[SUB]]=0, "-", BS_CONTROLE[[#This Row],[SUB]])</f>
        <v>-</v>
      </c>
      <c r="AP139" s="286" t="str">
        <f>IF(BS_CONTROLE[[#This Row],[KM - Inicio]]=0, "-", BS_CONTROLE[[#This Row],[KM - Inicio]])</f>
        <v>-</v>
      </c>
      <c r="AQ139" s="286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9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7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3"/>
        <v>Aderente</v>
      </c>
      <c r="BR139" s="18" t="str">
        <f t="shared" si="14"/>
        <v>*</v>
      </c>
      <c r="BS139" s="18" t="str">
        <f t="shared" si="15"/>
        <v>*</v>
      </c>
      <c r="BT139" s="225" t="str">
        <f t="shared" si="17"/>
        <v/>
      </c>
      <c r="BU139" s="5"/>
      <c r="BV139" s="5"/>
      <c r="BW139" s="5"/>
    </row>
    <row r="140" spans="1:75" hidden="1">
      <c r="A140" s="50" t="str">
        <f t="shared" si="12"/>
        <v/>
      </c>
      <c r="B140" s="171"/>
      <c r="C140" s="8" t="str">
        <f>IF(BS_CONTROLE[[#This Row],[DATA]]="","",WEEKNUM(BS_CONTROLE[[#This Row],[DATA]]))</f>
        <v/>
      </c>
      <c r="D140" s="51"/>
      <c r="E140" s="320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11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9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9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BASE_MAPA!$E$2:$E$359, BASE_MAPA!$J$2:$J$359),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4" t="str">
        <f>IF(BS_CONTROLE[[#This Row],[Local - Partida]]=0, "-", BS_CONTROLE[[#This Row],[Local - Partida]])</f>
        <v>-</v>
      </c>
      <c r="AL140" s="284" t="str">
        <f>IF(BS_CONTROLE[[#This Row],[Local - Encerramento]]=0, "-", BS_CONTROLE[[#This Row],[Local - Encerramento]])</f>
        <v>-</v>
      </c>
      <c r="AM140" s="284" t="str">
        <f>IF(BS_CONTROLE[[#This Row],[Entre - Estações]]=0, "-", BS_CONTROLE[[#This Row],[Entre - Estações]])</f>
        <v>-</v>
      </c>
      <c r="AN140" s="284" t="str">
        <f>IF(BS_CONTROLE[[#This Row],[SB]]=0, "-", BS_CONTROLE[[#This Row],[SB]])</f>
        <v>-</v>
      </c>
      <c r="AO140" s="285" t="str">
        <f>IF(BS_CONTROLE[[#This Row],[SUB]]=0, "-", BS_CONTROLE[[#This Row],[SUB]])</f>
        <v>-</v>
      </c>
      <c r="AP140" s="286" t="str">
        <f>IF(BS_CONTROLE[[#This Row],[KM - Inicio]]=0, "-", BS_CONTROLE[[#This Row],[KM - Inicio]])</f>
        <v>-</v>
      </c>
      <c r="AQ140" s="286" t="str">
        <f>IF(BS_CONTROLE[[#This Row],[KM - Fim]]=0, "-", BS_CONTROLE[[#This Row],[KM - Fim]])</f>
        <v>-</v>
      </c>
      <c r="AR140" s="38"/>
      <c r="AS140" s="38"/>
      <c r="AT140" s="38"/>
      <c r="AU140" s="38"/>
      <c r="AV140" s="38"/>
      <c r="AW140" s="38"/>
      <c r="AX140" s="38"/>
      <c r="AY140" s="319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7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3"/>
        <v>Aderente</v>
      </c>
      <c r="BR140" s="18" t="str">
        <f t="shared" si="14"/>
        <v>*</v>
      </c>
      <c r="BS140" s="18" t="str">
        <f t="shared" si="15"/>
        <v>*</v>
      </c>
      <c r="BT140" s="225" t="str">
        <f t="shared" si="17"/>
        <v/>
      </c>
      <c r="BU140" s="5"/>
      <c r="BV140" s="5"/>
      <c r="BW140" s="5"/>
    </row>
    <row r="141" spans="1:75" hidden="1">
      <c r="A141" s="50" t="str">
        <f t="shared" si="12"/>
        <v/>
      </c>
      <c r="B141" s="171"/>
      <c r="C141" s="8" t="str">
        <f>IF(BS_CONTROLE[[#This Row],[DATA]]="","",WEEKNUM(BS_CONTROLE[[#This Row],[DATA]]))</f>
        <v/>
      </c>
      <c r="D141" s="51"/>
      <c r="E141" s="320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11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9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9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4" t="str">
        <f>IF(BS_CONTROLE[[#This Row],[Local - Partida]]=0, "-", BS_CONTROLE[[#This Row],[Local - Partida]])</f>
        <v>-</v>
      </c>
      <c r="AL141" s="284" t="str">
        <f>IF(BS_CONTROLE[[#This Row],[Local - Encerramento]]=0, "-", BS_CONTROLE[[#This Row],[Local - Encerramento]])</f>
        <v>-</v>
      </c>
      <c r="AM141" s="284" t="str">
        <f>IF(BS_CONTROLE[[#This Row],[Entre - Estações]]=0, "-", BS_CONTROLE[[#This Row],[Entre - Estações]])</f>
        <v>-</v>
      </c>
      <c r="AN141" s="284" t="str">
        <f>IF(BS_CONTROLE[[#This Row],[SB]]=0, "-", BS_CONTROLE[[#This Row],[SB]])</f>
        <v>-</v>
      </c>
      <c r="AO141" s="285" t="str">
        <f>IF(BS_CONTROLE[[#This Row],[SUB]]=0, "-", BS_CONTROLE[[#This Row],[SUB]])</f>
        <v>-</v>
      </c>
      <c r="AP141" s="286" t="str">
        <f>IF(BS_CONTROLE[[#This Row],[KM - Inicio]]=0, "-", BS_CONTROLE[[#This Row],[KM - Inicio]])</f>
        <v>-</v>
      </c>
      <c r="AQ141" s="286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9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7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3"/>
        <v>Aderente</v>
      </c>
      <c r="BR141" s="18" t="str">
        <f t="shared" si="14"/>
        <v>*</v>
      </c>
      <c r="BS141" s="18" t="str">
        <f t="shared" si="15"/>
        <v>*</v>
      </c>
      <c r="BT141" s="225" t="str">
        <f t="shared" si="17"/>
        <v/>
      </c>
      <c r="BU141" s="5"/>
      <c r="BV141" s="5"/>
      <c r="BW141" s="5"/>
    </row>
    <row r="142" spans="1:75" hidden="1">
      <c r="A142" s="50" t="str">
        <f t="shared" si="12"/>
        <v/>
      </c>
      <c r="B142" s="171"/>
      <c r="C142" s="8" t="str">
        <f>IF(BS_CONTROLE[[#This Row],[DATA]]="","",WEEKNUM(BS_CONTROLE[[#This Row],[DATA]]))</f>
        <v/>
      </c>
      <c r="D142" s="51"/>
      <c r="E142" s="321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11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9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9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4" t="str">
        <f>IF(BS_CONTROLE[[#This Row],[Local - Partida]]=0, "-", BS_CONTROLE[[#This Row],[Local - Partida]])</f>
        <v>-</v>
      </c>
      <c r="AL142" s="284" t="str">
        <f>IF(BS_CONTROLE[[#This Row],[Local - Encerramento]]=0, "-", BS_CONTROLE[[#This Row],[Local - Encerramento]])</f>
        <v>-</v>
      </c>
      <c r="AM142" s="284" t="str">
        <f>IF(BS_CONTROLE[[#This Row],[Entre - Estações]]=0, "-", BS_CONTROLE[[#This Row],[Entre - Estações]])</f>
        <v>-</v>
      </c>
      <c r="AN142" s="284" t="str">
        <f>IF(BS_CONTROLE[[#This Row],[SB]]=0, "-", BS_CONTROLE[[#This Row],[SB]])</f>
        <v>-</v>
      </c>
      <c r="AO142" s="285" t="str">
        <f>IF(BS_CONTROLE[[#This Row],[SUB]]=0, "-", BS_CONTROLE[[#This Row],[SUB]])</f>
        <v>-</v>
      </c>
      <c r="AP142" s="286" t="str">
        <f>IF(BS_CONTROLE[[#This Row],[KM - Inicio]]=0, "-", BS_CONTROLE[[#This Row],[KM - Inicio]])</f>
        <v>-</v>
      </c>
      <c r="AQ142" s="286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9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7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3"/>
        <v>Aderente</v>
      </c>
      <c r="BR142" s="18" t="str">
        <f t="shared" si="14"/>
        <v>*</v>
      </c>
      <c r="BS142" s="18" t="str">
        <f t="shared" si="15"/>
        <v>*</v>
      </c>
      <c r="BT142" s="225" t="str">
        <f t="shared" si="17"/>
        <v/>
      </c>
      <c r="BU142" s="5"/>
      <c r="BV142" s="5"/>
      <c r="BW142" s="5"/>
    </row>
    <row r="143" spans="1:75" hidden="1">
      <c r="A143" s="50" t="str">
        <f t="shared" si="12"/>
        <v/>
      </c>
      <c r="B143" s="171"/>
      <c r="C143" s="8" t="str">
        <f>IF(BS_CONTROLE[[#This Row],[DATA]]="","",WEEKNUM(BS_CONTROLE[[#This Row],[DATA]]))</f>
        <v/>
      </c>
      <c r="D143" s="51"/>
      <c r="E143" s="320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11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9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9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BASE_MAPA!$E$2:$E$359, BASE_MAPA!$J$2:$J$359),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4" t="str">
        <f>IF(BS_CONTROLE[[#This Row],[Local - Partida]]=0, "-", BS_CONTROLE[[#This Row],[Local - Partida]])</f>
        <v>-</v>
      </c>
      <c r="AL143" s="284" t="str">
        <f>IF(BS_CONTROLE[[#This Row],[Local - Encerramento]]=0, "-", BS_CONTROLE[[#This Row],[Local - Encerramento]])</f>
        <v>-</v>
      </c>
      <c r="AM143" s="284" t="str">
        <f>IF(BS_CONTROLE[[#This Row],[Entre - Estações]]=0, "-", BS_CONTROLE[[#This Row],[Entre - Estações]])</f>
        <v>-</v>
      </c>
      <c r="AN143" s="284" t="str">
        <f>IF(BS_CONTROLE[[#This Row],[SB]]=0, "-", BS_CONTROLE[[#This Row],[SB]])</f>
        <v>-</v>
      </c>
      <c r="AO143" s="285" t="str">
        <f>IF(BS_CONTROLE[[#This Row],[SUB]]=0, "-", BS_CONTROLE[[#This Row],[SUB]])</f>
        <v>-</v>
      </c>
      <c r="AP143" s="286" t="str">
        <f>IF(BS_CONTROLE[[#This Row],[KM - Inicio]]=0, "-", BS_CONTROLE[[#This Row],[KM - Inicio]])</f>
        <v>-</v>
      </c>
      <c r="AQ143" s="286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9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7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3"/>
        <v>Aderente</v>
      </c>
      <c r="BR143" s="18" t="str">
        <f t="shared" si="14"/>
        <v>*</v>
      </c>
      <c r="BS143" s="18" t="str">
        <f t="shared" si="15"/>
        <v>*</v>
      </c>
      <c r="BT143" s="225" t="str">
        <f t="shared" si="17"/>
        <v/>
      </c>
      <c r="BU143" s="5"/>
      <c r="BV143" s="5"/>
      <c r="BW143" s="5"/>
    </row>
    <row r="144" spans="1:75" hidden="1">
      <c r="A144" s="50" t="str">
        <f t="shared" si="12"/>
        <v/>
      </c>
      <c r="B144" s="171"/>
      <c r="C144" s="8" t="str">
        <f>IF(BS_CONTROLE[[#This Row],[DATA]]="","",WEEKNUM(BS_CONTROLE[[#This Row],[DATA]]))</f>
        <v/>
      </c>
      <c r="D144" s="51"/>
      <c r="E144" s="320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11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9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9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4" t="str">
        <f>IF(BS_CONTROLE[[#This Row],[Local - Partida]]=0, "-", BS_CONTROLE[[#This Row],[Local - Partida]])</f>
        <v>-</v>
      </c>
      <c r="AL144" s="284" t="str">
        <f>IF(BS_CONTROLE[[#This Row],[Local - Encerramento]]=0, "-", BS_CONTROLE[[#This Row],[Local - Encerramento]])</f>
        <v>-</v>
      </c>
      <c r="AM144" s="284" t="str">
        <f>IF(BS_CONTROLE[[#This Row],[Entre - Estações]]=0, "-", BS_CONTROLE[[#This Row],[Entre - Estações]])</f>
        <v>-</v>
      </c>
      <c r="AN144" s="284" t="str">
        <f>IF(BS_CONTROLE[[#This Row],[SB]]=0, "-", BS_CONTROLE[[#This Row],[SB]])</f>
        <v>-</v>
      </c>
      <c r="AO144" s="285" t="str">
        <f>IF(BS_CONTROLE[[#This Row],[SUB]]=0, "-", BS_CONTROLE[[#This Row],[SUB]])</f>
        <v>-</v>
      </c>
      <c r="AP144" s="286" t="str">
        <f>IF(BS_CONTROLE[[#This Row],[KM - Inicio]]=0, "-", BS_CONTROLE[[#This Row],[KM - Inicio]])</f>
        <v>-</v>
      </c>
      <c r="AQ144" s="286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9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7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3"/>
        <v>Aderente</v>
      </c>
      <c r="BR144" s="18" t="str">
        <f t="shared" si="14"/>
        <v>*</v>
      </c>
      <c r="BS144" s="18" t="str">
        <f t="shared" si="15"/>
        <v>*</v>
      </c>
      <c r="BT144" s="225" t="str">
        <f t="shared" si="17"/>
        <v/>
      </c>
      <c r="BU144" s="5"/>
      <c r="BV144" s="5"/>
      <c r="BW144" s="5"/>
    </row>
    <row r="145" spans="1:75" ht="17.25" hidden="1" customHeight="1">
      <c r="A145" s="50" t="str">
        <f t="shared" si="12"/>
        <v/>
      </c>
      <c r="B145" s="171"/>
      <c r="C145" s="8" t="str">
        <f>IF(BS_CONTROLE[[#This Row],[DATA]]="","",WEEKNUM(BS_CONTROLE[[#This Row],[DATA]]))</f>
        <v/>
      </c>
      <c r="D145" s="51"/>
      <c r="E145" s="320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11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9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9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4" t="str">
        <f>IF(BS_CONTROLE[[#This Row],[Local - Partida]]=0, "-", BS_CONTROLE[[#This Row],[Local - Partida]])</f>
        <v>-</v>
      </c>
      <c r="AL145" s="284" t="str">
        <f>IF(BS_CONTROLE[[#This Row],[Local - Encerramento]]=0, "-", BS_CONTROLE[[#This Row],[Local - Encerramento]])</f>
        <v>-</v>
      </c>
      <c r="AM145" s="284" t="str">
        <f>IF(BS_CONTROLE[[#This Row],[Entre - Estações]]=0, "-", BS_CONTROLE[[#This Row],[Entre - Estações]])</f>
        <v>-</v>
      </c>
      <c r="AN145" s="284" t="str">
        <f>IF(BS_CONTROLE[[#This Row],[SB]]=0, "-", BS_CONTROLE[[#This Row],[SB]])</f>
        <v>-</v>
      </c>
      <c r="AO145" s="285" t="str">
        <f>IF(BS_CONTROLE[[#This Row],[SUB]]=0, "-", BS_CONTROLE[[#This Row],[SUB]])</f>
        <v>-</v>
      </c>
      <c r="AP145" s="286" t="str">
        <f>IF(BS_CONTROLE[[#This Row],[KM - Inicio]]=0, "-", BS_CONTROLE[[#This Row],[KM - Inicio]])</f>
        <v>-</v>
      </c>
      <c r="AQ145" s="286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7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3"/>
        <v>Aderente</v>
      </c>
      <c r="BR145" s="18" t="str">
        <f t="shared" si="14"/>
        <v>*</v>
      </c>
      <c r="BS145" s="18" t="str">
        <f t="shared" si="15"/>
        <v>*</v>
      </c>
      <c r="BT145" s="225" t="str">
        <f t="shared" si="17"/>
        <v/>
      </c>
      <c r="BU145" s="5"/>
      <c r="BV145" s="5"/>
      <c r="BW145" s="5"/>
    </row>
    <row r="146" spans="1:75" ht="17.25" hidden="1" customHeight="1">
      <c r="A146" s="50" t="str">
        <f t="shared" si="12"/>
        <v/>
      </c>
      <c r="B146" s="171"/>
      <c r="C146" s="8" t="str">
        <f>IF(BS_CONTROLE[[#This Row],[DATA]]="","",WEEKNUM(BS_CONTROLE[[#This Row],[DATA]]))</f>
        <v/>
      </c>
      <c r="D146" s="51"/>
      <c r="E146" s="320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11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9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9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4" t="str">
        <f>IF(BS_CONTROLE[[#This Row],[Local - Partida]]=0, "-", BS_CONTROLE[[#This Row],[Local - Partida]])</f>
        <v>-</v>
      </c>
      <c r="AL146" s="284" t="str">
        <f>IF(BS_CONTROLE[[#This Row],[Local - Encerramento]]=0, "-", BS_CONTROLE[[#This Row],[Local - Encerramento]])</f>
        <v>-</v>
      </c>
      <c r="AM146" s="284" t="str">
        <f>IF(BS_CONTROLE[[#This Row],[Entre - Estações]]=0, "-", BS_CONTROLE[[#This Row],[Entre - Estações]])</f>
        <v>-</v>
      </c>
      <c r="AN146" s="284" t="str">
        <f>IF(BS_CONTROLE[[#This Row],[SB]]=0, "-", BS_CONTROLE[[#This Row],[SB]])</f>
        <v>-</v>
      </c>
      <c r="AO146" s="285" t="str">
        <f>IF(BS_CONTROLE[[#This Row],[SUB]]=0, "-", BS_CONTROLE[[#This Row],[SUB]])</f>
        <v>-</v>
      </c>
      <c r="AP146" s="286" t="str">
        <f>IF(BS_CONTROLE[[#This Row],[KM - Inicio]]=0, "-", BS_CONTROLE[[#This Row],[KM - Inicio]])</f>
        <v>-</v>
      </c>
      <c r="AQ146" s="286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7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3"/>
        <v>Aderente</v>
      </c>
      <c r="BR146" s="18" t="str">
        <f t="shared" si="14"/>
        <v>*</v>
      </c>
      <c r="BS146" s="18" t="str">
        <f t="shared" si="15"/>
        <v>*</v>
      </c>
      <c r="BT146" s="225"/>
      <c r="BU146" s="5"/>
      <c r="BV146" s="5"/>
      <c r="BW146" s="5"/>
    </row>
    <row r="147" spans="1:75" ht="17.25" hidden="1" customHeight="1">
      <c r="A147" s="50" t="str">
        <f t="shared" si="12"/>
        <v/>
      </c>
      <c r="B147" s="171"/>
      <c r="C147" s="8" t="str">
        <f>IF(BS_CONTROLE[[#This Row],[DATA]]="","",WEEKNUM(BS_CONTROLE[[#This Row],[DATA]]))</f>
        <v/>
      </c>
      <c r="D147" s="51"/>
      <c r="E147" s="320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11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9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9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4" t="str">
        <f>IF(BS_CONTROLE[[#This Row],[Local - Partida]]=0, "-", BS_CONTROLE[[#This Row],[Local - Partida]])</f>
        <v>-</v>
      </c>
      <c r="AL147" s="284" t="str">
        <f>IF(BS_CONTROLE[[#This Row],[Local - Encerramento]]=0, "-", BS_CONTROLE[[#This Row],[Local - Encerramento]])</f>
        <v>-</v>
      </c>
      <c r="AM147" s="284" t="str">
        <f>IF(BS_CONTROLE[[#This Row],[Entre - Estações]]=0, "-", BS_CONTROLE[[#This Row],[Entre - Estações]])</f>
        <v>-</v>
      </c>
      <c r="AN147" s="284" t="str">
        <f>IF(BS_CONTROLE[[#This Row],[SB]]=0, "-", BS_CONTROLE[[#This Row],[SB]])</f>
        <v>-</v>
      </c>
      <c r="AO147" s="285" t="str">
        <f>IF(BS_CONTROLE[[#This Row],[SUB]]=0, "-", BS_CONTROLE[[#This Row],[SUB]])</f>
        <v>-</v>
      </c>
      <c r="AP147" s="286" t="str">
        <f>IF(BS_CONTROLE[[#This Row],[KM - Inicio]]=0, "-", BS_CONTROLE[[#This Row],[KM - Inicio]])</f>
        <v>-</v>
      </c>
      <c r="AQ147" s="286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9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7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3"/>
        <v>Aderente</v>
      </c>
      <c r="BR147" s="18" t="str">
        <f t="shared" si="14"/>
        <v>*</v>
      </c>
      <c r="BS147" s="18" t="str">
        <f t="shared" si="15"/>
        <v>*</v>
      </c>
      <c r="BT147" s="225"/>
      <c r="BU147" s="5"/>
      <c r="BV147" s="5"/>
      <c r="BW147" s="5"/>
    </row>
    <row r="148" spans="1:75" hidden="1">
      <c r="A148" s="50" t="str">
        <f t="shared" si="12"/>
        <v/>
      </c>
      <c r="B148" s="171"/>
      <c r="C148" s="8" t="str">
        <f>IF(BS_CONTROLE[[#This Row],[DATA]]="","",WEEKNUM(BS_CONTROLE[[#This Row],[DATA]]))</f>
        <v/>
      </c>
      <c r="D148" s="51"/>
      <c r="E148" s="320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11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9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9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4" t="str">
        <f>IF(BS_CONTROLE[[#This Row],[Local - Partida]]=0, "-", BS_CONTROLE[[#This Row],[Local - Partida]])</f>
        <v>-</v>
      </c>
      <c r="AL148" s="284" t="str">
        <f>IF(BS_CONTROLE[[#This Row],[Local - Encerramento]]=0, "-", BS_CONTROLE[[#This Row],[Local - Encerramento]])</f>
        <v>-</v>
      </c>
      <c r="AM148" s="284" t="str">
        <f>IF(BS_CONTROLE[[#This Row],[Entre - Estações]]=0, "-", BS_CONTROLE[[#This Row],[Entre - Estações]])</f>
        <v>-</v>
      </c>
      <c r="AN148" s="284" t="str">
        <f>IF(BS_CONTROLE[[#This Row],[SB]]=0, "-", BS_CONTROLE[[#This Row],[SB]])</f>
        <v>-</v>
      </c>
      <c r="AO148" s="285" t="str">
        <f>IF(BS_CONTROLE[[#This Row],[SUB]]=0, "-", BS_CONTROLE[[#This Row],[SUB]])</f>
        <v>-</v>
      </c>
      <c r="AP148" s="286" t="str">
        <f>IF(BS_CONTROLE[[#This Row],[KM - Inicio]]=0, "-", BS_CONTROLE[[#This Row],[KM - Inicio]])</f>
        <v>-</v>
      </c>
      <c r="AQ148" s="286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9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7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3"/>
        <v>Aderente</v>
      </c>
      <c r="BR148" s="18" t="str">
        <f t="shared" si="14"/>
        <v>*</v>
      </c>
      <c r="BS148" s="18" t="str">
        <f t="shared" si="15"/>
        <v>*</v>
      </c>
      <c r="BT148" s="225" t="str">
        <f t="shared" si="17"/>
        <v/>
      </c>
      <c r="BU148" s="5"/>
      <c r="BV148" s="5"/>
      <c r="BW148" s="5"/>
    </row>
    <row r="149" spans="1:75" hidden="1">
      <c r="A149" s="50" t="str">
        <f t="shared" si="12"/>
        <v/>
      </c>
      <c r="B149" s="171"/>
      <c r="C149" s="8" t="str">
        <f>IF(BS_CONTROLE[[#This Row],[DATA]]="","",WEEKNUM(BS_CONTROLE[[#This Row],[DATA]]))</f>
        <v/>
      </c>
      <c r="D149" s="51"/>
      <c r="E149" s="320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11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9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9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4" t="str">
        <f>IF(BS_CONTROLE[[#This Row],[Local - Partida]]=0, "-", BS_CONTROLE[[#This Row],[Local - Partida]])</f>
        <v>-</v>
      </c>
      <c r="AL149" s="284" t="str">
        <f>IF(BS_CONTROLE[[#This Row],[Local - Encerramento]]=0, "-", BS_CONTROLE[[#This Row],[Local - Encerramento]])</f>
        <v>-</v>
      </c>
      <c r="AM149" s="284" t="str">
        <f>IF(BS_CONTROLE[[#This Row],[Entre - Estações]]=0, "-", BS_CONTROLE[[#This Row],[Entre - Estações]])</f>
        <v>-</v>
      </c>
      <c r="AN149" s="284" t="str">
        <f>IF(BS_CONTROLE[[#This Row],[SB]]=0, "-", BS_CONTROLE[[#This Row],[SB]])</f>
        <v>-</v>
      </c>
      <c r="AO149" s="285" t="str">
        <f>IF(BS_CONTROLE[[#This Row],[SUB]]=0, "-", BS_CONTROLE[[#This Row],[SUB]])</f>
        <v>-</v>
      </c>
      <c r="AP149" s="286" t="str">
        <f>IF(BS_CONTROLE[[#This Row],[KM - Inicio]]=0, "-", BS_CONTROLE[[#This Row],[KM - Inicio]])</f>
        <v>-</v>
      </c>
      <c r="AQ149" s="286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9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7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3"/>
        <v>Aderente</v>
      </c>
      <c r="BR149" s="18" t="str">
        <f t="shared" si="14"/>
        <v>*</v>
      </c>
      <c r="BS149" s="18" t="str">
        <f t="shared" si="15"/>
        <v>*</v>
      </c>
      <c r="BT149" s="225" t="str">
        <f t="shared" si="17"/>
        <v/>
      </c>
      <c r="BU149" s="5"/>
      <c r="BV149" s="5"/>
      <c r="BW149" s="5"/>
    </row>
    <row r="150" spans="1:75" hidden="1">
      <c r="A150" s="50" t="str">
        <f t="shared" si="12"/>
        <v/>
      </c>
      <c r="B150" s="171"/>
      <c r="C150" s="8" t="str">
        <f>IF(BS_CONTROLE[[#This Row],[DATA]]="","",WEEKNUM(BS_CONTROLE[[#This Row],[DATA]]))</f>
        <v/>
      </c>
      <c r="D150" s="51"/>
      <c r="E150" s="320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11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9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9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4" t="str">
        <f>IF(BS_CONTROLE[[#This Row],[Local - Partida]]=0, "-", BS_CONTROLE[[#This Row],[Local - Partida]])</f>
        <v>-</v>
      </c>
      <c r="AL150" s="284" t="str">
        <f>IF(BS_CONTROLE[[#This Row],[Local - Encerramento]]=0, "-", BS_CONTROLE[[#This Row],[Local - Encerramento]])</f>
        <v>-</v>
      </c>
      <c r="AM150" s="284" t="str">
        <f>IF(BS_CONTROLE[[#This Row],[Entre - Estações]]=0, "-", BS_CONTROLE[[#This Row],[Entre - Estações]])</f>
        <v>-</v>
      </c>
      <c r="AN150" s="284" t="str">
        <f>IF(BS_CONTROLE[[#This Row],[SB]]=0, "-", BS_CONTROLE[[#This Row],[SB]])</f>
        <v>-</v>
      </c>
      <c r="AO150" s="285" t="str">
        <f>IF(BS_CONTROLE[[#This Row],[SUB]]=0, "-", BS_CONTROLE[[#This Row],[SUB]])</f>
        <v>-</v>
      </c>
      <c r="AP150" s="286" t="str">
        <f>IF(BS_CONTROLE[[#This Row],[KM - Inicio]]=0, "-", BS_CONTROLE[[#This Row],[KM - Inicio]])</f>
        <v>-</v>
      </c>
      <c r="AQ150" s="286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9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7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3"/>
        <v>Aderente</v>
      </c>
      <c r="BR150" s="18" t="str">
        <f t="shared" si="14"/>
        <v>*</v>
      </c>
      <c r="BS150" s="18" t="str">
        <f t="shared" si="15"/>
        <v>*</v>
      </c>
      <c r="BT150" s="225" t="str">
        <f t="shared" si="17"/>
        <v/>
      </c>
      <c r="BU150" s="5"/>
      <c r="BV150" s="5"/>
      <c r="BW150" s="5"/>
    </row>
    <row r="151" spans="1:75" hidden="1">
      <c r="A151" s="50" t="str">
        <f t="shared" si="12"/>
        <v/>
      </c>
      <c r="B151" s="171"/>
      <c r="C151" s="8" t="str">
        <f>IF(BS_CONTROLE[[#This Row],[DATA]]="","",WEEKNUM(BS_CONTROLE[[#This Row],[DATA]]))</f>
        <v/>
      </c>
      <c r="D151" s="51"/>
      <c r="E151" s="320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11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9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9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4" t="str">
        <f>IF(BS_CONTROLE[[#This Row],[Local - Partida]]=0, "-", BS_CONTROLE[[#This Row],[Local - Partida]])</f>
        <v>-</v>
      </c>
      <c r="AL151" s="284" t="str">
        <f>IF(BS_CONTROLE[[#This Row],[Local - Encerramento]]=0, "-", BS_CONTROLE[[#This Row],[Local - Encerramento]])</f>
        <v>-</v>
      </c>
      <c r="AM151" s="284" t="str">
        <f>IF(BS_CONTROLE[[#This Row],[Entre - Estações]]=0, "-", BS_CONTROLE[[#This Row],[Entre - Estações]])</f>
        <v>-</v>
      </c>
      <c r="AN151" s="284" t="str">
        <f>IF(BS_CONTROLE[[#This Row],[SB]]=0, "-", BS_CONTROLE[[#This Row],[SB]])</f>
        <v>-</v>
      </c>
      <c r="AO151" s="285" t="str">
        <f>IF(BS_CONTROLE[[#This Row],[SUB]]=0, "-", BS_CONTROLE[[#This Row],[SUB]])</f>
        <v>-</v>
      </c>
      <c r="AP151" s="286" t="str">
        <f>IF(BS_CONTROLE[[#This Row],[KM - Inicio]]=0, "-", BS_CONTROLE[[#This Row],[KM - Inicio]])</f>
        <v>-</v>
      </c>
      <c r="AQ151" s="286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9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7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3"/>
        <v>Aderente</v>
      </c>
      <c r="BR151" s="18" t="str">
        <f t="shared" si="14"/>
        <v>*</v>
      </c>
      <c r="BS151" s="18" t="str">
        <f t="shared" si="15"/>
        <v>*</v>
      </c>
      <c r="BT151" s="225" t="str">
        <f t="shared" si="17"/>
        <v/>
      </c>
    </row>
    <row r="152" spans="1:75" hidden="1">
      <c r="A152" s="50" t="str">
        <f t="shared" si="12"/>
        <v/>
      </c>
      <c r="B152" s="171"/>
      <c r="C152" s="8" t="str">
        <f>IF(BS_CONTROLE[[#This Row],[DATA]]="","",WEEKNUM(BS_CONTROLE[[#This Row],[DATA]]))</f>
        <v/>
      </c>
      <c r="D152" s="51"/>
      <c r="E152" s="320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11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9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9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BASE_MAPA!$E$2:$E$359, BASE_MAPA!$J$2:$J$359),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4" t="str">
        <f>IF(BS_CONTROLE[[#This Row],[Local - Partida]]=0, "-", BS_CONTROLE[[#This Row],[Local - Partida]])</f>
        <v>-</v>
      </c>
      <c r="AL152" s="284" t="str">
        <f>IF(BS_CONTROLE[[#This Row],[Local - Encerramento]]=0, "-", BS_CONTROLE[[#This Row],[Local - Encerramento]])</f>
        <v>-</v>
      </c>
      <c r="AM152" s="284" t="str">
        <f>IF(BS_CONTROLE[[#This Row],[Entre - Estações]]=0, "-", BS_CONTROLE[[#This Row],[Entre - Estações]])</f>
        <v>-</v>
      </c>
      <c r="AN152" s="284" t="str">
        <f>IF(BS_CONTROLE[[#This Row],[SB]]=0, "-", BS_CONTROLE[[#This Row],[SB]])</f>
        <v>-</v>
      </c>
      <c r="AO152" s="285" t="str">
        <f>IF(BS_CONTROLE[[#This Row],[SUB]]=0, "-", BS_CONTROLE[[#This Row],[SUB]])</f>
        <v>-</v>
      </c>
      <c r="AP152" s="286" t="str">
        <f>IF(BS_CONTROLE[[#This Row],[KM - Inicio]]=0, "-", BS_CONTROLE[[#This Row],[KM - Inicio]])</f>
        <v>-</v>
      </c>
      <c r="AQ152" s="286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9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7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3"/>
        <v>Aderente</v>
      </c>
      <c r="BR152" s="18" t="str">
        <f t="shared" si="14"/>
        <v>*</v>
      </c>
      <c r="BS152" s="18" t="str">
        <f t="shared" si="15"/>
        <v>*</v>
      </c>
      <c r="BT152" s="225" t="str">
        <f t="shared" si="17"/>
        <v/>
      </c>
    </row>
    <row r="153" spans="1:75" hidden="1">
      <c r="A153" s="50" t="str">
        <f t="shared" si="12"/>
        <v/>
      </c>
      <c r="B153" s="171"/>
      <c r="C153" s="8" t="str">
        <f>IF(BS_CONTROLE[[#This Row],[DATA]]="","",WEEKNUM(BS_CONTROLE[[#This Row],[DATA]]))</f>
        <v/>
      </c>
      <c r="D153" s="51"/>
      <c r="E153" s="320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11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9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9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4" t="str">
        <f>IF(BS_CONTROLE[[#This Row],[Local - Partida]]=0, "-", BS_CONTROLE[[#This Row],[Local - Partida]])</f>
        <v>-</v>
      </c>
      <c r="AL153" s="284" t="str">
        <f>IF(BS_CONTROLE[[#This Row],[Local - Encerramento]]=0, "-", BS_CONTROLE[[#This Row],[Local - Encerramento]])</f>
        <v>-</v>
      </c>
      <c r="AM153" s="284" t="str">
        <f>IF(BS_CONTROLE[[#This Row],[Entre - Estações]]=0, "-", BS_CONTROLE[[#This Row],[Entre - Estações]])</f>
        <v>-</v>
      </c>
      <c r="AN153" s="284" t="str">
        <f>IF(BS_CONTROLE[[#This Row],[SB]]=0, "-", BS_CONTROLE[[#This Row],[SB]])</f>
        <v>-</v>
      </c>
      <c r="AO153" s="285" t="str">
        <f>IF(BS_CONTROLE[[#This Row],[SUB]]=0, "-", BS_CONTROLE[[#This Row],[SUB]])</f>
        <v>-</v>
      </c>
      <c r="AP153" s="286" t="str">
        <f>IF(BS_CONTROLE[[#This Row],[KM - Inicio]]=0, "-", BS_CONTROLE[[#This Row],[KM - Inicio]])</f>
        <v>-</v>
      </c>
      <c r="AQ153" s="286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9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7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3"/>
        <v>Aderente</v>
      </c>
      <c r="BR153" s="18" t="str">
        <f t="shared" si="14"/>
        <v>*</v>
      </c>
      <c r="BS153" s="18" t="str">
        <f t="shared" si="15"/>
        <v>*</v>
      </c>
      <c r="BT153" s="225" t="str">
        <f t="shared" si="17"/>
        <v/>
      </c>
    </row>
    <row r="154" spans="1:75" hidden="1">
      <c r="A154" s="50" t="str">
        <f t="shared" si="12"/>
        <v/>
      </c>
      <c r="B154" s="171"/>
      <c r="C154" s="8" t="str">
        <f>IF(BS_CONTROLE[[#This Row],[DATA]]="","",WEEKNUM(BS_CONTROLE[[#This Row],[DATA]]))</f>
        <v/>
      </c>
      <c r="D154" s="51"/>
      <c r="E154" s="321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11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9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9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4" t="str">
        <f>IF(BS_CONTROLE[[#This Row],[Local - Partida]]=0, "-", BS_CONTROLE[[#This Row],[Local - Partida]])</f>
        <v>-</v>
      </c>
      <c r="AL154" s="284" t="str">
        <f>IF(BS_CONTROLE[[#This Row],[Local - Encerramento]]=0, "-", BS_CONTROLE[[#This Row],[Local - Encerramento]])</f>
        <v>-</v>
      </c>
      <c r="AM154" s="284" t="str">
        <f>IF(BS_CONTROLE[[#This Row],[Entre - Estações]]=0, "-", BS_CONTROLE[[#This Row],[Entre - Estações]])</f>
        <v>-</v>
      </c>
      <c r="AN154" s="284" t="str">
        <f>IF(BS_CONTROLE[[#This Row],[SB]]=0, "-", BS_CONTROLE[[#This Row],[SB]])</f>
        <v>-</v>
      </c>
      <c r="AO154" s="285" t="str">
        <f>IF(BS_CONTROLE[[#This Row],[SUB]]=0, "-", BS_CONTROLE[[#This Row],[SUB]])</f>
        <v>-</v>
      </c>
      <c r="AP154" s="286" t="str">
        <f>IF(BS_CONTROLE[[#This Row],[KM - Inicio]]=0, "-", BS_CONTROLE[[#This Row],[KM - Inicio]])</f>
        <v>-</v>
      </c>
      <c r="AQ154" s="286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9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7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3"/>
        <v>Aderente</v>
      </c>
      <c r="BR154" s="18" t="str">
        <f t="shared" si="14"/>
        <v>*</v>
      </c>
      <c r="BS154" s="18" t="str">
        <f t="shared" si="15"/>
        <v>*</v>
      </c>
      <c r="BT154" s="225" t="str">
        <f t="shared" si="17"/>
        <v/>
      </c>
    </row>
    <row r="155" spans="1:75" hidden="1">
      <c r="A155" s="50" t="str">
        <f t="shared" si="12"/>
        <v/>
      </c>
      <c r="B155" s="171"/>
      <c r="C155" s="8" t="str">
        <f>IF(BS_CONTROLE[[#This Row],[DATA]]="","",WEEKNUM(BS_CONTROLE[[#This Row],[DATA]]))</f>
        <v/>
      </c>
      <c r="D155" s="51"/>
      <c r="E155" s="320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11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9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9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4" t="str">
        <f>IF(BS_CONTROLE[[#This Row],[Local - Partida]]=0, "-", BS_CONTROLE[[#This Row],[Local - Partida]])</f>
        <v>-</v>
      </c>
      <c r="AL155" s="284" t="str">
        <f>IF(BS_CONTROLE[[#This Row],[Local - Encerramento]]=0, "-", BS_CONTROLE[[#This Row],[Local - Encerramento]])</f>
        <v>-</v>
      </c>
      <c r="AM155" s="284" t="str">
        <f>IF(BS_CONTROLE[[#This Row],[Entre - Estações]]=0, "-", BS_CONTROLE[[#This Row],[Entre - Estações]])</f>
        <v>-</v>
      </c>
      <c r="AN155" s="284" t="str">
        <f>IF(BS_CONTROLE[[#This Row],[SB]]=0, "-", BS_CONTROLE[[#This Row],[SB]])</f>
        <v>-</v>
      </c>
      <c r="AO155" s="285" t="str">
        <f>IF(BS_CONTROLE[[#This Row],[SUB]]=0, "-", BS_CONTROLE[[#This Row],[SUB]])</f>
        <v>-</v>
      </c>
      <c r="AP155" s="286" t="str">
        <f>IF(BS_CONTROLE[[#This Row],[KM - Inicio]]=0, "-", BS_CONTROLE[[#This Row],[KM - Inicio]])</f>
        <v>-</v>
      </c>
      <c r="AQ155" s="286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9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7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3"/>
        <v>Aderente</v>
      </c>
      <c r="BR155" s="18" t="str">
        <f t="shared" si="14"/>
        <v>*</v>
      </c>
      <c r="BS155" s="18" t="str">
        <f t="shared" si="15"/>
        <v>*</v>
      </c>
      <c r="BT155" s="225" t="str">
        <f t="shared" si="17"/>
        <v/>
      </c>
    </row>
    <row r="156" spans="1:75" hidden="1">
      <c r="A156" s="50" t="str">
        <f t="shared" si="12"/>
        <v/>
      </c>
      <c r="B156" s="171"/>
      <c r="C156" s="8" t="str">
        <f>IF(BS_CONTROLE[[#This Row],[DATA]]="","",WEEKNUM(BS_CONTROLE[[#This Row],[DATA]]))</f>
        <v/>
      </c>
      <c r="D156" s="51"/>
      <c r="E156" s="320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11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9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9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4" t="str">
        <f>IF(BS_CONTROLE[[#This Row],[Local - Partida]]=0, "-", BS_CONTROLE[[#This Row],[Local - Partida]])</f>
        <v>-</v>
      </c>
      <c r="AL156" s="284" t="str">
        <f>IF(BS_CONTROLE[[#This Row],[Local - Encerramento]]=0, "-", BS_CONTROLE[[#This Row],[Local - Encerramento]])</f>
        <v>-</v>
      </c>
      <c r="AM156" s="284" t="str">
        <f>IF(BS_CONTROLE[[#This Row],[Entre - Estações]]=0, "-", BS_CONTROLE[[#This Row],[Entre - Estações]])</f>
        <v>-</v>
      </c>
      <c r="AN156" s="284" t="str">
        <f>IF(BS_CONTROLE[[#This Row],[SB]]=0, "-", BS_CONTROLE[[#This Row],[SB]])</f>
        <v>-</v>
      </c>
      <c r="AO156" s="285" t="str">
        <f>IF(BS_CONTROLE[[#This Row],[SUB]]=0, "-", BS_CONTROLE[[#This Row],[SUB]])</f>
        <v>-</v>
      </c>
      <c r="AP156" s="286" t="str">
        <f>IF(BS_CONTROLE[[#This Row],[KM - Inicio]]=0, "-", BS_CONTROLE[[#This Row],[KM - Inicio]])</f>
        <v>-</v>
      </c>
      <c r="AQ156" s="286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9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7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3"/>
        <v>Aderente</v>
      </c>
      <c r="BR156" s="18" t="str">
        <f t="shared" si="14"/>
        <v>*</v>
      </c>
      <c r="BS156" s="18" t="str">
        <f t="shared" si="15"/>
        <v>*</v>
      </c>
      <c r="BT156" s="225" t="str">
        <f t="shared" si="17"/>
        <v/>
      </c>
    </row>
    <row r="157" spans="1:75" hidden="1">
      <c r="A157" s="50" t="str">
        <f t="shared" si="12"/>
        <v/>
      </c>
      <c r="B157" s="171"/>
      <c r="C157" s="8" t="str">
        <f>IF(BS_CONTROLE[[#This Row],[DATA]]="","",WEEKNUM(BS_CONTROLE[[#This Row],[DATA]]))</f>
        <v/>
      </c>
      <c r="D157" s="51"/>
      <c r="E157" s="320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11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9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9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4" t="str">
        <f>IF(BS_CONTROLE[[#This Row],[Local - Partida]]=0, "-", BS_CONTROLE[[#This Row],[Local - Partida]])</f>
        <v>-</v>
      </c>
      <c r="AL157" s="284" t="str">
        <f>IF(BS_CONTROLE[[#This Row],[Local - Encerramento]]=0, "-", BS_CONTROLE[[#This Row],[Local - Encerramento]])</f>
        <v>-</v>
      </c>
      <c r="AM157" s="284" t="str">
        <f>IF(BS_CONTROLE[[#This Row],[Entre - Estações]]=0, "-", BS_CONTROLE[[#This Row],[Entre - Estações]])</f>
        <v>-</v>
      </c>
      <c r="AN157" s="284" t="str">
        <f>IF(BS_CONTROLE[[#This Row],[SB]]=0, "-", BS_CONTROLE[[#This Row],[SB]])</f>
        <v>-</v>
      </c>
      <c r="AO157" s="285" t="str">
        <f>IF(BS_CONTROLE[[#This Row],[SUB]]=0, "-", BS_CONTROLE[[#This Row],[SUB]])</f>
        <v>-</v>
      </c>
      <c r="AP157" s="286" t="str">
        <f>IF(BS_CONTROLE[[#This Row],[KM - Inicio]]=0, "-", BS_CONTROLE[[#This Row],[KM - Inicio]])</f>
        <v>-</v>
      </c>
      <c r="AQ157" s="286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9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7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3"/>
        <v>Aderente</v>
      </c>
      <c r="BR157" s="18" t="str">
        <f t="shared" si="14"/>
        <v>*</v>
      </c>
      <c r="BS157" s="18" t="str">
        <f t="shared" si="15"/>
        <v>*</v>
      </c>
      <c r="BT157" s="225" t="str">
        <f t="shared" si="17"/>
        <v/>
      </c>
    </row>
    <row r="158" spans="1:75" hidden="1">
      <c r="A158" s="50" t="str">
        <f t="shared" si="12"/>
        <v/>
      </c>
      <c r="B158" s="171"/>
      <c r="C158" s="8" t="str">
        <f>IF(BS_CONTROLE[[#This Row],[DATA]]="","",WEEKNUM(BS_CONTROLE[[#This Row],[DATA]]))</f>
        <v/>
      </c>
      <c r="D158" s="51"/>
      <c r="E158" s="320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11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9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9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4" t="str">
        <f>IF(BS_CONTROLE[[#This Row],[Local - Partida]]=0, "-", BS_CONTROLE[[#This Row],[Local - Partida]])</f>
        <v>-</v>
      </c>
      <c r="AL158" s="284" t="str">
        <f>IF(BS_CONTROLE[[#This Row],[Local - Encerramento]]=0, "-", BS_CONTROLE[[#This Row],[Local - Encerramento]])</f>
        <v>-</v>
      </c>
      <c r="AM158" s="284" t="str">
        <f>IF(BS_CONTROLE[[#This Row],[Entre - Estações]]=0, "-", BS_CONTROLE[[#This Row],[Entre - Estações]])</f>
        <v>-</v>
      </c>
      <c r="AN158" s="284" t="str">
        <f>IF(BS_CONTROLE[[#This Row],[SB]]=0, "-", BS_CONTROLE[[#This Row],[SB]])</f>
        <v>-</v>
      </c>
      <c r="AO158" s="285" t="str">
        <f>IF(BS_CONTROLE[[#This Row],[SUB]]=0, "-", BS_CONTROLE[[#This Row],[SUB]])</f>
        <v>-</v>
      </c>
      <c r="AP158" s="286" t="str">
        <f>IF(BS_CONTROLE[[#This Row],[KM - Inicio]]=0, "-", BS_CONTROLE[[#This Row],[KM - Inicio]])</f>
        <v>-</v>
      </c>
      <c r="AQ158" s="286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9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7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3"/>
        <v>Aderente</v>
      </c>
      <c r="BR158" s="18" t="str">
        <f t="shared" si="14"/>
        <v>*</v>
      </c>
      <c r="BS158" s="18" t="str">
        <f t="shared" si="15"/>
        <v>*</v>
      </c>
      <c r="BT158" s="225"/>
    </row>
    <row r="159" spans="1:75" ht="19.5" hidden="1" customHeight="1">
      <c r="A159" s="50" t="str">
        <f t="shared" si="12"/>
        <v/>
      </c>
      <c r="B159" s="171"/>
      <c r="C159" s="8" t="str">
        <f>IF(BS_CONTROLE[[#This Row],[DATA]]="","",WEEKNUM(BS_CONTROLE[[#This Row],[DATA]]))</f>
        <v/>
      </c>
      <c r="D159" s="51"/>
      <c r="E159" s="320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11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9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9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BASE_MAPA!$E$2:$E$359, BASE_MAPA!$J$2:$J$359),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4" t="str">
        <f>IF(BS_CONTROLE[[#This Row],[Local - Partida]]=0, "-", BS_CONTROLE[[#This Row],[Local - Partida]])</f>
        <v>-</v>
      </c>
      <c r="AL159" s="284" t="str">
        <f>IF(BS_CONTROLE[[#This Row],[Local - Encerramento]]=0, "-", BS_CONTROLE[[#This Row],[Local - Encerramento]])</f>
        <v>-</v>
      </c>
      <c r="AM159" s="284" t="str">
        <f>IF(BS_CONTROLE[[#This Row],[Entre - Estações]]=0, "-", BS_CONTROLE[[#This Row],[Entre - Estações]])</f>
        <v>-</v>
      </c>
      <c r="AN159" s="284" t="str">
        <f>IF(BS_CONTROLE[[#This Row],[SB]]=0, "-", BS_CONTROLE[[#This Row],[SB]])</f>
        <v>-</v>
      </c>
      <c r="AO159" s="285" t="str">
        <f>IF(BS_CONTROLE[[#This Row],[SUB]]=0, "-", BS_CONTROLE[[#This Row],[SUB]])</f>
        <v>-</v>
      </c>
      <c r="AP159" s="286" t="str">
        <f>IF(BS_CONTROLE[[#This Row],[KM - Inicio]]=0, "-", BS_CONTROLE[[#This Row],[KM - Inicio]])</f>
        <v>-</v>
      </c>
      <c r="AQ159" s="286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9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7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3"/>
        <v>Aderente</v>
      </c>
      <c r="BR159" s="18" t="str">
        <f t="shared" si="14"/>
        <v>*</v>
      </c>
      <c r="BS159" s="18" t="str">
        <f t="shared" si="15"/>
        <v>*</v>
      </c>
      <c r="BT159" s="225" t="str">
        <f t="shared" si="17"/>
        <v/>
      </c>
    </row>
    <row r="160" spans="1:75" hidden="1">
      <c r="A160" s="50" t="str">
        <f t="shared" si="12"/>
        <v/>
      </c>
      <c r="B160" s="171"/>
      <c r="C160" s="8" t="str">
        <f>IF(BS_CONTROLE[[#This Row],[DATA]]="","",WEEKNUM(BS_CONTROLE[[#This Row],[DATA]]))</f>
        <v/>
      </c>
      <c r="D160" s="51"/>
      <c r="E160" s="320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11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9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9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4" t="str">
        <f>IF(BS_CONTROLE[[#This Row],[Local - Partida]]=0, "-", BS_CONTROLE[[#This Row],[Local - Partida]])</f>
        <v>-</v>
      </c>
      <c r="AL160" s="284" t="str">
        <f>IF(BS_CONTROLE[[#This Row],[Local - Encerramento]]=0, "-", BS_CONTROLE[[#This Row],[Local - Encerramento]])</f>
        <v>-</v>
      </c>
      <c r="AM160" s="284" t="str">
        <f>IF(BS_CONTROLE[[#This Row],[Entre - Estações]]=0, "-", BS_CONTROLE[[#This Row],[Entre - Estações]])</f>
        <v>-</v>
      </c>
      <c r="AN160" s="284" t="str">
        <f>IF(BS_CONTROLE[[#This Row],[SB]]=0, "-", BS_CONTROLE[[#This Row],[SB]])</f>
        <v>-</v>
      </c>
      <c r="AO160" s="285" t="str">
        <f>IF(BS_CONTROLE[[#This Row],[SUB]]=0, "-", BS_CONTROLE[[#This Row],[SUB]])</f>
        <v>-</v>
      </c>
      <c r="AP160" s="286" t="str">
        <f>IF(BS_CONTROLE[[#This Row],[KM - Inicio]]=0, "-", BS_CONTROLE[[#This Row],[KM - Inicio]])</f>
        <v>-</v>
      </c>
      <c r="AQ160" s="286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7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3"/>
        <v>Aderente</v>
      </c>
      <c r="BR160" s="18" t="str">
        <f t="shared" si="14"/>
        <v>*</v>
      </c>
      <c r="BS160" s="18" t="str">
        <f t="shared" si="15"/>
        <v>*</v>
      </c>
      <c r="BT160" s="225" t="str">
        <f t="shared" si="17"/>
        <v/>
      </c>
    </row>
    <row r="161" spans="1:72" hidden="1">
      <c r="A161" s="50" t="str">
        <f t="shared" si="12"/>
        <v/>
      </c>
      <c r="B161" s="171"/>
      <c r="C161" s="8" t="str">
        <f>IF(BS_CONTROLE[[#This Row],[DATA]]="","",WEEKNUM(BS_CONTROLE[[#This Row],[DATA]]))</f>
        <v/>
      </c>
      <c r="D161" s="51"/>
      <c r="E161" s="320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11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9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9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4" t="str">
        <f>IF(BS_CONTROLE[[#This Row],[Local - Partida]]=0, "-", BS_CONTROLE[[#This Row],[Local - Partida]])</f>
        <v>-</v>
      </c>
      <c r="AL161" s="284" t="str">
        <f>IF(BS_CONTROLE[[#This Row],[Local - Encerramento]]=0, "-", BS_CONTROLE[[#This Row],[Local - Encerramento]])</f>
        <v>-</v>
      </c>
      <c r="AM161" s="284" t="str">
        <f>IF(BS_CONTROLE[[#This Row],[Entre - Estações]]=0, "-", BS_CONTROLE[[#This Row],[Entre - Estações]])</f>
        <v>-</v>
      </c>
      <c r="AN161" s="284" t="str">
        <f>IF(BS_CONTROLE[[#This Row],[SB]]=0, "-", BS_CONTROLE[[#This Row],[SB]])</f>
        <v>-</v>
      </c>
      <c r="AO161" s="285" t="str">
        <f>IF(BS_CONTROLE[[#This Row],[SUB]]=0, "-", BS_CONTROLE[[#This Row],[SUB]])</f>
        <v>-</v>
      </c>
      <c r="AP161" s="286" t="str">
        <f>IF(BS_CONTROLE[[#This Row],[KM - Inicio]]=0, "-", BS_CONTROLE[[#This Row],[KM - Inicio]])</f>
        <v>-</v>
      </c>
      <c r="AQ161" s="286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7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3"/>
        <v>Aderente</v>
      </c>
      <c r="BR161" s="18" t="str">
        <f t="shared" si="14"/>
        <v>*</v>
      </c>
      <c r="BS161" s="18" t="str">
        <f t="shared" si="15"/>
        <v>*</v>
      </c>
      <c r="BT161" s="225" t="str">
        <f t="shared" si="17"/>
        <v/>
      </c>
    </row>
    <row r="162" spans="1:72" hidden="1">
      <c r="A162" s="50" t="str">
        <f t="shared" si="12"/>
        <v/>
      </c>
      <c r="B162" s="171"/>
      <c r="C162" s="8" t="str">
        <f>IF(BS_CONTROLE[[#This Row],[DATA]]="","",WEEKNUM(BS_CONTROLE[[#This Row],[DATA]]))</f>
        <v/>
      </c>
      <c r="D162" s="51"/>
      <c r="E162" s="320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11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9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9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4" t="str">
        <f>IF(BS_CONTROLE[[#This Row],[Local - Partida]]=0, "-", BS_CONTROLE[[#This Row],[Local - Partida]])</f>
        <v>-</v>
      </c>
      <c r="AL162" s="284" t="str">
        <f>IF(BS_CONTROLE[[#This Row],[Local - Encerramento]]=0, "-", BS_CONTROLE[[#This Row],[Local - Encerramento]])</f>
        <v>-</v>
      </c>
      <c r="AM162" s="284" t="str">
        <f>IF(BS_CONTROLE[[#This Row],[Entre - Estações]]=0, "-", BS_CONTROLE[[#This Row],[Entre - Estações]])</f>
        <v>-</v>
      </c>
      <c r="AN162" s="284" t="str">
        <f>IF(BS_CONTROLE[[#This Row],[SB]]=0, "-", BS_CONTROLE[[#This Row],[SB]])</f>
        <v>-</v>
      </c>
      <c r="AO162" s="285" t="str">
        <f>IF(BS_CONTROLE[[#This Row],[SUB]]=0, "-", BS_CONTROLE[[#This Row],[SUB]])</f>
        <v>-</v>
      </c>
      <c r="AP162" s="286" t="str">
        <f>IF(BS_CONTROLE[[#This Row],[KM - Inicio]]=0, "-", BS_CONTROLE[[#This Row],[KM - Inicio]])</f>
        <v>-</v>
      </c>
      <c r="AQ162" s="286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9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7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3"/>
        <v>Aderente</v>
      </c>
      <c r="BR162" s="18" t="str">
        <f t="shared" si="14"/>
        <v>*</v>
      </c>
      <c r="BS162" s="18" t="str">
        <f t="shared" si="15"/>
        <v>*</v>
      </c>
      <c r="BT162" s="225" t="str">
        <f t="shared" si="17"/>
        <v/>
      </c>
    </row>
    <row r="163" spans="1:72" hidden="1">
      <c r="A163" s="50" t="str">
        <f t="shared" si="12"/>
        <v/>
      </c>
      <c r="B163" s="171"/>
      <c r="C163" s="8" t="str">
        <f>IF(BS_CONTROLE[[#This Row],[DATA]]="","",WEEKNUM(BS_CONTROLE[[#This Row],[DATA]]))</f>
        <v/>
      </c>
      <c r="D163" s="51"/>
      <c r="E163" s="320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11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9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9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4" t="str">
        <f>IF(BS_CONTROLE[[#This Row],[Local - Partida]]=0, "-", BS_CONTROLE[[#This Row],[Local - Partida]])</f>
        <v>-</v>
      </c>
      <c r="AL163" s="284" t="str">
        <f>IF(BS_CONTROLE[[#This Row],[Local - Encerramento]]=0, "-", BS_CONTROLE[[#This Row],[Local - Encerramento]])</f>
        <v>-</v>
      </c>
      <c r="AM163" s="284" t="str">
        <f>IF(BS_CONTROLE[[#This Row],[Entre - Estações]]=0, "-", BS_CONTROLE[[#This Row],[Entre - Estações]])</f>
        <v>-</v>
      </c>
      <c r="AN163" s="284" t="str">
        <f>IF(BS_CONTROLE[[#This Row],[SB]]=0, "-", BS_CONTROLE[[#This Row],[SB]])</f>
        <v>-</v>
      </c>
      <c r="AO163" s="285" t="str">
        <f>IF(BS_CONTROLE[[#This Row],[SUB]]=0, "-", BS_CONTROLE[[#This Row],[SUB]])</f>
        <v>-</v>
      </c>
      <c r="AP163" s="286" t="str">
        <f>IF(BS_CONTROLE[[#This Row],[KM - Inicio]]=0, "-", BS_CONTROLE[[#This Row],[KM - Inicio]])</f>
        <v>-</v>
      </c>
      <c r="AQ163" s="286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9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7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3"/>
        <v>Aderente</v>
      </c>
      <c r="BR163" s="18" t="str">
        <f t="shared" si="14"/>
        <v>*</v>
      </c>
      <c r="BS163" s="18" t="str">
        <f t="shared" si="15"/>
        <v>*</v>
      </c>
      <c r="BT163" s="225"/>
    </row>
    <row r="164" spans="1:72" hidden="1">
      <c r="A164" s="50" t="str">
        <f t="shared" ref="A164:A227" si="18">D164&amp;B164</f>
        <v/>
      </c>
      <c r="B164" s="171"/>
      <c r="C164" s="8" t="str">
        <f>IF(BS_CONTROLE[[#This Row],[DATA]]="","",WEEKNUM(BS_CONTROLE[[#This Row],[DATA]]))</f>
        <v/>
      </c>
      <c r="D164" s="51"/>
      <c r="E164" s="320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11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9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9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BASE_MAPA!$E$2:$E$359, BASE_MAPA!$J$2:$J$359),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4" t="str">
        <f>IF(BS_CONTROLE[[#This Row],[Local - Partida]]=0, "-", BS_CONTROLE[[#This Row],[Local - Partida]])</f>
        <v>-</v>
      </c>
      <c r="AL164" s="284" t="str">
        <f>IF(BS_CONTROLE[[#This Row],[Local - Encerramento]]=0, "-", BS_CONTROLE[[#This Row],[Local - Encerramento]])</f>
        <v>-</v>
      </c>
      <c r="AM164" s="284" t="str">
        <f>IF(BS_CONTROLE[[#This Row],[Entre - Estações]]=0, "-", BS_CONTROLE[[#This Row],[Entre - Estações]])</f>
        <v>-</v>
      </c>
      <c r="AN164" s="284" t="str">
        <f>IF(BS_CONTROLE[[#This Row],[SB]]=0, "-", BS_CONTROLE[[#This Row],[SB]])</f>
        <v>-</v>
      </c>
      <c r="AO164" s="285" t="str">
        <f>IF(BS_CONTROLE[[#This Row],[SUB]]=0, "-", BS_CONTROLE[[#This Row],[SUB]])</f>
        <v>-</v>
      </c>
      <c r="AP164" s="286" t="str">
        <f>IF(BS_CONTROLE[[#This Row],[KM - Inicio]]=0, "-", BS_CONTROLE[[#This Row],[KM - Inicio]])</f>
        <v>-</v>
      </c>
      <c r="AQ164" s="286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9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7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19">IF(AND(BR164&lt;1,BS164&lt;1),"Produção e Intervalo",IF(BR164&lt;1,"Intervalo",IF(BS164&lt;1,"Produção","Aderente")))</f>
        <v>Aderente</v>
      </c>
      <c r="BR164" s="18" t="str">
        <f t="shared" ref="BR164:BR227" si="20">IF(OR(B164="",F164=""),"*",AY164/P164)</f>
        <v>*</v>
      </c>
      <c r="BS164" s="18" t="str">
        <f t="shared" ref="BS164:BS227" si="21">IF(OR(B164="",F164=""),"*",BA164/Q164)</f>
        <v>*</v>
      </c>
      <c r="BT164" s="225" t="str">
        <f t="shared" si="17"/>
        <v/>
      </c>
    </row>
    <row r="165" spans="1:72" hidden="1">
      <c r="A165" s="50" t="str">
        <f t="shared" si="18"/>
        <v/>
      </c>
      <c r="B165" s="171"/>
      <c r="C165" s="8" t="str">
        <f>IF(BS_CONTROLE[[#This Row],[DATA]]="","",WEEKNUM(BS_CONTROLE[[#This Row],[DATA]]))</f>
        <v/>
      </c>
      <c r="D165" s="51"/>
      <c r="E165" s="320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11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9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9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4" t="str">
        <f>IF(BS_CONTROLE[[#This Row],[Local - Partida]]=0, "-", BS_CONTROLE[[#This Row],[Local - Partida]])</f>
        <v>-</v>
      </c>
      <c r="AL165" s="284" t="str">
        <f>IF(BS_CONTROLE[[#This Row],[Local - Encerramento]]=0, "-", BS_CONTROLE[[#This Row],[Local - Encerramento]])</f>
        <v>-</v>
      </c>
      <c r="AM165" s="284" t="str">
        <f>IF(BS_CONTROLE[[#This Row],[Entre - Estações]]=0, "-", BS_CONTROLE[[#This Row],[Entre - Estações]])</f>
        <v>-</v>
      </c>
      <c r="AN165" s="284" t="str">
        <f>IF(BS_CONTROLE[[#This Row],[SB]]=0, "-", BS_CONTROLE[[#This Row],[SB]])</f>
        <v>-</v>
      </c>
      <c r="AO165" s="285" t="str">
        <f>IF(BS_CONTROLE[[#This Row],[SUB]]=0, "-", BS_CONTROLE[[#This Row],[SUB]])</f>
        <v>-</v>
      </c>
      <c r="AP165" s="286" t="str">
        <f>IF(BS_CONTROLE[[#This Row],[KM - Inicio]]=0, "-", BS_CONTROLE[[#This Row],[KM - Inicio]])</f>
        <v>-</v>
      </c>
      <c r="AQ165" s="286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9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7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19"/>
        <v>Aderente</v>
      </c>
      <c r="BR165" s="18" t="str">
        <f t="shared" si="20"/>
        <v>*</v>
      </c>
      <c r="BS165" s="18" t="str">
        <f t="shared" si="21"/>
        <v>*</v>
      </c>
      <c r="BT165" s="225" t="str">
        <f t="shared" si="17"/>
        <v/>
      </c>
    </row>
    <row r="166" spans="1:72" hidden="1">
      <c r="A166" s="50" t="str">
        <f t="shared" si="18"/>
        <v/>
      </c>
      <c r="B166" s="171"/>
      <c r="C166" s="8" t="str">
        <f>IF(BS_CONTROLE[[#This Row],[DATA]]="","",WEEKNUM(BS_CONTROLE[[#This Row],[DATA]]))</f>
        <v/>
      </c>
      <c r="D166" s="51"/>
      <c r="E166" s="321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11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9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9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BASE_MAPA!$E$2:$E$359, BASE_MAPA!$J$2:$J$359),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4" t="str">
        <f>IF(BS_CONTROLE[[#This Row],[Local - Partida]]=0, "-", BS_CONTROLE[[#This Row],[Local - Partida]])</f>
        <v>-</v>
      </c>
      <c r="AL166" s="284" t="str">
        <f>IF(BS_CONTROLE[[#This Row],[Local - Encerramento]]=0, "-", BS_CONTROLE[[#This Row],[Local - Encerramento]])</f>
        <v>-</v>
      </c>
      <c r="AM166" s="284" t="str">
        <f>IF(BS_CONTROLE[[#This Row],[Entre - Estações]]=0, "-", BS_CONTROLE[[#This Row],[Entre - Estações]])</f>
        <v>-</v>
      </c>
      <c r="AN166" s="284" t="str">
        <f>IF(BS_CONTROLE[[#This Row],[SB]]=0, "-", BS_CONTROLE[[#This Row],[SB]])</f>
        <v>-</v>
      </c>
      <c r="AO166" s="285" t="str">
        <f>IF(BS_CONTROLE[[#This Row],[SUB]]=0, "-", BS_CONTROLE[[#This Row],[SUB]])</f>
        <v>-</v>
      </c>
      <c r="AP166" s="286" t="str">
        <f>IF(BS_CONTROLE[[#This Row],[KM - Inicio]]=0, "-", BS_CONTROLE[[#This Row],[KM - Inicio]])</f>
        <v>-</v>
      </c>
      <c r="AQ166" s="286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9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7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9"/>
        <v>Aderente</v>
      </c>
      <c r="BR166" s="18" t="str">
        <f t="shared" si="20"/>
        <v>*</v>
      </c>
      <c r="BS166" s="18" t="str">
        <f t="shared" si="21"/>
        <v>*</v>
      </c>
      <c r="BT166" s="225" t="str">
        <f t="shared" si="17"/>
        <v/>
      </c>
    </row>
    <row r="167" spans="1:72" hidden="1">
      <c r="A167" s="50" t="str">
        <f t="shared" si="18"/>
        <v/>
      </c>
      <c r="B167" s="171"/>
      <c r="C167" s="8" t="str">
        <f>IF(BS_CONTROLE[[#This Row],[DATA]]="","",WEEKNUM(BS_CONTROLE[[#This Row],[DATA]]))</f>
        <v/>
      </c>
      <c r="D167" s="51"/>
      <c r="E167" s="320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11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9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9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4" t="str">
        <f>IF(BS_CONTROLE[[#This Row],[Local - Partida]]=0, "-", BS_CONTROLE[[#This Row],[Local - Partida]])</f>
        <v>-</v>
      </c>
      <c r="AL167" s="284" t="str">
        <f>IF(BS_CONTROLE[[#This Row],[Local - Encerramento]]=0, "-", BS_CONTROLE[[#This Row],[Local - Encerramento]])</f>
        <v>-</v>
      </c>
      <c r="AM167" s="284" t="str">
        <f>IF(BS_CONTROLE[[#This Row],[Entre - Estações]]=0, "-", BS_CONTROLE[[#This Row],[Entre - Estações]])</f>
        <v>-</v>
      </c>
      <c r="AN167" s="284" t="str">
        <f>IF(BS_CONTROLE[[#This Row],[SB]]=0, "-", BS_CONTROLE[[#This Row],[SB]])</f>
        <v>-</v>
      </c>
      <c r="AO167" s="285" t="str">
        <f>IF(BS_CONTROLE[[#This Row],[SUB]]=0, "-", BS_CONTROLE[[#This Row],[SUB]])</f>
        <v>-</v>
      </c>
      <c r="AP167" s="286" t="str">
        <f>IF(BS_CONTROLE[[#This Row],[KM - Inicio]]=0, "-", BS_CONTROLE[[#This Row],[KM - Inicio]])</f>
        <v>-</v>
      </c>
      <c r="AQ167" s="286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9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7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9"/>
        <v>Aderente</v>
      </c>
      <c r="BR167" s="18" t="str">
        <f t="shared" si="20"/>
        <v>*</v>
      </c>
      <c r="BS167" s="18" t="str">
        <f t="shared" si="21"/>
        <v>*</v>
      </c>
      <c r="BT167" s="225" t="str">
        <f t="shared" si="17"/>
        <v/>
      </c>
    </row>
    <row r="168" spans="1:72" hidden="1">
      <c r="A168" s="50" t="str">
        <f t="shared" si="18"/>
        <v/>
      </c>
      <c r="B168" s="171"/>
      <c r="C168" s="8" t="str">
        <f>IF(BS_CONTROLE[[#This Row],[DATA]]="","",WEEKNUM(BS_CONTROLE[[#This Row],[DATA]]))</f>
        <v/>
      </c>
      <c r="D168" s="51"/>
      <c r="E168" s="320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11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9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9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4" t="str">
        <f>IF(BS_CONTROLE[[#This Row],[Local - Partida]]=0, "-", BS_CONTROLE[[#This Row],[Local - Partida]])</f>
        <v>-</v>
      </c>
      <c r="AL168" s="284" t="str">
        <f>IF(BS_CONTROLE[[#This Row],[Local - Encerramento]]=0, "-", BS_CONTROLE[[#This Row],[Local - Encerramento]])</f>
        <v>-</v>
      </c>
      <c r="AM168" s="284" t="str">
        <f>IF(BS_CONTROLE[[#This Row],[Entre - Estações]]=0, "-", BS_CONTROLE[[#This Row],[Entre - Estações]])</f>
        <v>-</v>
      </c>
      <c r="AN168" s="284" t="str">
        <f>IF(BS_CONTROLE[[#This Row],[SB]]=0, "-", BS_CONTROLE[[#This Row],[SB]])</f>
        <v>-</v>
      </c>
      <c r="AO168" s="285" t="str">
        <f>IF(BS_CONTROLE[[#This Row],[SUB]]=0, "-", BS_CONTROLE[[#This Row],[SUB]])</f>
        <v>-</v>
      </c>
      <c r="AP168" s="286" t="str">
        <f>IF(BS_CONTROLE[[#This Row],[KM - Inicio]]=0, "-", BS_CONTROLE[[#This Row],[KM - Inicio]])</f>
        <v>-</v>
      </c>
      <c r="AQ168" s="286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7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9"/>
        <v>Aderente</v>
      </c>
      <c r="BR168" s="18" t="str">
        <f t="shared" si="20"/>
        <v>*</v>
      </c>
      <c r="BS168" s="18" t="str">
        <f t="shared" si="21"/>
        <v>*</v>
      </c>
      <c r="BT168" s="225" t="str">
        <f t="shared" si="17"/>
        <v/>
      </c>
    </row>
    <row r="169" spans="1:72" hidden="1">
      <c r="A169" s="50" t="str">
        <f t="shared" si="18"/>
        <v/>
      </c>
      <c r="B169" s="171"/>
      <c r="C169" s="8" t="str">
        <f>IF(BS_CONTROLE[[#This Row],[DATA]]="","",WEEKNUM(BS_CONTROLE[[#This Row],[DATA]]))</f>
        <v/>
      </c>
      <c r="D169" s="51"/>
      <c r="E169" s="320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11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9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9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4" t="str">
        <f>IF(BS_CONTROLE[[#This Row],[Local - Partida]]=0, "-", BS_CONTROLE[[#This Row],[Local - Partida]])</f>
        <v>-</v>
      </c>
      <c r="AL169" s="284" t="str">
        <f>IF(BS_CONTROLE[[#This Row],[Local - Encerramento]]=0, "-", BS_CONTROLE[[#This Row],[Local - Encerramento]])</f>
        <v>-</v>
      </c>
      <c r="AM169" s="284" t="str">
        <f>IF(BS_CONTROLE[[#This Row],[Entre - Estações]]=0, "-", BS_CONTROLE[[#This Row],[Entre - Estações]])</f>
        <v>-</v>
      </c>
      <c r="AN169" s="284" t="str">
        <f>IF(BS_CONTROLE[[#This Row],[SB]]=0, "-", BS_CONTROLE[[#This Row],[SB]])</f>
        <v>-</v>
      </c>
      <c r="AO169" s="285" t="str">
        <f>IF(BS_CONTROLE[[#This Row],[SUB]]=0, "-", BS_CONTROLE[[#This Row],[SUB]])</f>
        <v>-</v>
      </c>
      <c r="AP169" s="286" t="str">
        <f>IF(BS_CONTROLE[[#This Row],[KM - Inicio]]=0, "-", BS_CONTROLE[[#This Row],[KM - Inicio]])</f>
        <v>-</v>
      </c>
      <c r="AQ169" s="286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9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7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9"/>
        <v>Aderente</v>
      </c>
      <c r="BR169" s="18" t="str">
        <f t="shared" si="20"/>
        <v>*</v>
      </c>
      <c r="BS169" s="18" t="str">
        <f t="shared" si="21"/>
        <v>*</v>
      </c>
      <c r="BT169" s="225" t="str">
        <f t="shared" si="17"/>
        <v/>
      </c>
    </row>
    <row r="170" spans="1:72" hidden="1">
      <c r="A170" s="50" t="str">
        <f t="shared" si="18"/>
        <v/>
      </c>
      <c r="B170" s="171"/>
      <c r="C170" s="8" t="str">
        <f>IF(BS_CONTROLE[[#This Row],[DATA]]="","",WEEKNUM(BS_CONTROLE[[#This Row],[DATA]]))</f>
        <v/>
      </c>
      <c r="D170" s="51"/>
      <c r="E170" s="320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11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9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9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4" t="str">
        <f>IF(BS_CONTROLE[[#This Row],[Local - Partida]]=0, "-", BS_CONTROLE[[#This Row],[Local - Partida]])</f>
        <v>-</v>
      </c>
      <c r="AL170" s="284" t="str">
        <f>IF(BS_CONTROLE[[#This Row],[Local - Encerramento]]=0, "-", BS_CONTROLE[[#This Row],[Local - Encerramento]])</f>
        <v>-</v>
      </c>
      <c r="AM170" s="284" t="str">
        <f>IF(BS_CONTROLE[[#This Row],[Entre - Estações]]=0, "-", BS_CONTROLE[[#This Row],[Entre - Estações]])</f>
        <v>-</v>
      </c>
      <c r="AN170" s="284" t="str">
        <f>IF(BS_CONTROLE[[#This Row],[SB]]=0, "-", BS_CONTROLE[[#This Row],[SB]])</f>
        <v>-</v>
      </c>
      <c r="AO170" s="285" t="str">
        <f>IF(BS_CONTROLE[[#This Row],[SUB]]=0, "-", BS_CONTROLE[[#This Row],[SUB]])</f>
        <v>-</v>
      </c>
      <c r="AP170" s="286" t="str">
        <f>IF(BS_CONTROLE[[#This Row],[KM - Inicio]]=0, "-", BS_CONTROLE[[#This Row],[KM - Inicio]])</f>
        <v>-</v>
      </c>
      <c r="AQ170" s="286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9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7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9"/>
        <v>Aderente</v>
      </c>
      <c r="BR170" s="18" t="str">
        <f t="shared" si="20"/>
        <v>*</v>
      </c>
      <c r="BS170" s="18" t="str">
        <f t="shared" si="21"/>
        <v>*</v>
      </c>
      <c r="BT170" s="225"/>
    </row>
    <row r="171" spans="1:72" hidden="1">
      <c r="A171" s="50" t="str">
        <f t="shared" si="18"/>
        <v/>
      </c>
      <c r="B171" s="171"/>
      <c r="C171" s="8" t="str">
        <f>IF(BS_CONTROLE[[#This Row],[DATA]]="","",WEEKNUM(BS_CONTROLE[[#This Row],[DATA]]))</f>
        <v/>
      </c>
      <c r="D171" s="51"/>
      <c r="E171" s="320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11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9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9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4" t="str">
        <f>IF(BS_CONTROLE[[#This Row],[Local - Partida]]=0, "-", BS_CONTROLE[[#This Row],[Local - Partida]])</f>
        <v>-</v>
      </c>
      <c r="AL171" s="284" t="str">
        <f>IF(BS_CONTROLE[[#This Row],[Local - Encerramento]]=0, "-", BS_CONTROLE[[#This Row],[Local - Encerramento]])</f>
        <v>-</v>
      </c>
      <c r="AM171" s="284" t="str">
        <f>IF(BS_CONTROLE[[#This Row],[Entre - Estações]]=0, "-", BS_CONTROLE[[#This Row],[Entre - Estações]])</f>
        <v>-</v>
      </c>
      <c r="AN171" s="284" t="str">
        <f>IF(BS_CONTROLE[[#This Row],[SB]]=0, "-", BS_CONTROLE[[#This Row],[SB]])</f>
        <v>-</v>
      </c>
      <c r="AO171" s="285" t="str">
        <f>IF(BS_CONTROLE[[#This Row],[SUB]]=0, "-", BS_CONTROLE[[#This Row],[SUB]])</f>
        <v>-</v>
      </c>
      <c r="AP171" s="286" t="str">
        <f>IF(BS_CONTROLE[[#This Row],[KM - Inicio]]=0, "-", BS_CONTROLE[[#This Row],[KM - Inicio]])</f>
        <v>-</v>
      </c>
      <c r="AQ171" s="286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9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7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9"/>
        <v>Aderente</v>
      </c>
      <c r="BR171" s="18" t="str">
        <f t="shared" si="20"/>
        <v>*</v>
      </c>
      <c r="BS171" s="18" t="str">
        <f t="shared" si="21"/>
        <v>*</v>
      </c>
      <c r="BT171" s="225" t="str">
        <f t="shared" si="17"/>
        <v/>
      </c>
    </row>
    <row r="172" spans="1:72" hidden="1">
      <c r="A172" s="50" t="str">
        <f t="shared" si="18"/>
        <v/>
      </c>
      <c r="B172" s="171"/>
      <c r="C172" s="8" t="str">
        <f>IF(BS_CONTROLE[[#This Row],[DATA]]="","",WEEKNUM(BS_CONTROLE[[#This Row],[DATA]]))</f>
        <v/>
      </c>
      <c r="D172" s="51"/>
      <c r="E172" s="320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11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9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9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4" t="str">
        <f>IF(BS_CONTROLE[[#This Row],[Local - Partida]]=0, "-", BS_CONTROLE[[#This Row],[Local - Partida]])</f>
        <v>-</v>
      </c>
      <c r="AL172" s="284" t="str">
        <f>IF(BS_CONTROLE[[#This Row],[Local - Encerramento]]=0, "-", BS_CONTROLE[[#This Row],[Local - Encerramento]])</f>
        <v>-</v>
      </c>
      <c r="AM172" s="284" t="str">
        <f>IF(BS_CONTROLE[[#This Row],[Entre - Estações]]=0, "-", BS_CONTROLE[[#This Row],[Entre - Estações]])</f>
        <v>-</v>
      </c>
      <c r="AN172" s="284" t="str">
        <f>IF(BS_CONTROLE[[#This Row],[SB]]=0, "-", BS_CONTROLE[[#This Row],[SB]])</f>
        <v>-</v>
      </c>
      <c r="AO172" s="285" t="str">
        <f>IF(BS_CONTROLE[[#This Row],[SUB]]=0, "-", BS_CONTROLE[[#This Row],[SUB]])</f>
        <v>-</v>
      </c>
      <c r="AP172" s="286" t="str">
        <f>IF(BS_CONTROLE[[#This Row],[KM - Inicio]]=0, "-", BS_CONTROLE[[#This Row],[KM - Inicio]])</f>
        <v>-</v>
      </c>
      <c r="AQ172" s="286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7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9"/>
        <v>Aderente</v>
      </c>
      <c r="BR172" s="18" t="str">
        <f t="shared" si="20"/>
        <v>*</v>
      </c>
      <c r="BS172" s="18" t="str">
        <f t="shared" si="21"/>
        <v>*</v>
      </c>
      <c r="BT172" s="225" t="str">
        <f t="shared" si="17"/>
        <v/>
      </c>
    </row>
    <row r="173" spans="1:72" hidden="1">
      <c r="A173" s="50" t="str">
        <f t="shared" si="18"/>
        <v/>
      </c>
      <c r="B173" s="171"/>
      <c r="C173" s="8" t="str">
        <f>IF(BS_CONTROLE[[#This Row],[DATA]]="","",WEEKNUM(BS_CONTROLE[[#This Row],[DATA]]))</f>
        <v/>
      </c>
      <c r="D173" s="51"/>
      <c r="E173" s="320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11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9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9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4" t="str">
        <f>IF(BS_CONTROLE[[#This Row],[Local - Partida]]=0, "-", BS_CONTROLE[[#This Row],[Local - Partida]])</f>
        <v>-</v>
      </c>
      <c r="AL173" s="284" t="str">
        <f>IF(BS_CONTROLE[[#This Row],[Local - Encerramento]]=0, "-", BS_CONTROLE[[#This Row],[Local - Encerramento]])</f>
        <v>-</v>
      </c>
      <c r="AM173" s="284" t="str">
        <f>IF(BS_CONTROLE[[#This Row],[Entre - Estações]]=0, "-", BS_CONTROLE[[#This Row],[Entre - Estações]])</f>
        <v>-</v>
      </c>
      <c r="AN173" s="284" t="str">
        <f>IF(BS_CONTROLE[[#This Row],[SB]]=0, "-", BS_CONTROLE[[#This Row],[SB]])</f>
        <v>-</v>
      </c>
      <c r="AO173" s="285" t="str">
        <f>IF(BS_CONTROLE[[#This Row],[SUB]]=0, "-", BS_CONTROLE[[#This Row],[SUB]])</f>
        <v>-</v>
      </c>
      <c r="AP173" s="286" t="str">
        <f>IF(BS_CONTROLE[[#This Row],[KM - Inicio]]=0, "-", BS_CONTROLE[[#This Row],[KM - Inicio]])</f>
        <v>-</v>
      </c>
      <c r="AQ173" s="286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7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9"/>
        <v>Aderente</v>
      </c>
      <c r="BR173" s="18" t="str">
        <f t="shared" si="20"/>
        <v>*</v>
      </c>
      <c r="BS173" s="18" t="str">
        <f t="shared" si="21"/>
        <v>*</v>
      </c>
      <c r="BT173" s="225"/>
    </row>
    <row r="174" spans="1:72" hidden="1">
      <c r="A174" s="50" t="str">
        <f t="shared" si="18"/>
        <v/>
      </c>
      <c r="B174" s="171"/>
      <c r="C174" s="8" t="str">
        <f>IF(BS_CONTROLE[[#This Row],[DATA]]="","",WEEKNUM(BS_CONTROLE[[#This Row],[DATA]]))</f>
        <v/>
      </c>
      <c r="D174" s="51"/>
      <c r="E174" s="320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11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9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9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4" t="str">
        <f>IF(BS_CONTROLE[[#This Row],[Local - Partida]]=0, "-", BS_CONTROLE[[#This Row],[Local - Partida]])</f>
        <v>-</v>
      </c>
      <c r="AL174" s="284" t="str">
        <f>IF(BS_CONTROLE[[#This Row],[Local - Encerramento]]=0, "-", BS_CONTROLE[[#This Row],[Local - Encerramento]])</f>
        <v>-</v>
      </c>
      <c r="AM174" s="284" t="str">
        <f>IF(BS_CONTROLE[[#This Row],[Entre - Estações]]=0, "-", BS_CONTROLE[[#This Row],[Entre - Estações]])</f>
        <v>-</v>
      </c>
      <c r="AN174" s="284" t="str">
        <f>IF(BS_CONTROLE[[#This Row],[SB]]=0, "-", BS_CONTROLE[[#This Row],[SB]])</f>
        <v>-</v>
      </c>
      <c r="AO174" s="285" t="str">
        <f>IF(BS_CONTROLE[[#This Row],[SUB]]=0, "-", BS_CONTROLE[[#This Row],[SUB]])</f>
        <v>-</v>
      </c>
      <c r="AP174" s="286" t="str">
        <f>IF(BS_CONTROLE[[#This Row],[KM - Inicio]]=0, "-", BS_CONTROLE[[#This Row],[KM - Inicio]])</f>
        <v>-</v>
      </c>
      <c r="AQ174" s="286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9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7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9"/>
        <v>Aderente</v>
      </c>
      <c r="BR174" s="18" t="str">
        <f t="shared" si="20"/>
        <v>*</v>
      </c>
      <c r="BS174" s="18" t="str">
        <f t="shared" si="21"/>
        <v>*</v>
      </c>
      <c r="BT174" s="225" t="str">
        <f t="shared" si="17"/>
        <v/>
      </c>
    </row>
    <row r="175" spans="1:72" hidden="1">
      <c r="A175" s="50" t="str">
        <f t="shared" si="18"/>
        <v/>
      </c>
      <c r="B175" s="171"/>
      <c r="C175" s="8" t="str">
        <f>IF(BS_CONTROLE[[#This Row],[DATA]]="","",WEEKNUM(BS_CONTROLE[[#This Row],[DATA]]))</f>
        <v/>
      </c>
      <c r="D175" s="51"/>
      <c r="E175" s="320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11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9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9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4" t="str">
        <f>IF(BS_CONTROLE[[#This Row],[Local - Partida]]=0, "-", BS_CONTROLE[[#This Row],[Local - Partida]])</f>
        <v>-</v>
      </c>
      <c r="AL175" s="284" t="str">
        <f>IF(BS_CONTROLE[[#This Row],[Local - Encerramento]]=0, "-", BS_CONTROLE[[#This Row],[Local - Encerramento]])</f>
        <v>-</v>
      </c>
      <c r="AM175" s="284" t="str">
        <f>IF(BS_CONTROLE[[#This Row],[Entre - Estações]]=0, "-", BS_CONTROLE[[#This Row],[Entre - Estações]])</f>
        <v>-</v>
      </c>
      <c r="AN175" s="284" t="str">
        <f>IF(BS_CONTROLE[[#This Row],[SB]]=0, "-", BS_CONTROLE[[#This Row],[SB]])</f>
        <v>-</v>
      </c>
      <c r="AO175" s="285" t="str">
        <f>IF(BS_CONTROLE[[#This Row],[SUB]]=0, "-", BS_CONTROLE[[#This Row],[SUB]])</f>
        <v>-</v>
      </c>
      <c r="AP175" s="286" t="str">
        <f>IF(BS_CONTROLE[[#This Row],[KM - Inicio]]=0, "-", BS_CONTROLE[[#This Row],[KM - Inicio]])</f>
        <v>-</v>
      </c>
      <c r="AQ175" s="286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9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7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9"/>
        <v>Aderente</v>
      </c>
      <c r="BR175" s="18" t="str">
        <f t="shared" si="20"/>
        <v>*</v>
      </c>
      <c r="BS175" s="18" t="str">
        <f t="shared" si="21"/>
        <v>*</v>
      </c>
      <c r="BT175" s="225" t="str">
        <f t="shared" si="17"/>
        <v/>
      </c>
    </row>
    <row r="176" spans="1:72" hidden="1">
      <c r="A176" s="50" t="str">
        <f t="shared" si="18"/>
        <v/>
      </c>
      <c r="B176" s="171"/>
      <c r="C176" s="8" t="str">
        <f>IF(BS_CONTROLE[[#This Row],[DATA]]="","",WEEKNUM(BS_CONTROLE[[#This Row],[DATA]]))</f>
        <v/>
      </c>
      <c r="D176" s="51"/>
      <c r="E176" s="320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11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9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9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4" t="str">
        <f>IF(BS_CONTROLE[[#This Row],[Local - Partida]]=0, "-", BS_CONTROLE[[#This Row],[Local - Partida]])</f>
        <v>-</v>
      </c>
      <c r="AL176" s="284" t="str">
        <f>IF(BS_CONTROLE[[#This Row],[Local - Encerramento]]=0, "-", BS_CONTROLE[[#This Row],[Local - Encerramento]])</f>
        <v>-</v>
      </c>
      <c r="AM176" s="284" t="str">
        <f>IF(BS_CONTROLE[[#This Row],[Entre - Estações]]=0, "-", BS_CONTROLE[[#This Row],[Entre - Estações]])</f>
        <v>-</v>
      </c>
      <c r="AN176" s="284" t="str">
        <f>IF(BS_CONTROLE[[#This Row],[SB]]=0, "-", BS_CONTROLE[[#This Row],[SB]])</f>
        <v>-</v>
      </c>
      <c r="AO176" s="285" t="str">
        <f>IF(BS_CONTROLE[[#This Row],[SUB]]=0, "-", BS_CONTROLE[[#This Row],[SUB]])</f>
        <v>-</v>
      </c>
      <c r="AP176" s="286" t="str">
        <f>IF(BS_CONTROLE[[#This Row],[KM - Inicio]]=0, "-", BS_CONTROLE[[#This Row],[KM - Inicio]])</f>
        <v>-</v>
      </c>
      <c r="AQ176" s="286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9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7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9"/>
        <v>Aderente</v>
      </c>
      <c r="BR176" s="18" t="str">
        <f t="shared" si="20"/>
        <v>*</v>
      </c>
      <c r="BS176" s="18" t="str">
        <f t="shared" si="21"/>
        <v>*</v>
      </c>
      <c r="BT176" s="225" t="str">
        <f t="shared" si="17"/>
        <v/>
      </c>
    </row>
    <row r="177" spans="1:72" hidden="1">
      <c r="A177" s="50" t="str">
        <f t="shared" si="18"/>
        <v/>
      </c>
      <c r="B177" s="171"/>
      <c r="C177" s="8" t="str">
        <f>IF(BS_CONTROLE[[#This Row],[DATA]]="","",WEEKNUM(BS_CONTROLE[[#This Row],[DATA]]))</f>
        <v/>
      </c>
      <c r="D177" s="51"/>
      <c r="E177" s="320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11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9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9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4" t="str">
        <f>IF(BS_CONTROLE[[#This Row],[Local - Partida]]=0, "-", BS_CONTROLE[[#This Row],[Local - Partida]])</f>
        <v>-</v>
      </c>
      <c r="AL177" s="284" t="str">
        <f>IF(BS_CONTROLE[[#This Row],[Local - Encerramento]]=0, "-", BS_CONTROLE[[#This Row],[Local - Encerramento]])</f>
        <v>-</v>
      </c>
      <c r="AM177" s="284" t="str">
        <f>IF(BS_CONTROLE[[#This Row],[Entre - Estações]]=0, "-", BS_CONTROLE[[#This Row],[Entre - Estações]])</f>
        <v>-</v>
      </c>
      <c r="AN177" s="284" t="str">
        <f>IF(BS_CONTROLE[[#This Row],[SB]]=0, "-", BS_CONTROLE[[#This Row],[SB]])</f>
        <v>-</v>
      </c>
      <c r="AO177" s="285" t="str">
        <f>IF(BS_CONTROLE[[#This Row],[SUB]]=0, "-", BS_CONTROLE[[#This Row],[SUB]])</f>
        <v>-</v>
      </c>
      <c r="AP177" s="286" t="str">
        <f>IF(BS_CONTROLE[[#This Row],[KM - Inicio]]=0, "-", BS_CONTROLE[[#This Row],[KM - Inicio]])</f>
        <v>-</v>
      </c>
      <c r="AQ177" s="286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9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7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9"/>
        <v>Aderente</v>
      </c>
      <c r="BR177" s="18" t="str">
        <f t="shared" si="20"/>
        <v>*</v>
      </c>
      <c r="BS177" s="18" t="str">
        <f t="shared" si="21"/>
        <v>*</v>
      </c>
      <c r="BT177" s="225"/>
    </row>
    <row r="178" spans="1:72" hidden="1">
      <c r="A178" s="50" t="str">
        <f t="shared" si="18"/>
        <v/>
      </c>
      <c r="B178" s="171"/>
      <c r="C178" s="8" t="str">
        <f>IF(BS_CONTROLE[[#This Row],[DATA]]="","",WEEKNUM(BS_CONTROLE[[#This Row],[DATA]]))</f>
        <v/>
      </c>
      <c r="D178" s="51"/>
      <c r="E178" s="321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11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9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9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4" t="str">
        <f>IF(BS_CONTROLE[[#This Row],[Local - Partida]]=0, "-", BS_CONTROLE[[#This Row],[Local - Partida]])</f>
        <v>-</v>
      </c>
      <c r="AL178" s="284" t="str">
        <f>IF(BS_CONTROLE[[#This Row],[Local - Encerramento]]=0, "-", BS_CONTROLE[[#This Row],[Local - Encerramento]])</f>
        <v>-</v>
      </c>
      <c r="AM178" s="284" t="str">
        <f>IF(BS_CONTROLE[[#This Row],[Entre - Estações]]=0, "-", BS_CONTROLE[[#This Row],[Entre - Estações]])</f>
        <v>-</v>
      </c>
      <c r="AN178" s="284" t="str">
        <f>IF(BS_CONTROLE[[#This Row],[SB]]=0, "-", BS_CONTROLE[[#This Row],[SB]])</f>
        <v>-</v>
      </c>
      <c r="AO178" s="285" t="str">
        <f>IF(BS_CONTROLE[[#This Row],[SUB]]=0, "-", BS_CONTROLE[[#This Row],[SUB]])</f>
        <v>-</v>
      </c>
      <c r="AP178" s="286" t="str">
        <f>IF(BS_CONTROLE[[#This Row],[KM - Inicio]]=0, "-", BS_CONTROLE[[#This Row],[KM - Inicio]])</f>
        <v>-</v>
      </c>
      <c r="AQ178" s="286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9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7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9"/>
        <v>Aderente</v>
      </c>
      <c r="BR178" s="18" t="str">
        <f t="shared" si="20"/>
        <v>*</v>
      </c>
      <c r="BS178" s="18" t="str">
        <f t="shared" si="21"/>
        <v>*</v>
      </c>
      <c r="BT178" s="225" t="str">
        <f t="shared" si="17"/>
        <v/>
      </c>
    </row>
    <row r="179" spans="1:72" hidden="1">
      <c r="A179" s="50" t="str">
        <f t="shared" si="18"/>
        <v/>
      </c>
      <c r="B179" s="171"/>
      <c r="C179" s="8" t="str">
        <f>IF(BS_CONTROLE[[#This Row],[DATA]]="","",WEEKNUM(BS_CONTROLE[[#This Row],[DATA]]))</f>
        <v/>
      </c>
      <c r="D179" s="51"/>
      <c r="E179" s="320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11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9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9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4" t="str">
        <f>IF(BS_CONTROLE[[#This Row],[Local - Partida]]=0, "-", BS_CONTROLE[[#This Row],[Local - Partida]])</f>
        <v>-</v>
      </c>
      <c r="AL179" s="284" t="str">
        <f>IF(BS_CONTROLE[[#This Row],[Local - Encerramento]]=0, "-", BS_CONTROLE[[#This Row],[Local - Encerramento]])</f>
        <v>-</v>
      </c>
      <c r="AM179" s="284" t="str">
        <f>IF(BS_CONTROLE[[#This Row],[Entre - Estações]]=0, "-", BS_CONTROLE[[#This Row],[Entre - Estações]])</f>
        <v>-</v>
      </c>
      <c r="AN179" s="284" t="str">
        <f>IF(BS_CONTROLE[[#This Row],[SB]]=0, "-", BS_CONTROLE[[#This Row],[SB]])</f>
        <v>-</v>
      </c>
      <c r="AO179" s="285" t="str">
        <f>IF(BS_CONTROLE[[#This Row],[SUB]]=0, "-", BS_CONTROLE[[#This Row],[SUB]])</f>
        <v>-</v>
      </c>
      <c r="AP179" s="286" t="str">
        <f>IF(BS_CONTROLE[[#This Row],[KM - Inicio]]=0, "-", BS_CONTROLE[[#This Row],[KM - Inicio]])</f>
        <v>-</v>
      </c>
      <c r="AQ179" s="286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9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7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9"/>
        <v>Aderente</v>
      </c>
      <c r="BR179" s="18" t="str">
        <f t="shared" si="20"/>
        <v>*</v>
      </c>
      <c r="BS179" s="18" t="str">
        <f t="shared" si="21"/>
        <v>*</v>
      </c>
      <c r="BT179" s="225" t="str">
        <f t="shared" si="17"/>
        <v/>
      </c>
    </row>
    <row r="180" spans="1:72" hidden="1">
      <c r="A180" s="50" t="str">
        <f t="shared" si="18"/>
        <v/>
      </c>
      <c r="B180" s="171"/>
      <c r="C180" s="8" t="str">
        <f>IF(BS_CONTROLE[[#This Row],[DATA]]="","",WEEKNUM(BS_CONTROLE[[#This Row],[DATA]]))</f>
        <v/>
      </c>
      <c r="D180" s="51"/>
      <c r="E180" s="320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11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9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9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4" t="str">
        <f>IF(BS_CONTROLE[[#This Row],[Local - Partida]]=0, "-", BS_CONTROLE[[#This Row],[Local - Partida]])</f>
        <v>-</v>
      </c>
      <c r="AL180" s="284" t="str">
        <f>IF(BS_CONTROLE[[#This Row],[Local - Encerramento]]=0, "-", BS_CONTROLE[[#This Row],[Local - Encerramento]])</f>
        <v>-</v>
      </c>
      <c r="AM180" s="284" t="str">
        <f>IF(BS_CONTROLE[[#This Row],[Entre - Estações]]=0, "-", BS_CONTROLE[[#This Row],[Entre - Estações]])</f>
        <v>-</v>
      </c>
      <c r="AN180" s="284" t="str">
        <f>IF(BS_CONTROLE[[#This Row],[SB]]=0, "-", BS_CONTROLE[[#This Row],[SB]])</f>
        <v>-</v>
      </c>
      <c r="AO180" s="285" t="str">
        <f>IF(BS_CONTROLE[[#This Row],[SUB]]=0, "-", BS_CONTROLE[[#This Row],[SUB]])</f>
        <v>-</v>
      </c>
      <c r="AP180" s="286" t="str">
        <f>IF(BS_CONTROLE[[#This Row],[KM - Inicio]]=0, "-", BS_CONTROLE[[#This Row],[KM - Inicio]])</f>
        <v>-</v>
      </c>
      <c r="AQ180" s="286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9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7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9"/>
        <v>Aderente</v>
      </c>
      <c r="BR180" s="18" t="str">
        <f t="shared" si="20"/>
        <v>*</v>
      </c>
      <c r="BS180" s="18" t="str">
        <f t="shared" si="21"/>
        <v>*</v>
      </c>
      <c r="BT180" s="225" t="str">
        <f t="shared" si="17"/>
        <v/>
      </c>
    </row>
    <row r="181" spans="1:72" hidden="1">
      <c r="A181" s="50" t="str">
        <f t="shared" si="18"/>
        <v/>
      </c>
      <c r="B181" s="171"/>
      <c r="C181" s="8" t="str">
        <f>IF(BS_CONTROLE[[#This Row],[DATA]]="","",WEEKNUM(BS_CONTROLE[[#This Row],[DATA]]))</f>
        <v/>
      </c>
      <c r="D181" s="51"/>
      <c r="E181" s="320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11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9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9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4" t="str">
        <f>IF(BS_CONTROLE[[#This Row],[Local - Partida]]=0, "-", BS_CONTROLE[[#This Row],[Local - Partida]])</f>
        <v>-</v>
      </c>
      <c r="AL181" s="284" t="str">
        <f>IF(BS_CONTROLE[[#This Row],[Local - Encerramento]]=0, "-", BS_CONTROLE[[#This Row],[Local - Encerramento]])</f>
        <v>-</v>
      </c>
      <c r="AM181" s="284" t="str">
        <f>IF(BS_CONTROLE[[#This Row],[Entre - Estações]]=0, "-", BS_CONTROLE[[#This Row],[Entre - Estações]])</f>
        <v>-</v>
      </c>
      <c r="AN181" s="284" t="str">
        <f>IF(BS_CONTROLE[[#This Row],[SB]]=0, "-", BS_CONTROLE[[#This Row],[SB]])</f>
        <v>-</v>
      </c>
      <c r="AO181" s="285" t="str">
        <f>IF(BS_CONTROLE[[#This Row],[SUB]]=0, "-", BS_CONTROLE[[#This Row],[SUB]])</f>
        <v>-</v>
      </c>
      <c r="AP181" s="286" t="str">
        <f>IF(BS_CONTROLE[[#This Row],[KM - Inicio]]=0, "-", BS_CONTROLE[[#This Row],[KM - Inicio]])</f>
        <v>-</v>
      </c>
      <c r="AQ181" s="286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9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7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9"/>
        <v>Aderente</v>
      </c>
      <c r="BR181" s="18" t="str">
        <f t="shared" si="20"/>
        <v>*</v>
      </c>
      <c r="BS181" s="18" t="str">
        <f t="shared" si="21"/>
        <v>*</v>
      </c>
      <c r="BT181" s="225" t="str">
        <f t="shared" si="17"/>
        <v/>
      </c>
    </row>
    <row r="182" spans="1:72" hidden="1">
      <c r="A182" s="50" t="str">
        <f t="shared" si="18"/>
        <v/>
      </c>
      <c r="B182" s="171"/>
      <c r="C182" s="8" t="str">
        <f>IF(BS_CONTROLE[[#This Row],[DATA]]="","",WEEKNUM(BS_CONTROLE[[#This Row],[DATA]]))</f>
        <v/>
      </c>
      <c r="D182" s="51"/>
      <c r="E182" s="320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11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9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9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4" t="str">
        <f>IF(BS_CONTROLE[[#This Row],[Local - Partida]]=0, "-", BS_CONTROLE[[#This Row],[Local - Partida]])</f>
        <v>-</v>
      </c>
      <c r="AL182" s="284" t="str">
        <f>IF(BS_CONTROLE[[#This Row],[Local - Encerramento]]=0, "-", BS_CONTROLE[[#This Row],[Local - Encerramento]])</f>
        <v>-</v>
      </c>
      <c r="AM182" s="284" t="str">
        <f>IF(BS_CONTROLE[[#This Row],[Entre - Estações]]=0, "-", BS_CONTROLE[[#This Row],[Entre - Estações]])</f>
        <v>-</v>
      </c>
      <c r="AN182" s="284" t="str">
        <f>IF(BS_CONTROLE[[#This Row],[SB]]=0, "-", BS_CONTROLE[[#This Row],[SB]])</f>
        <v>-</v>
      </c>
      <c r="AO182" s="285" t="str">
        <f>IF(BS_CONTROLE[[#This Row],[SUB]]=0, "-", BS_CONTROLE[[#This Row],[SUB]])</f>
        <v>-</v>
      </c>
      <c r="AP182" s="286" t="str">
        <f>IF(BS_CONTROLE[[#This Row],[KM - Inicio]]=0, "-", BS_CONTROLE[[#This Row],[KM - Inicio]])</f>
        <v>-</v>
      </c>
      <c r="AQ182" s="286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9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7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9"/>
        <v>Aderente</v>
      </c>
      <c r="BR182" s="18" t="str">
        <f t="shared" si="20"/>
        <v>*</v>
      </c>
      <c r="BS182" s="18" t="str">
        <f t="shared" si="21"/>
        <v>*</v>
      </c>
      <c r="BT182" s="225"/>
    </row>
    <row r="183" spans="1:72" hidden="1">
      <c r="A183" s="50" t="str">
        <f t="shared" si="18"/>
        <v/>
      </c>
      <c r="B183" s="171"/>
      <c r="C183" s="8" t="str">
        <f>IF(BS_CONTROLE[[#This Row],[DATA]]="","",WEEKNUM(BS_CONTROLE[[#This Row],[DATA]]))</f>
        <v/>
      </c>
      <c r="D183" s="51"/>
      <c r="E183" s="320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11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9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9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4" t="str">
        <f>IF(BS_CONTROLE[[#This Row],[Local - Partida]]=0, "-", BS_CONTROLE[[#This Row],[Local - Partida]])</f>
        <v>-</v>
      </c>
      <c r="AL183" s="284" t="str">
        <f>IF(BS_CONTROLE[[#This Row],[Local - Encerramento]]=0, "-", BS_CONTROLE[[#This Row],[Local - Encerramento]])</f>
        <v>-</v>
      </c>
      <c r="AM183" s="284" t="str">
        <f>IF(BS_CONTROLE[[#This Row],[Entre - Estações]]=0, "-", BS_CONTROLE[[#This Row],[Entre - Estações]])</f>
        <v>-</v>
      </c>
      <c r="AN183" s="284" t="str">
        <f>IF(BS_CONTROLE[[#This Row],[SB]]=0, "-", BS_CONTROLE[[#This Row],[SB]])</f>
        <v>-</v>
      </c>
      <c r="AO183" s="285" t="str">
        <f>IF(BS_CONTROLE[[#This Row],[SUB]]=0, "-", BS_CONTROLE[[#This Row],[SUB]])</f>
        <v>-</v>
      </c>
      <c r="AP183" s="286" t="str">
        <f>IF(BS_CONTROLE[[#This Row],[KM - Inicio]]=0, "-", BS_CONTROLE[[#This Row],[KM - Inicio]])</f>
        <v>-</v>
      </c>
      <c r="AQ183" s="286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9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7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9"/>
        <v>Aderente</v>
      </c>
      <c r="BR183" s="18" t="str">
        <f t="shared" si="20"/>
        <v>*</v>
      </c>
      <c r="BS183" s="18" t="str">
        <f t="shared" si="21"/>
        <v>*</v>
      </c>
      <c r="BT183" s="225" t="str">
        <f t="shared" si="17"/>
        <v/>
      </c>
    </row>
    <row r="184" spans="1:72" hidden="1">
      <c r="A184" s="50" t="str">
        <f t="shared" si="18"/>
        <v/>
      </c>
      <c r="B184" s="171"/>
      <c r="C184" s="8" t="str">
        <f>IF(BS_CONTROLE[[#This Row],[DATA]]="","",WEEKNUM(BS_CONTROLE[[#This Row],[DATA]]))</f>
        <v/>
      </c>
      <c r="D184" s="51"/>
      <c r="E184" s="320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11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9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9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4" t="str">
        <f>IF(BS_CONTROLE[[#This Row],[Local - Partida]]=0, "-", BS_CONTROLE[[#This Row],[Local - Partida]])</f>
        <v>-</v>
      </c>
      <c r="AL184" s="284" t="str">
        <f>IF(BS_CONTROLE[[#This Row],[Local - Encerramento]]=0, "-", BS_CONTROLE[[#This Row],[Local - Encerramento]])</f>
        <v>-</v>
      </c>
      <c r="AM184" s="284" t="str">
        <f>IF(BS_CONTROLE[[#This Row],[Entre - Estações]]=0, "-", BS_CONTROLE[[#This Row],[Entre - Estações]])</f>
        <v>-</v>
      </c>
      <c r="AN184" s="284" t="str">
        <f>IF(BS_CONTROLE[[#This Row],[SB]]=0, "-", BS_CONTROLE[[#This Row],[SB]])</f>
        <v>-</v>
      </c>
      <c r="AO184" s="285" t="str">
        <f>IF(BS_CONTROLE[[#This Row],[SUB]]=0, "-", BS_CONTROLE[[#This Row],[SUB]])</f>
        <v>-</v>
      </c>
      <c r="AP184" s="286" t="str">
        <f>IF(BS_CONTROLE[[#This Row],[KM - Inicio]]=0, "-", BS_CONTROLE[[#This Row],[KM - Inicio]])</f>
        <v>-</v>
      </c>
      <c r="AQ184" s="286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7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9"/>
        <v>Aderente</v>
      </c>
      <c r="BR184" s="18" t="str">
        <f t="shared" si="20"/>
        <v>*</v>
      </c>
      <c r="BS184" s="18" t="str">
        <f t="shared" si="21"/>
        <v>*</v>
      </c>
      <c r="BT184" s="225" t="str">
        <f t="shared" si="17"/>
        <v/>
      </c>
    </row>
    <row r="185" spans="1:72" hidden="1">
      <c r="A185" s="50" t="str">
        <f t="shared" si="18"/>
        <v/>
      </c>
      <c r="B185" s="171"/>
      <c r="C185" s="8" t="str">
        <f>IF(BS_CONTROLE[[#This Row],[DATA]]="","",WEEKNUM(BS_CONTROLE[[#This Row],[DATA]]))</f>
        <v/>
      </c>
      <c r="D185" s="51"/>
      <c r="E185" s="320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11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9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9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4" t="str">
        <f>IF(BS_CONTROLE[[#This Row],[Local - Partida]]=0, "-", BS_CONTROLE[[#This Row],[Local - Partida]])</f>
        <v>-</v>
      </c>
      <c r="AL185" s="284" t="str">
        <f>IF(BS_CONTROLE[[#This Row],[Local - Encerramento]]=0, "-", BS_CONTROLE[[#This Row],[Local - Encerramento]])</f>
        <v>-</v>
      </c>
      <c r="AM185" s="284" t="str">
        <f>IF(BS_CONTROLE[[#This Row],[Entre - Estações]]=0, "-", BS_CONTROLE[[#This Row],[Entre - Estações]])</f>
        <v>-</v>
      </c>
      <c r="AN185" s="284" t="str">
        <f>IF(BS_CONTROLE[[#This Row],[SB]]=0, "-", BS_CONTROLE[[#This Row],[SB]])</f>
        <v>-</v>
      </c>
      <c r="AO185" s="285" t="str">
        <f>IF(BS_CONTROLE[[#This Row],[SUB]]=0, "-", BS_CONTROLE[[#This Row],[SUB]])</f>
        <v>-</v>
      </c>
      <c r="AP185" s="286" t="str">
        <f>IF(BS_CONTROLE[[#This Row],[KM - Inicio]]=0, "-", BS_CONTROLE[[#This Row],[KM - Inicio]])</f>
        <v>-</v>
      </c>
      <c r="AQ185" s="286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7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9"/>
        <v>Aderente</v>
      </c>
      <c r="BR185" s="18" t="str">
        <f t="shared" si="20"/>
        <v>*</v>
      </c>
      <c r="BS185" s="18" t="str">
        <f t="shared" si="21"/>
        <v>*</v>
      </c>
      <c r="BT185" s="225"/>
    </row>
    <row r="186" spans="1:72" hidden="1">
      <c r="A186" s="50" t="str">
        <f t="shared" si="18"/>
        <v/>
      </c>
      <c r="B186" s="171"/>
      <c r="C186" s="8" t="str">
        <f>IF(BS_CONTROLE[[#This Row],[DATA]]="","",WEEKNUM(BS_CONTROLE[[#This Row],[DATA]]))</f>
        <v/>
      </c>
      <c r="D186" s="51"/>
      <c r="E186" s="320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11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9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9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4" t="str">
        <f>IF(BS_CONTROLE[[#This Row],[Local - Partida]]=0, "-", BS_CONTROLE[[#This Row],[Local - Partida]])</f>
        <v>-</v>
      </c>
      <c r="AL186" s="284" t="str">
        <f>IF(BS_CONTROLE[[#This Row],[Local - Encerramento]]=0, "-", BS_CONTROLE[[#This Row],[Local - Encerramento]])</f>
        <v>-</v>
      </c>
      <c r="AM186" s="284" t="str">
        <f>IF(BS_CONTROLE[[#This Row],[Entre - Estações]]=0, "-", BS_CONTROLE[[#This Row],[Entre - Estações]])</f>
        <v>-</v>
      </c>
      <c r="AN186" s="284" t="str">
        <f>IF(BS_CONTROLE[[#This Row],[SB]]=0, "-", BS_CONTROLE[[#This Row],[SB]])</f>
        <v>-</v>
      </c>
      <c r="AO186" s="285" t="str">
        <f>IF(BS_CONTROLE[[#This Row],[SUB]]=0, "-", BS_CONTROLE[[#This Row],[SUB]])</f>
        <v>-</v>
      </c>
      <c r="AP186" s="286" t="str">
        <f>IF(BS_CONTROLE[[#This Row],[KM - Inicio]]=0, "-", BS_CONTROLE[[#This Row],[KM - Inicio]])</f>
        <v>-</v>
      </c>
      <c r="AQ186" s="286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7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9"/>
        <v>Aderente</v>
      </c>
      <c r="BR186" s="18" t="str">
        <f t="shared" si="20"/>
        <v>*</v>
      </c>
      <c r="BS186" s="18" t="str">
        <f t="shared" si="21"/>
        <v>*</v>
      </c>
      <c r="BT186" s="225" t="str">
        <f t="shared" si="17"/>
        <v/>
      </c>
    </row>
    <row r="187" spans="1:72" hidden="1">
      <c r="A187" s="50" t="str">
        <f t="shared" si="18"/>
        <v/>
      </c>
      <c r="B187" s="171"/>
      <c r="C187" s="8" t="str">
        <f>IF(BS_CONTROLE[[#This Row],[DATA]]="","",WEEKNUM(BS_CONTROLE[[#This Row],[DATA]]))</f>
        <v/>
      </c>
      <c r="D187" s="51"/>
      <c r="E187" s="320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11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9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9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4" t="str">
        <f>IF(BS_CONTROLE[[#This Row],[Local - Partida]]=0, "-", BS_CONTROLE[[#This Row],[Local - Partida]])</f>
        <v>-</v>
      </c>
      <c r="AL187" s="284" t="str">
        <f>IF(BS_CONTROLE[[#This Row],[Local - Encerramento]]=0, "-", BS_CONTROLE[[#This Row],[Local - Encerramento]])</f>
        <v>-</v>
      </c>
      <c r="AM187" s="284" t="str">
        <f>IF(BS_CONTROLE[[#This Row],[Entre - Estações]]=0, "-", BS_CONTROLE[[#This Row],[Entre - Estações]])</f>
        <v>-</v>
      </c>
      <c r="AN187" s="284" t="str">
        <f>IF(BS_CONTROLE[[#This Row],[SB]]=0, "-", BS_CONTROLE[[#This Row],[SB]])</f>
        <v>-</v>
      </c>
      <c r="AO187" s="285" t="str">
        <f>IF(BS_CONTROLE[[#This Row],[SUB]]=0, "-", BS_CONTROLE[[#This Row],[SUB]])</f>
        <v>-</v>
      </c>
      <c r="AP187" s="286" t="str">
        <f>IF(BS_CONTROLE[[#This Row],[KM - Inicio]]=0, "-", BS_CONTROLE[[#This Row],[KM - Inicio]])</f>
        <v>-</v>
      </c>
      <c r="AQ187" s="286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9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7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9"/>
        <v>Aderente</v>
      </c>
      <c r="BR187" s="18" t="str">
        <f t="shared" si="20"/>
        <v>*</v>
      </c>
      <c r="BS187" s="18" t="str">
        <f t="shared" si="21"/>
        <v>*</v>
      </c>
      <c r="BT187" s="225" t="str">
        <f t="shared" si="17"/>
        <v/>
      </c>
    </row>
    <row r="188" spans="1:72" hidden="1">
      <c r="A188" s="50" t="str">
        <f t="shared" si="18"/>
        <v/>
      </c>
      <c r="B188" s="171"/>
      <c r="C188" s="8" t="str">
        <f>IF(BS_CONTROLE[[#This Row],[DATA]]="","",WEEKNUM(BS_CONTROLE[[#This Row],[DATA]]))</f>
        <v/>
      </c>
      <c r="D188" s="51"/>
      <c r="E188" s="320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11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9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9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4" t="str">
        <f>IF(BS_CONTROLE[[#This Row],[Local - Partida]]=0, "-", BS_CONTROLE[[#This Row],[Local - Partida]])</f>
        <v>-</v>
      </c>
      <c r="AL188" s="284" t="str">
        <f>IF(BS_CONTROLE[[#This Row],[Local - Encerramento]]=0, "-", BS_CONTROLE[[#This Row],[Local - Encerramento]])</f>
        <v>-</v>
      </c>
      <c r="AM188" s="284" t="str">
        <f>IF(BS_CONTROLE[[#This Row],[Entre - Estações]]=0, "-", BS_CONTROLE[[#This Row],[Entre - Estações]])</f>
        <v>-</v>
      </c>
      <c r="AN188" s="284" t="str">
        <f>IF(BS_CONTROLE[[#This Row],[SB]]=0, "-", BS_CONTROLE[[#This Row],[SB]])</f>
        <v>-</v>
      </c>
      <c r="AO188" s="285" t="str">
        <f>IF(BS_CONTROLE[[#This Row],[SUB]]=0, "-", BS_CONTROLE[[#This Row],[SUB]])</f>
        <v>-</v>
      </c>
      <c r="AP188" s="286" t="str">
        <f>IF(BS_CONTROLE[[#This Row],[KM - Inicio]]=0, "-", BS_CONTROLE[[#This Row],[KM - Inicio]])</f>
        <v>-</v>
      </c>
      <c r="AQ188" s="286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9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7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9"/>
        <v>Aderente</v>
      </c>
      <c r="BR188" s="18" t="str">
        <f t="shared" si="20"/>
        <v>*</v>
      </c>
      <c r="BS188" s="18" t="str">
        <f t="shared" si="21"/>
        <v>*</v>
      </c>
      <c r="BT188" s="225" t="str">
        <f t="shared" si="17"/>
        <v/>
      </c>
    </row>
    <row r="189" spans="1:72" hidden="1">
      <c r="A189" s="50" t="str">
        <f t="shared" si="18"/>
        <v/>
      </c>
      <c r="B189" s="171"/>
      <c r="C189" s="8" t="str">
        <f>IF(BS_CONTROLE[[#This Row],[DATA]]="","",WEEKNUM(BS_CONTROLE[[#This Row],[DATA]]))</f>
        <v/>
      </c>
      <c r="D189" s="51"/>
      <c r="E189" s="320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11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9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9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4" t="str">
        <f>IF(BS_CONTROLE[[#This Row],[Local - Partida]]=0, "-", BS_CONTROLE[[#This Row],[Local - Partida]])</f>
        <v>-</v>
      </c>
      <c r="AL189" s="284" t="str">
        <f>IF(BS_CONTROLE[[#This Row],[Local - Encerramento]]=0, "-", BS_CONTROLE[[#This Row],[Local - Encerramento]])</f>
        <v>-</v>
      </c>
      <c r="AM189" s="284" t="str">
        <f>IF(BS_CONTROLE[[#This Row],[Entre - Estações]]=0, "-", BS_CONTROLE[[#This Row],[Entre - Estações]])</f>
        <v>-</v>
      </c>
      <c r="AN189" s="284" t="str">
        <f>IF(BS_CONTROLE[[#This Row],[SB]]=0, "-", BS_CONTROLE[[#This Row],[SB]])</f>
        <v>-</v>
      </c>
      <c r="AO189" s="285" t="str">
        <f>IF(BS_CONTROLE[[#This Row],[SUB]]=0, "-", BS_CONTROLE[[#This Row],[SUB]])</f>
        <v>-</v>
      </c>
      <c r="AP189" s="286" t="str">
        <f>IF(BS_CONTROLE[[#This Row],[KM - Inicio]]=0, "-", BS_CONTROLE[[#This Row],[KM - Inicio]])</f>
        <v>-</v>
      </c>
      <c r="AQ189" s="286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9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7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9"/>
        <v>Aderente</v>
      </c>
      <c r="BR189" s="18" t="str">
        <f t="shared" si="20"/>
        <v>*</v>
      </c>
      <c r="BS189" s="18" t="str">
        <f t="shared" si="21"/>
        <v>*</v>
      </c>
      <c r="BT189" s="225" t="str">
        <f t="shared" si="17"/>
        <v/>
      </c>
    </row>
    <row r="190" spans="1:72" hidden="1">
      <c r="A190" s="50" t="str">
        <f t="shared" si="18"/>
        <v/>
      </c>
      <c r="B190" s="171"/>
      <c r="C190" s="8" t="str">
        <f>IF(BS_CONTROLE[[#This Row],[DATA]]="","",WEEKNUM(BS_CONTROLE[[#This Row],[DATA]]))</f>
        <v/>
      </c>
      <c r="D190" s="51"/>
      <c r="E190" s="321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11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9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9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4" t="str">
        <f>IF(BS_CONTROLE[[#This Row],[Local - Partida]]=0, "-", BS_CONTROLE[[#This Row],[Local - Partida]])</f>
        <v>-</v>
      </c>
      <c r="AL190" s="284" t="str">
        <f>IF(BS_CONTROLE[[#This Row],[Local - Encerramento]]=0, "-", BS_CONTROLE[[#This Row],[Local - Encerramento]])</f>
        <v>-</v>
      </c>
      <c r="AM190" s="284" t="str">
        <f>IF(BS_CONTROLE[[#This Row],[Entre - Estações]]=0, "-", BS_CONTROLE[[#This Row],[Entre - Estações]])</f>
        <v>-</v>
      </c>
      <c r="AN190" s="284" t="str">
        <f>IF(BS_CONTROLE[[#This Row],[SB]]=0, "-", BS_CONTROLE[[#This Row],[SB]])</f>
        <v>-</v>
      </c>
      <c r="AO190" s="285" t="str">
        <f>IF(BS_CONTROLE[[#This Row],[SUB]]=0, "-", BS_CONTROLE[[#This Row],[SUB]])</f>
        <v>-</v>
      </c>
      <c r="AP190" s="286" t="str">
        <f>IF(BS_CONTROLE[[#This Row],[KM - Inicio]]=0, "-", BS_CONTROLE[[#This Row],[KM - Inicio]])</f>
        <v>-</v>
      </c>
      <c r="AQ190" s="286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9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7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9"/>
        <v>Aderente</v>
      </c>
      <c r="BR190" s="18" t="str">
        <f t="shared" si="20"/>
        <v>*</v>
      </c>
      <c r="BS190" s="18" t="str">
        <f t="shared" si="21"/>
        <v>*</v>
      </c>
      <c r="BT190" s="225" t="str">
        <f t="shared" si="17"/>
        <v/>
      </c>
    </row>
    <row r="191" spans="1:72" hidden="1">
      <c r="A191" s="50" t="str">
        <f t="shared" si="18"/>
        <v/>
      </c>
      <c r="B191" s="171"/>
      <c r="C191" s="8" t="str">
        <f>IF(BS_CONTROLE[[#This Row],[DATA]]="","",WEEKNUM(BS_CONTROLE[[#This Row],[DATA]]))</f>
        <v/>
      </c>
      <c r="D191" s="51"/>
      <c r="E191" s="320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11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9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9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4" t="str">
        <f>IF(BS_CONTROLE[[#This Row],[Local - Partida]]=0, "-", BS_CONTROLE[[#This Row],[Local - Partida]])</f>
        <v>-</v>
      </c>
      <c r="AL191" s="284" t="str">
        <f>IF(BS_CONTROLE[[#This Row],[Local - Encerramento]]=0, "-", BS_CONTROLE[[#This Row],[Local - Encerramento]])</f>
        <v>-</v>
      </c>
      <c r="AM191" s="284" t="str">
        <f>IF(BS_CONTROLE[[#This Row],[Entre - Estações]]=0, "-", BS_CONTROLE[[#This Row],[Entre - Estações]])</f>
        <v>-</v>
      </c>
      <c r="AN191" s="284" t="str">
        <f>IF(BS_CONTROLE[[#This Row],[SB]]=0, "-", BS_CONTROLE[[#This Row],[SB]])</f>
        <v>-</v>
      </c>
      <c r="AO191" s="285" t="str">
        <f>IF(BS_CONTROLE[[#This Row],[SUB]]=0, "-", BS_CONTROLE[[#This Row],[SUB]])</f>
        <v>-</v>
      </c>
      <c r="AP191" s="286" t="str">
        <f>IF(BS_CONTROLE[[#This Row],[KM - Inicio]]=0, "-", BS_CONTROLE[[#This Row],[KM - Inicio]])</f>
        <v>-</v>
      </c>
      <c r="AQ191" s="286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9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7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9"/>
        <v>Aderente</v>
      </c>
      <c r="BR191" s="18" t="str">
        <f t="shared" si="20"/>
        <v>*</v>
      </c>
      <c r="BS191" s="18" t="str">
        <f t="shared" si="21"/>
        <v>*</v>
      </c>
      <c r="BT191" s="225"/>
    </row>
    <row r="192" spans="1:72" hidden="1">
      <c r="A192" s="50" t="str">
        <f t="shared" si="18"/>
        <v/>
      </c>
      <c r="B192" s="171"/>
      <c r="C192" s="8" t="str">
        <f>IF(BS_CONTROLE[[#This Row],[DATA]]="","",WEEKNUM(BS_CONTROLE[[#This Row],[DATA]]))</f>
        <v/>
      </c>
      <c r="D192" s="51"/>
      <c r="E192" s="320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11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9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9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4" t="str">
        <f>IF(BS_CONTROLE[[#This Row],[Local - Partida]]=0, "-", BS_CONTROLE[[#This Row],[Local - Partida]])</f>
        <v>-</v>
      </c>
      <c r="AL192" s="284" t="str">
        <f>IF(BS_CONTROLE[[#This Row],[Local - Encerramento]]=0, "-", BS_CONTROLE[[#This Row],[Local - Encerramento]])</f>
        <v>-</v>
      </c>
      <c r="AM192" s="284" t="str">
        <f>IF(BS_CONTROLE[[#This Row],[Entre - Estações]]=0, "-", BS_CONTROLE[[#This Row],[Entre - Estações]])</f>
        <v>-</v>
      </c>
      <c r="AN192" s="284" t="str">
        <f>IF(BS_CONTROLE[[#This Row],[SB]]=0, "-", BS_CONTROLE[[#This Row],[SB]])</f>
        <v>-</v>
      </c>
      <c r="AO192" s="285" t="str">
        <f>IF(BS_CONTROLE[[#This Row],[SUB]]=0, "-", BS_CONTROLE[[#This Row],[SUB]])</f>
        <v>-</v>
      </c>
      <c r="AP192" s="286" t="str">
        <f>IF(BS_CONTROLE[[#This Row],[KM - Inicio]]=0, "-", BS_CONTROLE[[#This Row],[KM - Inicio]])</f>
        <v>-</v>
      </c>
      <c r="AQ192" s="286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7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9"/>
        <v>Aderente</v>
      </c>
      <c r="BR192" s="18" t="str">
        <f t="shared" si="20"/>
        <v>*</v>
      </c>
      <c r="BS192" s="18" t="str">
        <f t="shared" si="21"/>
        <v>*</v>
      </c>
      <c r="BT192" s="225" t="str">
        <f t="shared" si="17"/>
        <v/>
      </c>
    </row>
    <row r="193" spans="1:72" hidden="1">
      <c r="A193" s="50" t="str">
        <f t="shared" si="18"/>
        <v/>
      </c>
      <c r="B193" s="171"/>
      <c r="C193" s="8" t="str">
        <f>IF(BS_CONTROLE[[#This Row],[DATA]]="","",WEEKNUM(BS_CONTROLE[[#This Row],[DATA]]))</f>
        <v/>
      </c>
      <c r="D193" s="51"/>
      <c r="E193" s="320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11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9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9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4" t="str">
        <f>IF(BS_CONTROLE[[#This Row],[Local - Partida]]=0, "-", BS_CONTROLE[[#This Row],[Local - Partida]])</f>
        <v>-</v>
      </c>
      <c r="AL193" s="284" t="str">
        <f>IF(BS_CONTROLE[[#This Row],[Local - Encerramento]]=0, "-", BS_CONTROLE[[#This Row],[Local - Encerramento]])</f>
        <v>-</v>
      </c>
      <c r="AM193" s="284" t="str">
        <f>IF(BS_CONTROLE[[#This Row],[Entre - Estações]]=0, "-", BS_CONTROLE[[#This Row],[Entre - Estações]])</f>
        <v>-</v>
      </c>
      <c r="AN193" s="284" t="str">
        <f>IF(BS_CONTROLE[[#This Row],[SB]]=0, "-", BS_CONTROLE[[#This Row],[SB]])</f>
        <v>-</v>
      </c>
      <c r="AO193" s="285" t="str">
        <f>IF(BS_CONTROLE[[#This Row],[SUB]]=0, "-", BS_CONTROLE[[#This Row],[SUB]])</f>
        <v>-</v>
      </c>
      <c r="AP193" s="286" t="str">
        <f>IF(BS_CONTROLE[[#This Row],[KM - Inicio]]=0, "-", BS_CONTROLE[[#This Row],[KM - Inicio]])</f>
        <v>-</v>
      </c>
      <c r="AQ193" s="286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9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7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9"/>
        <v>Aderente</v>
      </c>
      <c r="BR193" s="18" t="str">
        <f t="shared" si="20"/>
        <v>*</v>
      </c>
      <c r="BS193" s="18" t="str">
        <f t="shared" si="21"/>
        <v>*</v>
      </c>
      <c r="BT193" s="225"/>
    </row>
    <row r="194" spans="1:72" hidden="1">
      <c r="A194" s="50" t="str">
        <f t="shared" si="18"/>
        <v/>
      </c>
      <c r="B194" s="171"/>
      <c r="C194" s="8" t="str">
        <f>IF(BS_CONTROLE[[#This Row],[DATA]]="","",WEEKNUM(BS_CONTROLE[[#This Row],[DATA]]))</f>
        <v/>
      </c>
      <c r="D194" s="51"/>
      <c r="E194" s="320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11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9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9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4" t="str">
        <f>IF(BS_CONTROLE[[#This Row],[Local - Partida]]=0, "-", BS_CONTROLE[[#This Row],[Local - Partida]])</f>
        <v>-</v>
      </c>
      <c r="AL194" s="284" t="str">
        <f>IF(BS_CONTROLE[[#This Row],[Local - Encerramento]]=0, "-", BS_CONTROLE[[#This Row],[Local - Encerramento]])</f>
        <v>-</v>
      </c>
      <c r="AM194" s="284" t="str">
        <f>IF(BS_CONTROLE[[#This Row],[Entre - Estações]]=0, "-", BS_CONTROLE[[#This Row],[Entre - Estações]])</f>
        <v>-</v>
      </c>
      <c r="AN194" s="284" t="str">
        <f>IF(BS_CONTROLE[[#This Row],[SB]]=0, "-", BS_CONTROLE[[#This Row],[SB]])</f>
        <v>-</v>
      </c>
      <c r="AO194" s="285" t="str">
        <f>IF(BS_CONTROLE[[#This Row],[SUB]]=0, "-", BS_CONTROLE[[#This Row],[SUB]])</f>
        <v>-</v>
      </c>
      <c r="AP194" s="286" t="str">
        <f>IF(BS_CONTROLE[[#This Row],[KM - Inicio]]=0, "-", BS_CONTROLE[[#This Row],[KM - Inicio]])</f>
        <v>-</v>
      </c>
      <c r="AQ194" s="286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9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7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9"/>
        <v>Aderente</v>
      </c>
      <c r="BR194" s="18" t="str">
        <f t="shared" si="20"/>
        <v>*</v>
      </c>
      <c r="BS194" s="18" t="str">
        <f t="shared" si="21"/>
        <v>*</v>
      </c>
      <c r="BT194" s="225" t="str">
        <f t="shared" si="17"/>
        <v/>
      </c>
    </row>
    <row r="195" spans="1:72" hidden="1">
      <c r="A195" s="50" t="str">
        <f t="shared" si="18"/>
        <v/>
      </c>
      <c r="B195" s="171"/>
      <c r="C195" s="8" t="str">
        <f>IF(BS_CONTROLE[[#This Row],[DATA]]="","",WEEKNUM(BS_CONTROLE[[#This Row],[DATA]]))</f>
        <v/>
      </c>
      <c r="D195" s="51"/>
      <c r="E195" s="320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11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9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9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4" t="str">
        <f>IF(BS_CONTROLE[[#This Row],[Local - Partida]]=0, "-", BS_CONTROLE[[#This Row],[Local - Partida]])</f>
        <v>-</v>
      </c>
      <c r="AL195" s="284" t="str">
        <f>IF(BS_CONTROLE[[#This Row],[Local - Encerramento]]=0, "-", BS_CONTROLE[[#This Row],[Local - Encerramento]])</f>
        <v>-</v>
      </c>
      <c r="AM195" s="284" t="str">
        <f>IF(BS_CONTROLE[[#This Row],[Entre - Estações]]=0, "-", BS_CONTROLE[[#This Row],[Entre - Estações]])</f>
        <v>-</v>
      </c>
      <c r="AN195" s="284" t="str">
        <f>IF(BS_CONTROLE[[#This Row],[SB]]=0, "-", BS_CONTROLE[[#This Row],[SB]])</f>
        <v>-</v>
      </c>
      <c r="AO195" s="285" t="str">
        <f>IF(BS_CONTROLE[[#This Row],[SUB]]=0, "-", BS_CONTROLE[[#This Row],[SUB]])</f>
        <v>-</v>
      </c>
      <c r="AP195" s="286" t="str">
        <f>IF(BS_CONTROLE[[#This Row],[KM - Inicio]]=0, "-", BS_CONTROLE[[#This Row],[KM - Inicio]])</f>
        <v>-</v>
      </c>
      <c r="AQ195" s="286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9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7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9"/>
        <v>Aderente</v>
      </c>
      <c r="BR195" s="18" t="str">
        <f t="shared" si="20"/>
        <v>*</v>
      </c>
      <c r="BS195" s="18" t="str">
        <f t="shared" si="21"/>
        <v>*</v>
      </c>
      <c r="BT195" s="225" t="str">
        <f t="shared" si="17"/>
        <v/>
      </c>
    </row>
    <row r="196" spans="1:72" hidden="1">
      <c r="A196" s="50" t="str">
        <f t="shared" si="18"/>
        <v/>
      </c>
      <c r="B196" s="171"/>
      <c r="C196" s="8" t="str">
        <f>IF(BS_CONTROLE[[#This Row],[DATA]]="","",WEEKNUM(BS_CONTROLE[[#This Row],[DATA]]))</f>
        <v/>
      </c>
      <c r="D196" s="51"/>
      <c r="E196" s="320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11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9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9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4" t="str">
        <f>IF(BS_CONTROLE[[#This Row],[Local - Partida]]=0, "-", BS_CONTROLE[[#This Row],[Local - Partida]])</f>
        <v>-</v>
      </c>
      <c r="AL196" s="284" t="str">
        <f>IF(BS_CONTROLE[[#This Row],[Local - Encerramento]]=0, "-", BS_CONTROLE[[#This Row],[Local - Encerramento]])</f>
        <v>-</v>
      </c>
      <c r="AM196" s="284" t="str">
        <f>IF(BS_CONTROLE[[#This Row],[Entre - Estações]]=0, "-", BS_CONTROLE[[#This Row],[Entre - Estações]])</f>
        <v>-</v>
      </c>
      <c r="AN196" s="284" t="str">
        <f>IF(BS_CONTROLE[[#This Row],[SB]]=0, "-", BS_CONTROLE[[#This Row],[SB]])</f>
        <v>-</v>
      </c>
      <c r="AO196" s="285" t="str">
        <f>IF(BS_CONTROLE[[#This Row],[SUB]]=0, "-", BS_CONTROLE[[#This Row],[SUB]])</f>
        <v>-</v>
      </c>
      <c r="AP196" s="286" t="str">
        <f>IF(BS_CONTROLE[[#This Row],[KM - Inicio]]=0, "-", BS_CONTROLE[[#This Row],[KM - Inicio]])</f>
        <v>-</v>
      </c>
      <c r="AQ196" s="286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7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9"/>
        <v>Aderente</v>
      </c>
      <c r="BR196" s="18" t="str">
        <f t="shared" si="20"/>
        <v>*</v>
      </c>
      <c r="BS196" s="18" t="str">
        <f t="shared" si="21"/>
        <v>*</v>
      </c>
      <c r="BT196" s="225" t="str">
        <f t="shared" si="17"/>
        <v/>
      </c>
    </row>
    <row r="197" spans="1:72" hidden="1">
      <c r="A197" s="50" t="str">
        <f t="shared" si="18"/>
        <v/>
      </c>
      <c r="B197" s="171"/>
      <c r="C197" s="8" t="str">
        <f>IF(BS_CONTROLE[[#This Row],[DATA]]="","",WEEKNUM(BS_CONTROLE[[#This Row],[DATA]]))</f>
        <v/>
      </c>
      <c r="D197" s="51"/>
      <c r="E197" s="320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11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9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9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4" t="str">
        <f>IF(BS_CONTROLE[[#This Row],[Local - Partida]]=0, "-", BS_CONTROLE[[#This Row],[Local - Partida]])</f>
        <v>-</v>
      </c>
      <c r="AL197" s="284" t="str">
        <f>IF(BS_CONTROLE[[#This Row],[Local - Encerramento]]=0, "-", BS_CONTROLE[[#This Row],[Local - Encerramento]])</f>
        <v>-</v>
      </c>
      <c r="AM197" s="284" t="str">
        <f>IF(BS_CONTROLE[[#This Row],[Entre - Estações]]=0, "-", BS_CONTROLE[[#This Row],[Entre - Estações]])</f>
        <v>-</v>
      </c>
      <c r="AN197" s="284" t="str">
        <f>IF(BS_CONTROLE[[#This Row],[SB]]=0, "-", BS_CONTROLE[[#This Row],[SB]])</f>
        <v>-</v>
      </c>
      <c r="AO197" s="285" t="str">
        <f>IF(BS_CONTROLE[[#This Row],[SUB]]=0, "-", BS_CONTROLE[[#This Row],[SUB]])</f>
        <v>-</v>
      </c>
      <c r="AP197" s="286" t="str">
        <f>IF(BS_CONTROLE[[#This Row],[KM - Inicio]]=0, "-", BS_CONTROLE[[#This Row],[KM - Inicio]])</f>
        <v>-</v>
      </c>
      <c r="AQ197" s="286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9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7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9"/>
        <v>Aderente</v>
      </c>
      <c r="BR197" s="18" t="str">
        <f t="shared" si="20"/>
        <v>*</v>
      </c>
      <c r="BS197" s="18" t="str">
        <f t="shared" si="21"/>
        <v>*</v>
      </c>
      <c r="BT197" s="225" t="str">
        <f t="shared" si="17"/>
        <v/>
      </c>
    </row>
    <row r="198" spans="1:72" hidden="1">
      <c r="A198" s="50" t="str">
        <f t="shared" si="18"/>
        <v/>
      </c>
      <c r="B198" s="171"/>
      <c r="C198" s="8" t="str">
        <f>IF(BS_CONTROLE[[#This Row],[DATA]]="","",WEEKNUM(BS_CONTROLE[[#This Row],[DATA]]))</f>
        <v/>
      </c>
      <c r="D198" s="51"/>
      <c r="E198" s="320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11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9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9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4" t="str">
        <f>IF(BS_CONTROLE[[#This Row],[Local - Partida]]=0, "-", BS_CONTROLE[[#This Row],[Local - Partida]])</f>
        <v>-</v>
      </c>
      <c r="AL198" s="284" t="str">
        <f>IF(BS_CONTROLE[[#This Row],[Local - Encerramento]]=0, "-", BS_CONTROLE[[#This Row],[Local - Encerramento]])</f>
        <v>-</v>
      </c>
      <c r="AM198" s="284" t="str">
        <f>IF(BS_CONTROLE[[#This Row],[Entre - Estações]]=0, "-", BS_CONTROLE[[#This Row],[Entre - Estações]])</f>
        <v>-</v>
      </c>
      <c r="AN198" s="284" t="str">
        <f>IF(BS_CONTROLE[[#This Row],[SB]]=0, "-", BS_CONTROLE[[#This Row],[SB]])</f>
        <v>-</v>
      </c>
      <c r="AO198" s="285" t="str">
        <f>IF(BS_CONTROLE[[#This Row],[SUB]]=0, "-", BS_CONTROLE[[#This Row],[SUB]])</f>
        <v>-</v>
      </c>
      <c r="AP198" s="286" t="str">
        <f>IF(BS_CONTROLE[[#This Row],[KM - Inicio]]=0, "-", BS_CONTROLE[[#This Row],[KM - Inicio]])</f>
        <v>-</v>
      </c>
      <c r="AQ198" s="286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9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7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9"/>
        <v>Aderente</v>
      </c>
      <c r="BR198" s="18" t="str">
        <f t="shared" si="20"/>
        <v>*</v>
      </c>
      <c r="BS198" s="18" t="str">
        <f t="shared" si="21"/>
        <v>*</v>
      </c>
      <c r="BT198" s="225" t="str">
        <f t="shared" si="17"/>
        <v/>
      </c>
    </row>
    <row r="199" spans="1:72" hidden="1">
      <c r="A199" s="50" t="str">
        <f t="shared" si="18"/>
        <v/>
      </c>
      <c r="B199" s="171"/>
      <c r="C199" s="8" t="str">
        <f>IF(BS_CONTROLE[[#This Row],[DATA]]="","",WEEKNUM(BS_CONTROLE[[#This Row],[DATA]]))</f>
        <v/>
      </c>
      <c r="D199" s="51"/>
      <c r="E199" s="320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11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9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9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4" t="str">
        <f>IF(BS_CONTROLE[[#This Row],[Local - Partida]]=0, "-", BS_CONTROLE[[#This Row],[Local - Partida]])</f>
        <v>-</v>
      </c>
      <c r="AL199" s="284" t="str">
        <f>IF(BS_CONTROLE[[#This Row],[Local - Encerramento]]=0, "-", BS_CONTROLE[[#This Row],[Local - Encerramento]])</f>
        <v>-</v>
      </c>
      <c r="AM199" s="284" t="str">
        <f>IF(BS_CONTROLE[[#This Row],[Entre - Estações]]=0, "-", BS_CONTROLE[[#This Row],[Entre - Estações]])</f>
        <v>-</v>
      </c>
      <c r="AN199" s="284" t="str">
        <f>IF(BS_CONTROLE[[#This Row],[SB]]=0, "-", BS_CONTROLE[[#This Row],[SB]])</f>
        <v>-</v>
      </c>
      <c r="AO199" s="285" t="str">
        <f>IF(BS_CONTROLE[[#This Row],[SUB]]=0, "-", BS_CONTROLE[[#This Row],[SUB]])</f>
        <v>-</v>
      </c>
      <c r="AP199" s="286" t="str">
        <f>IF(BS_CONTROLE[[#This Row],[KM - Inicio]]=0, "-", BS_CONTROLE[[#This Row],[KM - Inicio]])</f>
        <v>-</v>
      </c>
      <c r="AQ199" s="286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9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7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9"/>
        <v>Aderente</v>
      </c>
      <c r="BR199" s="18" t="str">
        <f t="shared" si="20"/>
        <v>*</v>
      </c>
      <c r="BS199" s="18" t="str">
        <f t="shared" si="21"/>
        <v>*</v>
      </c>
      <c r="BT199" s="225" t="str">
        <f t="shared" si="17"/>
        <v/>
      </c>
    </row>
    <row r="200" spans="1:72" hidden="1">
      <c r="A200" s="50" t="str">
        <f t="shared" si="18"/>
        <v/>
      </c>
      <c r="B200" s="171"/>
      <c r="C200" s="8" t="str">
        <f>IF(BS_CONTROLE[[#This Row],[DATA]]="","",WEEKNUM(BS_CONTROLE[[#This Row],[DATA]]))</f>
        <v/>
      </c>
      <c r="D200" s="51"/>
      <c r="E200" s="320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11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9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9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4" t="str">
        <f>IF(BS_CONTROLE[[#This Row],[Local - Partida]]=0, "-", BS_CONTROLE[[#This Row],[Local - Partida]])</f>
        <v>-</v>
      </c>
      <c r="AL200" s="284" t="str">
        <f>IF(BS_CONTROLE[[#This Row],[Local - Encerramento]]=0, "-", BS_CONTROLE[[#This Row],[Local - Encerramento]])</f>
        <v>-</v>
      </c>
      <c r="AM200" s="284" t="str">
        <f>IF(BS_CONTROLE[[#This Row],[Entre - Estações]]=0, "-", BS_CONTROLE[[#This Row],[Entre - Estações]])</f>
        <v>-</v>
      </c>
      <c r="AN200" s="284" t="str">
        <f>IF(BS_CONTROLE[[#This Row],[SB]]=0, "-", BS_CONTROLE[[#This Row],[SB]])</f>
        <v>-</v>
      </c>
      <c r="AO200" s="285" t="str">
        <f>IF(BS_CONTROLE[[#This Row],[SUB]]=0, "-", BS_CONTROLE[[#This Row],[SUB]])</f>
        <v>-</v>
      </c>
      <c r="AP200" s="286" t="str">
        <f>IF(BS_CONTROLE[[#This Row],[KM - Inicio]]=0, "-", BS_CONTROLE[[#This Row],[KM - Inicio]])</f>
        <v>-</v>
      </c>
      <c r="AQ200" s="286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9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7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9"/>
        <v>Aderente</v>
      </c>
      <c r="BR200" s="18" t="str">
        <f t="shared" si="20"/>
        <v>*</v>
      </c>
      <c r="BS200" s="18" t="str">
        <f t="shared" si="21"/>
        <v>*</v>
      </c>
      <c r="BT200" s="225" t="str">
        <f t="shared" si="17"/>
        <v/>
      </c>
    </row>
    <row r="201" spans="1:72" hidden="1">
      <c r="A201" s="50" t="str">
        <f t="shared" si="18"/>
        <v/>
      </c>
      <c r="B201" s="171"/>
      <c r="C201" s="8" t="str">
        <f>IF(BS_CONTROLE[[#This Row],[DATA]]="","",WEEKNUM(BS_CONTROLE[[#This Row],[DATA]]))</f>
        <v/>
      </c>
      <c r="D201" s="51"/>
      <c r="E201" s="320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11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9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9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4" t="str">
        <f>IF(BS_CONTROLE[[#This Row],[Local - Partida]]=0, "-", BS_CONTROLE[[#This Row],[Local - Partida]])</f>
        <v>-</v>
      </c>
      <c r="AL201" s="284" t="str">
        <f>IF(BS_CONTROLE[[#This Row],[Local - Encerramento]]=0, "-", BS_CONTROLE[[#This Row],[Local - Encerramento]])</f>
        <v>-</v>
      </c>
      <c r="AM201" s="284" t="str">
        <f>IF(BS_CONTROLE[[#This Row],[Entre - Estações]]=0, "-", BS_CONTROLE[[#This Row],[Entre - Estações]])</f>
        <v>-</v>
      </c>
      <c r="AN201" s="284" t="str">
        <f>IF(BS_CONTROLE[[#This Row],[SB]]=0, "-", BS_CONTROLE[[#This Row],[SB]])</f>
        <v>-</v>
      </c>
      <c r="AO201" s="285" t="str">
        <f>IF(BS_CONTROLE[[#This Row],[SUB]]=0, "-", BS_CONTROLE[[#This Row],[SUB]])</f>
        <v>-</v>
      </c>
      <c r="AP201" s="286" t="str">
        <f>IF(BS_CONTROLE[[#This Row],[KM - Inicio]]=0, "-", BS_CONTROLE[[#This Row],[KM - Inicio]])</f>
        <v>-</v>
      </c>
      <c r="AQ201" s="286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9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7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9"/>
        <v>Aderente</v>
      </c>
      <c r="BR201" s="18" t="str">
        <f t="shared" si="20"/>
        <v>*</v>
      </c>
      <c r="BS201" s="18" t="str">
        <f t="shared" si="21"/>
        <v>*</v>
      </c>
      <c r="BT201" s="225" t="str">
        <f t="shared" si="17"/>
        <v/>
      </c>
    </row>
    <row r="202" spans="1:72" hidden="1">
      <c r="A202" s="50" t="str">
        <f t="shared" si="18"/>
        <v/>
      </c>
      <c r="B202" s="171"/>
      <c r="C202" s="8" t="str">
        <f>IF(BS_CONTROLE[[#This Row],[DATA]]="","",WEEKNUM(BS_CONTROLE[[#This Row],[DATA]]))</f>
        <v/>
      </c>
      <c r="D202" s="51"/>
      <c r="E202" s="321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11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9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9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4" t="str">
        <f>IF(BS_CONTROLE[[#This Row],[Local - Partida]]=0, "-", BS_CONTROLE[[#This Row],[Local - Partida]])</f>
        <v>-</v>
      </c>
      <c r="AL202" s="284" t="str">
        <f>IF(BS_CONTROLE[[#This Row],[Local - Encerramento]]=0, "-", BS_CONTROLE[[#This Row],[Local - Encerramento]])</f>
        <v>-</v>
      </c>
      <c r="AM202" s="284" t="str">
        <f>IF(BS_CONTROLE[[#This Row],[Entre - Estações]]=0, "-", BS_CONTROLE[[#This Row],[Entre - Estações]])</f>
        <v>-</v>
      </c>
      <c r="AN202" s="284" t="str">
        <f>IF(BS_CONTROLE[[#This Row],[SB]]=0, "-", BS_CONTROLE[[#This Row],[SB]])</f>
        <v>-</v>
      </c>
      <c r="AO202" s="285" t="str">
        <f>IF(BS_CONTROLE[[#This Row],[SUB]]=0, "-", BS_CONTROLE[[#This Row],[SUB]])</f>
        <v>-</v>
      </c>
      <c r="AP202" s="286" t="str">
        <f>IF(BS_CONTROLE[[#This Row],[KM - Inicio]]=0, "-", BS_CONTROLE[[#This Row],[KM - Inicio]])</f>
        <v>-</v>
      </c>
      <c r="AQ202" s="286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9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7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9"/>
        <v>Aderente</v>
      </c>
      <c r="BR202" s="18" t="str">
        <f t="shared" si="20"/>
        <v>*</v>
      </c>
      <c r="BS202" s="18" t="str">
        <f t="shared" si="21"/>
        <v>*</v>
      </c>
      <c r="BT202" s="225" t="str">
        <f t="shared" si="17"/>
        <v/>
      </c>
    </row>
    <row r="203" spans="1:72" hidden="1">
      <c r="A203" s="50" t="str">
        <f t="shared" si="18"/>
        <v/>
      </c>
      <c r="B203" s="171"/>
      <c r="C203" s="8" t="str">
        <f>IF(BS_CONTROLE[[#This Row],[DATA]]="","",WEEKNUM(BS_CONTROLE[[#This Row],[DATA]]))</f>
        <v/>
      </c>
      <c r="D203" s="51"/>
      <c r="E203" s="320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11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9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9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4" t="str">
        <f>IF(BS_CONTROLE[[#This Row],[Local - Partida]]=0, "-", BS_CONTROLE[[#This Row],[Local - Partida]])</f>
        <v>-</v>
      </c>
      <c r="AL203" s="284" t="str">
        <f>IF(BS_CONTROLE[[#This Row],[Local - Encerramento]]=0, "-", BS_CONTROLE[[#This Row],[Local - Encerramento]])</f>
        <v>-</v>
      </c>
      <c r="AM203" s="284" t="str">
        <f>IF(BS_CONTROLE[[#This Row],[Entre - Estações]]=0, "-", BS_CONTROLE[[#This Row],[Entre - Estações]])</f>
        <v>-</v>
      </c>
      <c r="AN203" s="284" t="str">
        <f>IF(BS_CONTROLE[[#This Row],[SB]]=0, "-", BS_CONTROLE[[#This Row],[SB]])</f>
        <v>-</v>
      </c>
      <c r="AO203" s="285" t="str">
        <f>IF(BS_CONTROLE[[#This Row],[SUB]]=0, "-", BS_CONTROLE[[#This Row],[SUB]])</f>
        <v>-</v>
      </c>
      <c r="AP203" s="286" t="str">
        <f>IF(BS_CONTROLE[[#This Row],[KM - Inicio]]=0, "-", BS_CONTROLE[[#This Row],[KM - Inicio]])</f>
        <v>-</v>
      </c>
      <c r="AQ203" s="286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7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9"/>
        <v>Aderente</v>
      </c>
      <c r="BR203" s="18" t="str">
        <f t="shared" si="20"/>
        <v>*</v>
      </c>
      <c r="BS203" s="18" t="str">
        <f t="shared" si="21"/>
        <v>*</v>
      </c>
      <c r="BT203" s="225"/>
    </row>
    <row r="204" spans="1:72" hidden="1">
      <c r="A204" s="50" t="str">
        <f t="shared" si="18"/>
        <v/>
      </c>
      <c r="B204" s="171"/>
      <c r="C204" s="8" t="str">
        <f>IF(BS_CONTROLE[[#This Row],[DATA]]="","",WEEKNUM(BS_CONTROLE[[#This Row],[DATA]]))</f>
        <v/>
      </c>
      <c r="D204" s="51"/>
      <c r="E204" s="320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11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9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9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4" t="str">
        <f>IF(BS_CONTROLE[[#This Row],[Local - Partida]]=0, "-", BS_CONTROLE[[#This Row],[Local - Partida]])</f>
        <v>-</v>
      </c>
      <c r="AL204" s="284" t="str">
        <f>IF(BS_CONTROLE[[#This Row],[Local - Encerramento]]=0, "-", BS_CONTROLE[[#This Row],[Local - Encerramento]])</f>
        <v>-</v>
      </c>
      <c r="AM204" s="284" t="str">
        <f>IF(BS_CONTROLE[[#This Row],[Entre - Estações]]=0, "-", BS_CONTROLE[[#This Row],[Entre - Estações]])</f>
        <v>-</v>
      </c>
      <c r="AN204" s="284" t="str">
        <f>IF(BS_CONTROLE[[#This Row],[SB]]=0, "-", BS_CONTROLE[[#This Row],[SB]])</f>
        <v>-</v>
      </c>
      <c r="AO204" s="285" t="str">
        <f>IF(BS_CONTROLE[[#This Row],[SUB]]=0, "-", BS_CONTROLE[[#This Row],[SUB]])</f>
        <v>-</v>
      </c>
      <c r="AP204" s="286" t="str">
        <f>IF(BS_CONTROLE[[#This Row],[KM - Inicio]]=0, "-", BS_CONTROLE[[#This Row],[KM - Inicio]])</f>
        <v>-</v>
      </c>
      <c r="AQ204" s="286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9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7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9"/>
        <v>Aderente</v>
      </c>
      <c r="BR204" s="18" t="str">
        <f t="shared" si="20"/>
        <v>*</v>
      </c>
      <c r="BS204" s="18" t="str">
        <f t="shared" si="21"/>
        <v>*</v>
      </c>
      <c r="BT204" s="225" t="str">
        <f t="shared" si="17"/>
        <v/>
      </c>
    </row>
    <row r="205" spans="1:72" hidden="1">
      <c r="A205" s="50" t="str">
        <f t="shared" si="18"/>
        <v/>
      </c>
      <c r="B205" s="171"/>
      <c r="C205" s="8" t="str">
        <f>IF(BS_CONTROLE[[#This Row],[DATA]]="","",WEEKNUM(BS_CONTROLE[[#This Row],[DATA]]))</f>
        <v/>
      </c>
      <c r="D205" s="51"/>
      <c r="E205" s="320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11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9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9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4" t="str">
        <f>IF(BS_CONTROLE[[#This Row],[Local - Partida]]=0, "-", BS_CONTROLE[[#This Row],[Local - Partida]])</f>
        <v>-</v>
      </c>
      <c r="AL205" s="284" t="str">
        <f>IF(BS_CONTROLE[[#This Row],[Local - Encerramento]]=0, "-", BS_CONTROLE[[#This Row],[Local - Encerramento]])</f>
        <v>-</v>
      </c>
      <c r="AM205" s="284" t="str">
        <f>IF(BS_CONTROLE[[#This Row],[Entre - Estações]]=0, "-", BS_CONTROLE[[#This Row],[Entre - Estações]])</f>
        <v>-</v>
      </c>
      <c r="AN205" s="284" t="str">
        <f>IF(BS_CONTROLE[[#This Row],[SB]]=0, "-", BS_CONTROLE[[#This Row],[SB]])</f>
        <v>-</v>
      </c>
      <c r="AO205" s="285" t="str">
        <f>IF(BS_CONTROLE[[#This Row],[SUB]]=0, "-", BS_CONTROLE[[#This Row],[SUB]])</f>
        <v>-</v>
      </c>
      <c r="AP205" s="286" t="str">
        <f>IF(BS_CONTROLE[[#This Row],[KM - Inicio]]=0, "-", BS_CONTROLE[[#This Row],[KM - Inicio]])</f>
        <v>-</v>
      </c>
      <c r="AQ205" s="286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9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7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9"/>
        <v>Aderente</v>
      </c>
      <c r="BR205" s="18" t="str">
        <f t="shared" si="20"/>
        <v>*</v>
      </c>
      <c r="BS205" s="18" t="str">
        <f t="shared" si="21"/>
        <v>*</v>
      </c>
      <c r="BT205" s="225" t="str">
        <f t="shared" si="17"/>
        <v/>
      </c>
    </row>
    <row r="206" spans="1:72" hidden="1">
      <c r="A206" s="50" t="str">
        <f t="shared" si="18"/>
        <v/>
      </c>
      <c r="B206" s="171"/>
      <c r="C206" s="8" t="str">
        <f>IF(BS_CONTROLE[[#This Row],[DATA]]="","",WEEKNUM(BS_CONTROLE[[#This Row],[DATA]]))</f>
        <v/>
      </c>
      <c r="D206" s="51"/>
      <c r="E206" s="320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11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9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9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4" t="str">
        <f>IF(BS_CONTROLE[[#This Row],[Local - Partida]]=0, "-", BS_CONTROLE[[#This Row],[Local - Partida]])</f>
        <v>-</v>
      </c>
      <c r="AL206" s="284" t="str">
        <f>IF(BS_CONTROLE[[#This Row],[Local - Encerramento]]=0, "-", BS_CONTROLE[[#This Row],[Local - Encerramento]])</f>
        <v>-</v>
      </c>
      <c r="AM206" s="284" t="str">
        <f>IF(BS_CONTROLE[[#This Row],[Entre - Estações]]=0, "-", BS_CONTROLE[[#This Row],[Entre - Estações]])</f>
        <v>-</v>
      </c>
      <c r="AN206" s="284" t="str">
        <f>IF(BS_CONTROLE[[#This Row],[SB]]=0, "-", BS_CONTROLE[[#This Row],[SB]])</f>
        <v>-</v>
      </c>
      <c r="AO206" s="285" t="str">
        <f>IF(BS_CONTROLE[[#This Row],[SUB]]=0, "-", BS_CONTROLE[[#This Row],[SUB]])</f>
        <v>-</v>
      </c>
      <c r="AP206" s="286" t="str">
        <f>IF(BS_CONTROLE[[#This Row],[KM - Inicio]]=0, "-", BS_CONTROLE[[#This Row],[KM - Inicio]])</f>
        <v>-</v>
      </c>
      <c r="AQ206" s="286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9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7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9"/>
        <v>Aderente</v>
      </c>
      <c r="BR206" s="18" t="str">
        <f t="shared" si="20"/>
        <v>*</v>
      </c>
      <c r="BS206" s="18" t="str">
        <f t="shared" si="21"/>
        <v>*</v>
      </c>
      <c r="BT206" s="225" t="str">
        <f t="shared" si="17"/>
        <v/>
      </c>
    </row>
    <row r="207" spans="1:72" hidden="1">
      <c r="A207" s="50" t="str">
        <f t="shared" si="18"/>
        <v/>
      </c>
      <c r="B207" s="171"/>
      <c r="C207" s="8" t="str">
        <f>IF(BS_CONTROLE[[#This Row],[DATA]]="","",WEEKNUM(BS_CONTROLE[[#This Row],[DATA]]))</f>
        <v/>
      </c>
      <c r="D207" s="51"/>
      <c r="E207" s="320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11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9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9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4" t="str">
        <f>IF(BS_CONTROLE[[#This Row],[Local - Partida]]=0, "-", BS_CONTROLE[[#This Row],[Local - Partida]])</f>
        <v>-</v>
      </c>
      <c r="AL207" s="284" t="str">
        <f>IF(BS_CONTROLE[[#This Row],[Local - Encerramento]]=0, "-", BS_CONTROLE[[#This Row],[Local - Encerramento]])</f>
        <v>-</v>
      </c>
      <c r="AM207" s="284" t="str">
        <f>IF(BS_CONTROLE[[#This Row],[Entre - Estações]]=0, "-", BS_CONTROLE[[#This Row],[Entre - Estações]])</f>
        <v>-</v>
      </c>
      <c r="AN207" s="284" t="str">
        <f>IF(BS_CONTROLE[[#This Row],[SB]]=0, "-", BS_CONTROLE[[#This Row],[SB]])</f>
        <v>-</v>
      </c>
      <c r="AO207" s="285" t="str">
        <f>IF(BS_CONTROLE[[#This Row],[SUB]]=0, "-", BS_CONTROLE[[#This Row],[SUB]])</f>
        <v>-</v>
      </c>
      <c r="AP207" s="286" t="str">
        <f>IF(BS_CONTROLE[[#This Row],[KM - Inicio]]=0, "-", BS_CONTROLE[[#This Row],[KM - Inicio]])</f>
        <v>-</v>
      </c>
      <c r="AQ207" s="286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9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7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9"/>
        <v>Aderente</v>
      </c>
      <c r="BR207" s="18" t="str">
        <f t="shared" si="20"/>
        <v>*</v>
      </c>
      <c r="BS207" s="18" t="str">
        <f t="shared" si="21"/>
        <v>*</v>
      </c>
      <c r="BT207" s="225" t="str">
        <f t="shared" si="17"/>
        <v/>
      </c>
    </row>
    <row r="208" spans="1:72" hidden="1">
      <c r="A208" s="50" t="str">
        <f t="shared" si="18"/>
        <v/>
      </c>
      <c r="B208" s="171"/>
      <c r="C208" s="8" t="str">
        <f>IF(BS_CONTROLE[[#This Row],[DATA]]="","",WEEKNUM(BS_CONTROLE[[#This Row],[DATA]]))</f>
        <v/>
      </c>
      <c r="D208" s="51"/>
      <c r="E208" s="320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11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9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9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4" t="str">
        <f>IF(BS_CONTROLE[[#This Row],[Local - Partida]]=0, "-", BS_CONTROLE[[#This Row],[Local - Partida]])</f>
        <v>-</v>
      </c>
      <c r="AL208" s="284" t="str">
        <f>IF(BS_CONTROLE[[#This Row],[Local - Encerramento]]=0, "-", BS_CONTROLE[[#This Row],[Local - Encerramento]])</f>
        <v>-</v>
      </c>
      <c r="AM208" s="284" t="str">
        <f>IF(BS_CONTROLE[[#This Row],[Entre - Estações]]=0, "-", BS_CONTROLE[[#This Row],[Entre - Estações]])</f>
        <v>-</v>
      </c>
      <c r="AN208" s="284" t="str">
        <f>IF(BS_CONTROLE[[#This Row],[SB]]=0, "-", BS_CONTROLE[[#This Row],[SB]])</f>
        <v>-</v>
      </c>
      <c r="AO208" s="285" t="str">
        <f>IF(BS_CONTROLE[[#This Row],[SUB]]=0, "-", BS_CONTROLE[[#This Row],[SUB]])</f>
        <v>-</v>
      </c>
      <c r="AP208" s="286" t="str">
        <f>IF(BS_CONTROLE[[#This Row],[KM - Inicio]]=0, "-", BS_CONTROLE[[#This Row],[KM - Inicio]])</f>
        <v>-</v>
      </c>
      <c r="AQ208" s="286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9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7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9"/>
        <v>Aderente</v>
      </c>
      <c r="BR208" s="18" t="str">
        <f t="shared" si="20"/>
        <v>*</v>
      </c>
      <c r="BS208" s="18" t="str">
        <f t="shared" si="21"/>
        <v>*</v>
      </c>
      <c r="BT208" s="225" t="str">
        <f t="shared" si="17"/>
        <v/>
      </c>
    </row>
    <row r="209" spans="1:72" hidden="1">
      <c r="A209" s="50" t="str">
        <f t="shared" si="18"/>
        <v/>
      </c>
      <c r="B209" s="171"/>
      <c r="C209" s="8" t="str">
        <f>IF(BS_CONTROLE[[#This Row],[DATA]]="","",WEEKNUM(BS_CONTROLE[[#This Row],[DATA]]))</f>
        <v/>
      </c>
      <c r="D209" s="51"/>
      <c r="E209" s="320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11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9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9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4" t="str">
        <f>IF(BS_CONTROLE[[#This Row],[Local - Partida]]=0, "-", BS_CONTROLE[[#This Row],[Local - Partida]])</f>
        <v>-</v>
      </c>
      <c r="AL209" s="284" t="str">
        <f>IF(BS_CONTROLE[[#This Row],[Local - Encerramento]]=0, "-", BS_CONTROLE[[#This Row],[Local - Encerramento]])</f>
        <v>-</v>
      </c>
      <c r="AM209" s="284" t="str">
        <f>IF(BS_CONTROLE[[#This Row],[Entre - Estações]]=0, "-", BS_CONTROLE[[#This Row],[Entre - Estações]])</f>
        <v>-</v>
      </c>
      <c r="AN209" s="284" t="str">
        <f>IF(BS_CONTROLE[[#This Row],[SB]]=0, "-", BS_CONTROLE[[#This Row],[SB]])</f>
        <v>-</v>
      </c>
      <c r="AO209" s="285" t="str">
        <f>IF(BS_CONTROLE[[#This Row],[SUB]]=0, "-", BS_CONTROLE[[#This Row],[SUB]])</f>
        <v>-</v>
      </c>
      <c r="AP209" s="286" t="str">
        <f>IF(BS_CONTROLE[[#This Row],[KM - Inicio]]=0, "-", BS_CONTROLE[[#This Row],[KM - Inicio]])</f>
        <v>-</v>
      </c>
      <c r="AQ209" s="286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9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7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9"/>
        <v>Aderente</v>
      </c>
      <c r="BR209" s="18" t="str">
        <f t="shared" si="20"/>
        <v>*</v>
      </c>
      <c r="BS209" s="18" t="str">
        <f t="shared" si="21"/>
        <v>*</v>
      </c>
      <c r="BT209" s="225" t="str">
        <f t="shared" si="17"/>
        <v/>
      </c>
    </row>
    <row r="210" spans="1:72" hidden="1">
      <c r="A210" s="50" t="str">
        <f t="shared" si="18"/>
        <v/>
      </c>
      <c r="B210" s="171"/>
      <c r="C210" s="8" t="str">
        <f>IF(BS_CONTROLE[[#This Row],[DATA]]="","",WEEKNUM(BS_CONTROLE[[#This Row],[DATA]]))</f>
        <v/>
      </c>
      <c r="D210" s="51"/>
      <c r="E210" s="320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11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9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9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4" t="str">
        <f>IF(BS_CONTROLE[[#This Row],[Local - Partida]]=0, "-", BS_CONTROLE[[#This Row],[Local - Partida]])</f>
        <v>-</v>
      </c>
      <c r="AL210" s="284" t="str">
        <f>IF(BS_CONTROLE[[#This Row],[Local - Encerramento]]=0, "-", BS_CONTROLE[[#This Row],[Local - Encerramento]])</f>
        <v>-</v>
      </c>
      <c r="AM210" s="284" t="str">
        <f>IF(BS_CONTROLE[[#This Row],[Entre - Estações]]=0, "-", BS_CONTROLE[[#This Row],[Entre - Estações]])</f>
        <v>-</v>
      </c>
      <c r="AN210" s="284" t="str">
        <f>IF(BS_CONTROLE[[#This Row],[SB]]=0, "-", BS_CONTROLE[[#This Row],[SB]])</f>
        <v>-</v>
      </c>
      <c r="AO210" s="285" t="str">
        <f>IF(BS_CONTROLE[[#This Row],[SUB]]=0, "-", BS_CONTROLE[[#This Row],[SUB]])</f>
        <v>-</v>
      </c>
      <c r="AP210" s="286" t="str">
        <f>IF(BS_CONTROLE[[#This Row],[KM - Inicio]]=0, "-", BS_CONTROLE[[#This Row],[KM - Inicio]])</f>
        <v>-</v>
      </c>
      <c r="AQ210" s="286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9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7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9"/>
        <v>Aderente</v>
      </c>
      <c r="BR210" s="18" t="str">
        <f t="shared" si="20"/>
        <v>*</v>
      </c>
      <c r="BS210" s="18" t="str">
        <f t="shared" si="21"/>
        <v>*</v>
      </c>
      <c r="BT210" s="225" t="str">
        <f t="shared" ref="BT210:BT281" si="22">IF(BN210="","",SUBSTITUTE(BM210," ","")&amp;SUBSTITUTE(BN210," ",""))</f>
        <v/>
      </c>
    </row>
    <row r="211" spans="1:72" hidden="1">
      <c r="A211" s="50" t="str">
        <f t="shared" si="18"/>
        <v/>
      </c>
      <c r="B211" s="171"/>
      <c r="C211" s="8" t="str">
        <f>IF(BS_CONTROLE[[#This Row],[DATA]]="","",WEEKNUM(BS_CONTROLE[[#This Row],[DATA]]))</f>
        <v/>
      </c>
      <c r="D211" s="51"/>
      <c r="E211" s="320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11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9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9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4" t="str">
        <f>IF(BS_CONTROLE[[#This Row],[Local - Partida]]=0, "-", BS_CONTROLE[[#This Row],[Local - Partida]])</f>
        <v>-</v>
      </c>
      <c r="AL211" s="284" t="str">
        <f>IF(BS_CONTROLE[[#This Row],[Local - Encerramento]]=0, "-", BS_CONTROLE[[#This Row],[Local - Encerramento]])</f>
        <v>-</v>
      </c>
      <c r="AM211" s="284" t="str">
        <f>IF(BS_CONTROLE[[#This Row],[Entre - Estações]]=0, "-", BS_CONTROLE[[#This Row],[Entre - Estações]])</f>
        <v>-</v>
      </c>
      <c r="AN211" s="284" t="str">
        <f>IF(BS_CONTROLE[[#This Row],[SB]]=0, "-", BS_CONTROLE[[#This Row],[SB]])</f>
        <v>-</v>
      </c>
      <c r="AO211" s="285" t="str">
        <f>IF(BS_CONTROLE[[#This Row],[SUB]]=0, "-", BS_CONTROLE[[#This Row],[SUB]])</f>
        <v>-</v>
      </c>
      <c r="AP211" s="286" t="str">
        <f>IF(BS_CONTROLE[[#This Row],[KM - Inicio]]=0, "-", BS_CONTROLE[[#This Row],[KM - Inicio]])</f>
        <v>-</v>
      </c>
      <c r="AQ211" s="286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9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7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9"/>
        <v>Aderente</v>
      </c>
      <c r="BR211" s="18" t="str">
        <f t="shared" si="20"/>
        <v>*</v>
      </c>
      <c r="BS211" s="18" t="str">
        <f t="shared" si="21"/>
        <v>*</v>
      </c>
      <c r="BT211" s="225" t="str">
        <f t="shared" si="22"/>
        <v/>
      </c>
    </row>
    <row r="212" spans="1:72" hidden="1">
      <c r="A212" s="50" t="str">
        <f t="shared" si="18"/>
        <v/>
      </c>
      <c r="B212" s="171"/>
      <c r="C212" s="8" t="str">
        <f>IF(BS_CONTROLE[[#This Row],[DATA]]="","",WEEKNUM(BS_CONTROLE[[#This Row],[DATA]]))</f>
        <v/>
      </c>
      <c r="D212" s="51"/>
      <c r="E212" s="320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11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9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9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4" t="str">
        <f>IF(BS_CONTROLE[[#This Row],[Local - Partida]]=0, "-", BS_CONTROLE[[#This Row],[Local - Partida]])</f>
        <v>-</v>
      </c>
      <c r="AL212" s="284" t="str">
        <f>IF(BS_CONTROLE[[#This Row],[Local - Encerramento]]=0, "-", BS_CONTROLE[[#This Row],[Local - Encerramento]])</f>
        <v>-</v>
      </c>
      <c r="AM212" s="284" t="str">
        <f>IF(BS_CONTROLE[[#This Row],[Entre - Estações]]=0, "-", BS_CONTROLE[[#This Row],[Entre - Estações]])</f>
        <v>-</v>
      </c>
      <c r="AN212" s="284" t="str">
        <f>IF(BS_CONTROLE[[#This Row],[SB]]=0, "-", BS_CONTROLE[[#This Row],[SB]])</f>
        <v>-</v>
      </c>
      <c r="AO212" s="285" t="str">
        <f>IF(BS_CONTROLE[[#This Row],[SUB]]=0, "-", BS_CONTROLE[[#This Row],[SUB]])</f>
        <v>-</v>
      </c>
      <c r="AP212" s="286" t="str">
        <f>IF(BS_CONTROLE[[#This Row],[KM - Inicio]]=0, "-", BS_CONTROLE[[#This Row],[KM - Inicio]])</f>
        <v>-</v>
      </c>
      <c r="AQ212" s="286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9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7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9"/>
        <v>Aderente</v>
      </c>
      <c r="BR212" s="18" t="str">
        <f t="shared" si="20"/>
        <v>*</v>
      </c>
      <c r="BS212" s="18" t="str">
        <f t="shared" si="21"/>
        <v>*</v>
      </c>
      <c r="BT212" s="225" t="str">
        <f t="shared" si="22"/>
        <v/>
      </c>
    </row>
    <row r="213" spans="1:72" hidden="1">
      <c r="A213" s="50" t="str">
        <f t="shared" si="18"/>
        <v/>
      </c>
      <c r="B213" s="171"/>
      <c r="C213" s="8" t="str">
        <f>IF(BS_CONTROLE[[#This Row],[DATA]]="","",WEEKNUM(BS_CONTROLE[[#This Row],[DATA]]))</f>
        <v/>
      </c>
      <c r="D213" s="51"/>
      <c r="E213" s="320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11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9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9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4" t="str">
        <f>IF(BS_CONTROLE[[#This Row],[Local - Partida]]=0, "-", BS_CONTROLE[[#This Row],[Local - Partida]])</f>
        <v>-</v>
      </c>
      <c r="AL213" s="284" t="str">
        <f>IF(BS_CONTROLE[[#This Row],[Local - Encerramento]]=0, "-", BS_CONTROLE[[#This Row],[Local - Encerramento]])</f>
        <v>-</v>
      </c>
      <c r="AM213" s="284" t="str">
        <f>IF(BS_CONTROLE[[#This Row],[Entre - Estações]]=0, "-", BS_CONTROLE[[#This Row],[Entre - Estações]])</f>
        <v>-</v>
      </c>
      <c r="AN213" s="284" t="str">
        <f>IF(BS_CONTROLE[[#This Row],[SB]]=0, "-", BS_CONTROLE[[#This Row],[SB]])</f>
        <v>-</v>
      </c>
      <c r="AO213" s="285" t="str">
        <f>IF(BS_CONTROLE[[#This Row],[SUB]]=0, "-", BS_CONTROLE[[#This Row],[SUB]])</f>
        <v>-</v>
      </c>
      <c r="AP213" s="286" t="str">
        <f>IF(BS_CONTROLE[[#This Row],[KM - Inicio]]=0, "-", BS_CONTROLE[[#This Row],[KM - Inicio]])</f>
        <v>-</v>
      </c>
      <c r="AQ213" s="286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9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7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9"/>
        <v>Aderente</v>
      </c>
      <c r="BR213" s="18" t="str">
        <f t="shared" si="20"/>
        <v>*</v>
      </c>
      <c r="BS213" s="18" t="str">
        <f t="shared" si="21"/>
        <v>*</v>
      </c>
      <c r="BT213" s="225" t="str">
        <f t="shared" si="22"/>
        <v/>
      </c>
    </row>
    <row r="214" spans="1:72" hidden="1">
      <c r="A214" s="50" t="str">
        <f t="shared" si="18"/>
        <v/>
      </c>
      <c r="B214" s="171"/>
      <c r="C214" s="8" t="str">
        <f>IF(BS_CONTROLE[[#This Row],[DATA]]="","",WEEKNUM(BS_CONTROLE[[#This Row],[DATA]]))</f>
        <v/>
      </c>
      <c r="D214" s="51"/>
      <c r="E214" s="321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11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9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9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4" t="str">
        <f>IF(BS_CONTROLE[[#This Row],[Local - Partida]]=0, "-", BS_CONTROLE[[#This Row],[Local - Partida]])</f>
        <v>-</v>
      </c>
      <c r="AL214" s="284" t="str">
        <f>IF(BS_CONTROLE[[#This Row],[Local - Encerramento]]=0, "-", BS_CONTROLE[[#This Row],[Local - Encerramento]])</f>
        <v>-</v>
      </c>
      <c r="AM214" s="284" t="str">
        <f>IF(BS_CONTROLE[[#This Row],[Entre - Estações]]=0, "-", BS_CONTROLE[[#This Row],[Entre - Estações]])</f>
        <v>-</v>
      </c>
      <c r="AN214" s="284" t="str">
        <f>IF(BS_CONTROLE[[#This Row],[SB]]=0, "-", BS_CONTROLE[[#This Row],[SB]])</f>
        <v>-</v>
      </c>
      <c r="AO214" s="285" t="str">
        <f>IF(BS_CONTROLE[[#This Row],[SUB]]=0, "-", BS_CONTROLE[[#This Row],[SUB]])</f>
        <v>-</v>
      </c>
      <c r="AP214" s="286" t="str">
        <f>IF(BS_CONTROLE[[#This Row],[KM - Inicio]]=0, "-", BS_CONTROLE[[#This Row],[KM - Inicio]])</f>
        <v>-</v>
      </c>
      <c r="AQ214" s="286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9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7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9"/>
        <v>Aderente</v>
      </c>
      <c r="BR214" s="18" t="str">
        <f t="shared" si="20"/>
        <v>*</v>
      </c>
      <c r="BS214" s="18" t="str">
        <f t="shared" si="21"/>
        <v>*</v>
      </c>
      <c r="BT214" s="225" t="str">
        <f t="shared" si="22"/>
        <v/>
      </c>
    </row>
    <row r="215" spans="1:72" hidden="1">
      <c r="A215" s="50" t="str">
        <f t="shared" si="18"/>
        <v/>
      </c>
      <c r="B215" s="171"/>
      <c r="C215" s="8" t="str">
        <f>IF(BS_CONTROLE[[#This Row],[DATA]]="","",WEEKNUM(BS_CONTROLE[[#This Row],[DATA]]))</f>
        <v/>
      </c>
      <c r="D215" s="51"/>
      <c r="E215" s="320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11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9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9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4" t="str">
        <f>IF(BS_CONTROLE[[#This Row],[Local - Partida]]=0, "-", BS_CONTROLE[[#This Row],[Local - Partida]])</f>
        <v>-</v>
      </c>
      <c r="AL215" s="284" t="str">
        <f>IF(BS_CONTROLE[[#This Row],[Local - Encerramento]]=0, "-", BS_CONTROLE[[#This Row],[Local - Encerramento]])</f>
        <v>-</v>
      </c>
      <c r="AM215" s="284" t="str">
        <f>IF(BS_CONTROLE[[#This Row],[Entre - Estações]]=0, "-", BS_CONTROLE[[#This Row],[Entre - Estações]])</f>
        <v>-</v>
      </c>
      <c r="AN215" s="284" t="str">
        <f>IF(BS_CONTROLE[[#This Row],[SB]]=0, "-", BS_CONTROLE[[#This Row],[SB]])</f>
        <v>-</v>
      </c>
      <c r="AO215" s="285" t="str">
        <f>IF(BS_CONTROLE[[#This Row],[SUB]]=0, "-", BS_CONTROLE[[#This Row],[SUB]])</f>
        <v>-</v>
      </c>
      <c r="AP215" s="286" t="str">
        <f>IF(BS_CONTROLE[[#This Row],[KM - Inicio]]=0, "-", BS_CONTROLE[[#This Row],[KM - Inicio]])</f>
        <v>-</v>
      </c>
      <c r="AQ215" s="286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9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7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9"/>
        <v>Aderente</v>
      </c>
      <c r="BR215" s="18" t="str">
        <f t="shared" si="20"/>
        <v>*</v>
      </c>
      <c r="BS215" s="18" t="str">
        <f t="shared" si="21"/>
        <v>*</v>
      </c>
      <c r="BT215" s="225" t="str">
        <f t="shared" si="22"/>
        <v/>
      </c>
    </row>
    <row r="216" spans="1:72" hidden="1">
      <c r="A216" s="50" t="str">
        <f t="shared" si="18"/>
        <v/>
      </c>
      <c r="B216" s="171"/>
      <c r="C216" s="8" t="str">
        <f>IF(BS_CONTROLE[[#This Row],[DATA]]="","",WEEKNUM(BS_CONTROLE[[#This Row],[DATA]]))</f>
        <v/>
      </c>
      <c r="D216" s="51"/>
      <c r="E216" s="320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11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9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9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4" t="str">
        <f>IF(BS_CONTROLE[[#This Row],[Local - Partida]]=0, "-", BS_CONTROLE[[#This Row],[Local - Partida]])</f>
        <v>-</v>
      </c>
      <c r="AL216" s="284" t="str">
        <f>IF(BS_CONTROLE[[#This Row],[Local - Encerramento]]=0, "-", BS_CONTROLE[[#This Row],[Local - Encerramento]])</f>
        <v>-</v>
      </c>
      <c r="AM216" s="284" t="str">
        <f>IF(BS_CONTROLE[[#This Row],[Entre - Estações]]=0, "-", BS_CONTROLE[[#This Row],[Entre - Estações]])</f>
        <v>-</v>
      </c>
      <c r="AN216" s="284" t="str">
        <f>IF(BS_CONTROLE[[#This Row],[SB]]=0, "-", BS_CONTROLE[[#This Row],[SB]])</f>
        <v>-</v>
      </c>
      <c r="AO216" s="285" t="str">
        <f>IF(BS_CONTROLE[[#This Row],[SUB]]=0, "-", BS_CONTROLE[[#This Row],[SUB]])</f>
        <v>-</v>
      </c>
      <c r="AP216" s="286" t="str">
        <f>IF(BS_CONTROLE[[#This Row],[KM - Inicio]]=0, "-", BS_CONTROLE[[#This Row],[KM - Inicio]])</f>
        <v>-</v>
      </c>
      <c r="AQ216" s="286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9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7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9"/>
        <v>Aderente</v>
      </c>
      <c r="BR216" s="18" t="str">
        <f t="shared" si="20"/>
        <v>*</v>
      </c>
      <c r="BS216" s="18" t="str">
        <f t="shared" si="21"/>
        <v>*</v>
      </c>
      <c r="BT216" s="225" t="str">
        <f t="shared" si="22"/>
        <v/>
      </c>
    </row>
    <row r="217" spans="1:72" hidden="1">
      <c r="A217" s="50" t="str">
        <f t="shared" si="18"/>
        <v/>
      </c>
      <c r="B217" s="171"/>
      <c r="C217" s="8" t="str">
        <f>IF(BS_CONTROLE[[#This Row],[DATA]]="","",WEEKNUM(BS_CONTROLE[[#This Row],[DATA]]))</f>
        <v/>
      </c>
      <c r="D217" s="51"/>
      <c r="E217" s="320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11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9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9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4" t="str">
        <f>IF(BS_CONTROLE[[#This Row],[Local - Partida]]=0, "-", BS_CONTROLE[[#This Row],[Local - Partida]])</f>
        <v>-</v>
      </c>
      <c r="AL217" s="284" t="str">
        <f>IF(BS_CONTROLE[[#This Row],[Local - Encerramento]]=0, "-", BS_CONTROLE[[#This Row],[Local - Encerramento]])</f>
        <v>-</v>
      </c>
      <c r="AM217" s="284" t="str">
        <f>IF(BS_CONTROLE[[#This Row],[Entre - Estações]]=0, "-", BS_CONTROLE[[#This Row],[Entre - Estações]])</f>
        <v>-</v>
      </c>
      <c r="AN217" s="284" t="str">
        <f>IF(BS_CONTROLE[[#This Row],[SB]]=0, "-", BS_CONTROLE[[#This Row],[SB]])</f>
        <v>-</v>
      </c>
      <c r="AO217" s="285" t="str">
        <f>IF(BS_CONTROLE[[#This Row],[SUB]]=0, "-", BS_CONTROLE[[#This Row],[SUB]])</f>
        <v>-</v>
      </c>
      <c r="AP217" s="286" t="str">
        <f>IF(BS_CONTROLE[[#This Row],[KM - Inicio]]=0, "-", BS_CONTROLE[[#This Row],[KM - Inicio]])</f>
        <v>-</v>
      </c>
      <c r="AQ217" s="286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7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9"/>
        <v>Aderente</v>
      </c>
      <c r="BR217" s="18" t="str">
        <f t="shared" si="20"/>
        <v>*</v>
      </c>
      <c r="BS217" s="18" t="str">
        <f t="shared" si="21"/>
        <v>*</v>
      </c>
      <c r="BT217" s="225" t="str">
        <f t="shared" si="22"/>
        <v/>
      </c>
    </row>
    <row r="218" spans="1:72" hidden="1">
      <c r="A218" s="50" t="str">
        <f t="shared" si="18"/>
        <v/>
      </c>
      <c r="B218" s="171"/>
      <c r="C218" s="8" t="str">
        <f>IF(BS_CONTROLE[[#This Row],[DATA]]="","",WEEKNUM(BS_CONTROLE[[#This Row],[DATA]]))</f>
        <v/>
      </c>
      <c r="D218" s="51"/>
      <c r="E218" s="320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11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9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9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4" t="str">
        <f>IF(BS_CONTROLE[[#This Row],[Local - Partida]]=0, "-", BS_CONTROLE[[#This Row],[Local - Partida]])</f>
        <v>-</v>
      </c>
      <c r="AL218" s="284" t="str">
        <f>IF(BS_CONTROLE[[#This Row],[Local - Encerramento]]=0, "-", BS_CONTROLE[[#This Row],[Local - Encerramento]])</f>
        <v>-</v>
      </c>
      <c r="AM218" s="284" t="str">
        <f>IF(BS_CONTROLE[[#This Row],[Entre - Estações]]=0, "-", BS_CONTROLE[[#This Row],[Entre - Estações]])</f>
        <v>-</v>
      </c>
      <c r="AN218" s="284" t="str">
        <f>IF(BS_CONTROLE[[#This Row],[SB]]=0, "-", BS_CONTROLE[[#This Row],[SB]])</f>
        <v>-</v>
      </c>
      <c r="AO218" s="285" t="str">
        <f>IF(BS_CONTROLE[[#This Row],[SUB]]=0, "-", BS_CONTROLE[[#This Row],[SUB]])</f>
        <v>-</v>
      </c>
      <c r="AP218" s="286" t="str">
        <f>IF(BS_CONTROLE[[#This Row],[KM - Inicio]]=0, "-", BS_CONTROLE[[#This Row],[KM - Inicio]])</f>
        <v>-</v>
      </c>
      <c r="AQ218" s="286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7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9"/>
        <v>Aderente</v>
      </c>
      <c r="BR218" s="18" t="str">
        <f t="shared" si="20"/>
        <v>*</v>
      </c>
      <c r="BS218" s="18" t="str">
        <f t="shared" si="21"/>
        <v>*</v>
      </c>
      <c r="BT218" s="225"/>
    </row>
    <row r="219" spans="1:72" hidden="1">
      <c r="A219" s="50" t="str">
        <f t="shared" si="18"/>
        <v/>
      </c>
      <c r="B219" s="171"/>
      <c r="C219" s="8" t="str">
        <f>IF(BS_CONTROLE[[#This Row],[DATA]]="","",WEEKNUM(BS_CONTROLE[[#This Row],[DATA]]))</f>
        <v/>
      </c>
      <c r="D219" s="51"/>
      <c r="E219" s="320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11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9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9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4" t="str">
        <f>IF(BS_CONTROLE[[#This Row],[Local - Partida]]=0, "-", BS_CONTROLE[[#This Row],[Local - Partida]])</f>
        <v>-</v>
      </c>
      <c r="AL219" s="284" t="str">
        <f>IF(BS_CONTROLE[[#This Row],[Local - Encerramento]]=0, "-", BS_CONTROLE[[#This Row],[Local - Encerramento]])</f>
        <v>-</v>
      </c>
      <c r="AM219" s="284" t="str">
        <f>IF(BS_CONTROLE[[#This Row],[Entre - Estações]]=0, "-", BS_CONTROLE[[#This Row],[Entre - Estações]])</f>
        <v>-</v>
      </c>
      <c r="AN219" s="284" t="str">
        <f>IF(BS_CONTROLE[[#This Row],[SB]]=0, "-", BS_CONTROLE[[#This Row],[SB]])</f>
        <v>-</v>
      </c>
      <c r="AO219" s="285" t="str">
        <f>IF(BS_CONTROLE[[#This Row],[SUB]]=0, "-", BS_CONTROLE[[#This Row],[SUB]])</f>
        <v>-</v>
      </c>
      <c r="AP219" s="286" t="str">
        <f>IF(BS_CONTROLE[[#This Row],[KM - Inicio]]=0, "-", BS_CONTROLE[[#This Row],[KM - Inicio]])</f>
        <v>-</v>
      </c>
      <c r="AQ219" s="286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9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7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9"/>
        <v>Aderente</v>
      </c>
      <c r="BR219" s="18" t="str">
        <f t="shared" si="20"/>
        <v>*</v>
      </c>
      <c r="BS219" s="18" t="str">
        <f t="shared" si="21"/>
        <v>*</v>
      </c>
      <c r="BT219" s="225" t="str">
        <f t="shared" si="22"/>
        <v/>
      </c>
    </row>
    <row r="220" spans="1:72" hidden="1">
      <c r="A220" s="50" t="str">
        <f t="shared" si="18"/>
        <v/>
      </c>
      <c r="B220" s="171"/>
      <c r="C220" s="8" t="str">
        <f>IF(BS_CONTROLE[[#This Row],[DATA]]="","",WEEKNUM(BS_CONTROLE[[#This Row],[DATA]]))</f>
        <v/>
      </c>
      <c r="D220" s="51"/>
      <c r="E220" s="320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11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9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9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4" t="str">
        <f>IF(BS_CONTROLE[[#This Row],[Local - Partida]]=0, "-", BS_CONTROLE[[#This Row],[Local - Partida]])</f>
        <v>-</v>
      </c>
      <c r="AL220" s="284" t="str">
        <f>IF(BS_CONTROLE[[#This Row],[Local - Encerramento]]=0, "-", BS_CONTROLE[[#This Row],[Local - Encerramento]])</f>
        <v>-</v>
      </c>
      <c r="AM220" s="284" t="str">
        <f>IF(BS_CONTROLE[[#This Row],[Entre - Estações]]=0, "-", BS_CONTROLE[[#This Row],[Entre - Estações]])</f>
        <v>-</v>
      </c>
      <c r="AN220" s="284" t="str">
        <f>IF(BS_CONTROLE[[#This Row],[SB]]=0, "-", BS_CONTROLE[[#This Row],[SB]])</f>
        <v>-</v>
      </c>
      <c r="AO220" s="285" t="str">
        <f>IF(BS_CONTROLE[[#This Row],[SUB]]=0, "-", BS_CONTROLE[[#This Row],[SUB]])</f>
        <v>-</v>
      </c>
      <c r="AP220" s="286" t="str">
        <f>IF(BS_CONTROLE[[#This Row],[KM - Inicio]]=0, "-", BS_CONTROLE[[#This Row],[KM - Inicio]])</f>
        <v>-</v>
      </c>
      <c r="AQ220" s="286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9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7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9"/>
        <v>Aderente</v>
      </c>
      <c r="BR220" s="18" t="str">
        <f t="shared" si="20"/>
        <v>*</v>
      </c>
      <c r="BS220" s="18" t="str">
        <f t="shared" si="21"/>
        <v>*</v>
      </c>
      <c r="BT220" s="225" t="str">
        <f t="shared" si="22"/>
        <v/>
      </c>
    </row>
    <row r="221" spans="1:72" hidden="1">
      <c r="A221" s="50" t="str">
        <f t="shared" si="18"/>
        <v/>
      </c>
      <c r="B221" s="171"/>
      <c r="C221" s="8" t="str">
        <f>IF(BS_CONTROLE[[#This Row],[DATA]]="","",WEEKNUM(BS_CONTROLE[[#This Row],[DATA]]))</f>
        <v/>
      </c>
      <c r="D221" s="51"/>
      <c r="E221" s="320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11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9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9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4" t="str">
        <f>IF(BS_CONTROLE[[#This Row],[Local - Partida]]=0, "-", BS_CONTROLE[[#This Row],[Local - Partida]])</f>
        <v>-</v>
      </c>
      <c r="AL221" s="284" t="str">
        <f>IF(BS_CONTROLE[[#This Row],[Local - Encerramento]]=0, "-", BS_CONTROLE[[#This Row],[Local - Encerramento]])</f>
        <v>-</v>
      </c>
      <c r="AM221" s="284" t="str">
        <f>IF(BS_CONTROLE[[#This Row],[Entre - Estações]]=0, "-", BS_CONTROLE[[#This Row],[Entre - Estações]])</f>
        <v>-</v>
      </c>
      <c r="AN221" s="284" t="str">
        <f>IF(BS_CONTROLE[[#This Row],[SB]]=0, "-", BS_CONTROLE[[#This Row],[SB]])</f>
        <v>-</v>
      </c>
      <c r="AO221" s="285" t="str">
        <f>IF(BS_CONTROLE[[#This Row],[SUB]]=0, "-", BS_CONTROLE[[#This Row],[SUB]])</f>
        <v>-</v>
      </c>
      <c r="AP221" s="286" t="str">
        <f>IF(BS_CONTROLE[[#This Row],[KM - Inicio]]=0, "-", BS_CONTROLE[[#This Row],[KM - Inicio]])</f>
        <v>-</v>
      </c>
      <c r="AQ221" s="286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9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7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9"/>
        <v>Aderente</v>
      </c>
      <c r="BR221" s="18" t="str">
        <f t="shared" si="20"/>
        <v>*</v>
      </c>
      <c r="BS221" s="18" t="str">
        <f t="shared" si="21"/>
        <v>*</v>
      </c>
      <c r="BT221" s="225" t="str">
        <f t="shared" si="22"/>
        <v/>
      </c>
    </row>
    <row r="222" spans="1:72" hidden="1">
      <c r="A222" s="50" t="str">
        <f t="shared" si="18"/>
        <v/>
      </c>
      <c r="B222" s="171"/>
      <c r="C222" s="8" t="str">
        <f>IF(BS_CONTROLE[[#This Row],[DATA]]="","",WEEKNUM(BS_CONTROLE[[#This Row],[DATA]]))</f>
        <v/>
      </c>
      <c r="D222" s="51"/>
      <c r="E222" s="320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11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9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9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4" t="str">
        <f>IF(BS_CONTROLE[[#This Row],[Local - Partida]]=0, "-", BS_CONTROLE[[#This Row],[Local - Partida]])</f>
        <v>-</v>
      </c>
      <c r="AL222" s="284" t="str">
        <f>IF(BS_CONTROLE[[#This Row],[Local - Encerramento]]=0, "-", BS_CONTROLE[[#This Row],[Local - Encerramento]])</f>
        <v>-</v>
      </c>
      <c r="AM222" s="284" t="str">
        <f>IF(BS_CONTROLE[[#This Row],[Entre - Estações]]=0, "-", BS_CONTROLE[[#This Row],[Entre - Estações]])</f>
        <v>-</v>
      </c>
      <c r="AN222" s="284" t="str">
        <f>IF(BS_CONTROLE[[#This Row],[SB]]=0, "-", BS_CONTROLE[[#This Row],[SB]])</f>
        <v>-</v>
      </c>
      <c r="AO222" s="285" t="str">
        <f>IF(BS_CONTROLE[[#This Row],[SUB]]=0, "-", BS_CONTROLE[[#This Row],[SUB]])</f>
        <v>-</v>
      </c>
      <c r="AP222" s="286" t="str">
        <f>IF(BS_CONTROLE[[#This Row],[KM - Inicio]]=0, "-", BS_CONTROLE[[#This Row],[KM - Inicio]])</f>
        <v>-</v>
      </c>
      <c r="AQ222" s="286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9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7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9"/>
        <v>Aderente</v>
      </c>
      <c r="BR222" s="18" t="str">
        <f t="shared" si="20"/>
        <v>*</v>
      </c>
      <c r="BS222" s="18" t="str">
        <f t="shared" si="21"/>
        <v>*</v>
      </c>
      <c r="BT222" s="225" t="str">
        <f t="shared" si="22"/>
        <v/>
      </c>
    </row>
    <row r="223" spans="1:72" hidden="1">
      <c r="A223" s="50" t="str">
        <f t="shared" si="18"/>
        <v/>
      </c>
      <c r="B223" s="171"/>
      <c r="C223" s="8" t="str">
        <f>IF(BS_CONTROLE[[#This Row],[DATA]]="","",WEEKNUM(BS_CONTROLE[[#This Row],[DATA]]))</f>
        <v/>
      </c>
      <c r="D223" s="51"/>
      <c r="E223" s="320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11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9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9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4" t="str">
        <f>IF(BS_CONTROLE[[#This Row],[Local - Partida]]=0, "-", BS_CONTROLE[[#This Row],[Local - Partida]])</f>
        <v>-</v>
      </c>
      <c r="AL223" s="284" t="str">
        <f>IF(BS_CONTROLE[[#This Row],[Local - Encerramento]]=0, "-", BS_CONTROLE[[#This Row],[Local - Encerramento]])</f>
        <v>-</v>
      </c>
      <c r="AM223" s="284" t="str">
        <f>IF(BS_CONTROLE[[#This Row],[Entre - Estações]]=0, "-", BS_CONTROLE[[#This Row],[Entre - Estações]])</f>
        <v>-</v>
      </c>
      <c r="AN223" s="284" t="str">
        <f>IF(BS_CONTROLE[[#This Row],[SB]]=0, "-", BS_CONTROLE[[#This Row],[SB]])</f>
        <v>-</v>
      </c>
      <c r="AO223" s="285" t="str">
        <f>IF(BS_CONTROLE[[#This Row],[SUB]]=0, "-", BS_CONTROLE[[#This Row],[SUB]])</f>
        <v>-</v>
      </c>
      <c r="AP223" s="286" t="str">
        <f>IF(BS_CONTROLE[[#This Row],[KM - Inicio]]=0, "-", BS_CONTROLE[[#This Row],[KM - Inicio]])</f>
        <v>-</v>
      </c>
      <c r="AQ223" s="286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9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7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9"/>
        <v>Aderente</v>
      </c>
      <c r="BR223" s="18" t="str">
        <f t="shared" si="20"/>
        <v>*</v>
      </c>
      <c r="BS223" s="18" t="str">
        <f t="shared" si="21"/>
        <v>*</v>
      </c>
      <c r="BT223" s="225" t="str">
        <f t="shared" si="22"/>
        <v/>
      </c>
    </row>
    <row r="224" spans="1:72" hidden="1">
      <c r="A224" s="50" t="str">
        <f t="shared" si="18"/>
        <v/>
      </c>
      <c r="B224" s="171"/>
      <c r="C224" s="8" t="str">
        <f>IF(BS_CONTROLE[[#This Row],[DATA]]="","",WEEKNUM(BS_CONTROLE[[#This Row],[DATA]]))</f>
        <v/>
      </c>
      <c r="D224" s="51"/>
      <c r="E224" s="320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11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9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9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4" t="str">
        <f>IF(BS_CONTROLE[[#This Row],[Local - Partida]]=0, "-", BS_CONTROLE[[#This Row],[Local - Partida]])</f>
        <v>-</v>
      </c>
      <c r="AL224" s="284" t="str">
        <f>IF(BS_CONTROLE[[#This Row],[Local - Encerramento]]=0, "-", BS_CONTROLE[[#This Row],[Local - Encerramento]])</f>
        <v>-</v>
      </c>
      <c r="AM224" s="284" t="str">
        <f>IF(BS_CONTROLE[[#This Row],[Entre - Estações]]=0, "-", BS_CONTROLE[[#This Row],[Entre - Estações]])</f>
        <v>-</v>
      </c>
      <c r="AN224" s="284" t="str">
        <f>IF(BS_CONTROLE[[#This Row],[SB]]=0, "-", BS_CONTROLE[[#This Row],[SB]])</f>
        <v>-</v>
      </c>
      <c r="AO224" s="285" t="str">
        <f>IF(BS_CONTROLE[[#This Row],[SUB]]=0, "-", BS_CONTROLE[[#This Row],[SUB]])</f>
        <v>-</v>
      </c>
      <c r="AP224" s="286" t="str">
        <f>IF(BS_CONTROLE[[#This Row],[KM - Inicio]]=0, "-", BS_CONTROLE[[#This Row],[KM - Inicio]])</f>
        <v>-</v>
      </c>
      <c r="AQ224" s="286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9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7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9"/>
        <v>Aderente</v>
      </c>
      <c r="BR224" s="18" t="str">
        <f t="shared" si="20"/>
        <v>*</v>
      </c>
      <c r="BS224" s="18" t="str">
        <f t="shared" si="21"/>
        <v>*</v>
      </c>
      <c r="BT224" s="225" t="str">
        <f t="shared" si="22"/>
        <v/>
      </c>
    </row>
    <row r="225" spans="1:72" hidden="1">
      <c r="A225" s="50" t="str">
        <f t="shared" si="18"/>
        <v/>
      </c>
      <c r="B225" s="171"/>
      <c r="C225" s="8" t="str">
        <f>IF(BS_CONTROLE[[#This Row],[DATA]]="","",WEEKNUM(BS_CONTROLE[[#This Row],[DATA]]))</f>
        <v/>
      </c>
      <c r="D225" s="51"/>
      <c r="E225" s="320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11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9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9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4" t="str">
        <f>IF(BS_CONTROLE[[#This Row],[Local - Partida]]=0, "-", BS_CONTROLE[[#This Row],[Local - Partida]])</f>
        <v>-</v>
      </c>
      <c r="AL225" s="284" t="str">
        <f>IF(BS_CONTROLE[[#This Row],[Local - Encerramento]]=0, "-", BS_CONTROLE[[#This Row],[Local - Encerramento]])</f>
        <v>-</v>
      </c>
      <c r="AM225" s="284" t="str">
        <f>IF(BS_CONTROLE[[#This Row],[Entre - Estações]]=0, "-", BS_CONTROLE[[#This Row],[Entre - Estações]])</f>
        <v>-</v>
      </c>
      <c r="AN225" s="284" t="str">
        <f>IF(BS_CONTROLE[[#This Row],[SB]]=0, "-", BS_CONTROLE[[#This Row],[SB]])</f>
        <v>-</v>
      </c>
      <c r="AO225" s="285" t="str">
        <f>IF(BS_CONTROLE[[#This Row],[SUB]]=0, "-", BS_CONTROLE[[#This Row],[SUB]])</f>
        <v>-</v>
      </c>
      <c r="AP225" s="286" t="str">
        <f>IF(BS_CONTROLE[[#This Row],[KM - Inicio]]=0, "-", BS_CONTROLE[[#This Row],[KM - Inicio]])</f>
        <v>-</v>
      </c>
      <c r="AQ225" s="286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9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7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9"/>
        <v>Aderente</v>
      </c>
      <c r="BR225" s="18" t="str">
        <f t="shared" si="20"/>
        <v>*</v>
      </c>
      <c r="BS225" s="18" t="str">
        <f t="shared" si="21"/>
        <v>*</v>
      </c>
      <c r="BT225" s="225" t="str">
        <f t="shared" si="22"/>
        <v/>
      </c>
    </row>
    <row r="226" spans="1:72" hidden="1">
      <c r="A226" s="50" t="str">
        <f t="shared" si="18"/>
        <v/>
      </c>
      <c r="B226" s="171"/>
      <c r="C226" s="8" t="str">
        <f>IF(BS_CONTROLE[[#This Row],[DATA]]="","",WEEKNUM(BS_CONTROLE[[#This Row],[DATA]]))</f>
        <v/>
      </c>
      <c r="D226" s="51"/>
      <c r="E226" s="321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11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9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9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4" t="str">
        <f>IF(BS_CONTROLE[[#This Row],[Local - Partida]]=0, "-", BS_CONTROLE[[#This Row],[Local - Partida]])</f>
        <v>-</v>
      </c>
      <c r="AL226" s="284" t="str">
        <f>IF(BS_CONTROLE[[#This Row],[Local - Encerramento]]=0, "-", BS_CONTROLE[[#This Row],[Local - Encerramento]])</f>
        <v>-</v>
      </c>
      <c r="AM226" s="284" t="str">
        <f>IF(BS_CONTROLE[[#This Row],[Entre - Estações]]=0, "-", BS_CONTROLE[[#This Row],[Entre - Estações]])</f>
        <v>-</v>
      </c>
      <c r="AN226" s="284" t="str">
        <f>IF(BS_CONTROLE[[#This Row],[SB]]=0, "-", BS_CONTROLE[[#This Row],[SB]])</f>
        <v>-</v>
      </c>
      <c r="AO226" s="285" t="str">
        <f>IF(BS_CONTROLE[[#This Row],[SUB]]=0, "-", BS_CONTROLE[[#This Row],[SUB]])</f>
        <v>-</v>
      </c>
      <c r="AP226" s="286" t="str">
        <f>IF(BS_CONTROLE[[#This Row],[KM - Inicio]]=0, "-", BS_CONTROLE[[#This Row],[KM - Inicio]])</f>
        <v>-</v>
      </c>
      <c r="AQ226" s="286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9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7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9"/>
        <v>Aderente</v>
      </c>
      <c r="BR226" s="18" t="str">
        <f t="shared" si="20"/>
        <v>*</v>
      </c>
      <c r="BS226" s="18" t="str">
        <f t="shared" si="21"/>
        <v>*</v>
      </c>
      <c r="BT226" s="225" t="str">
        <f t="shared" si="22"/>
        <v/>
      </c>
    </row>
    <row r="227" spans="1:72" hidden="1">
      <c r="A227" s="50" t="str">
        <f t="shared" si="18"/>
        <v/>
      </c>
      <c r="B227" s="171"/>
      <c r="C227" s="8" t="str">
        <f>IF(BS_CONTROLE[[#This Row],[DATA]]="","",WEEKNUM(BS_CONTROLE[[#This Row],[DATA]]))</f>
        <v/>
      </c>
      <c r="D227" s="51"/>
      <c r="E227" s="320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11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9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9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4" t="str">
        <f>IF(BS_CONTROLE[[#This Row],[Local - Partida]]=0, "-", BS_CONTROLE[[#This Row],[Local - Partida]])</f>
        <v>-</v>
      </c>
      <c r="AL227" s="284" t="str">
        <f>IF(BS_CONTROLE[[#This Row],[Local - Encerramento]]=0, "-", BS_CONTROLE[[#This Row],[Local - Encerramento]])</f>
        <v>-</v>
      </c>
      <c r="AM227" s="284" t="str">
        <f>IF(BS_CONTROLE[[#This Row],[Entre - Estações]]=0, "-", BS_CONTROLE[[#This Row],[Entre - Estações]])</f>
        <v>-</v>
      </c>
      <c r="AN227" s="284" t="str">
        <f>IF(BS_CONTROLE[[#This Row],[SB]]=0, "-", BS_CONTROLE[[#This Row],[SB]])</f>
        <v>-</v>
      </c>
      <c r="AO227" s="285" t="str">
        <f>IF(BS_CONTROLE[[#This Row],[SUB]]=0, "-", BS_CONTROLE[[#This Row],[SUB]])</f>
        <v>-</v>
      </c>
      <c r="AP227" s="286" t="str">
        <f>IF(BS_CONTROLE[[#This Row],[KM - Inicio]]=0, "-", BS_CONTROLE[[#This Row],[KM - Inicio]])</f>
        <v>-</v>
      </c>
      <c r="AQ227" s="286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9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7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9"/>
        <v>Aderente</v>
      </c>
      <c r="BR227" s="18" t="str">
        <f t="shared" si="20"/>
        <v>*</v>
      </c>
      <c r="BS227" s="18" t="str">
        <f t="shared" si="21"/>
        <v>*</v>
      </c>
      <c r="BT227" s="225" t="str">
        <f>IF(BN227="","",SUBSTITUTE(BM227," ","")&amp;SUBSTITUTE(BN227," ",""))</f>
        <v/>
      </c>
    </row>
    <row r="228" spans="1:72" hidden="1">
      <c r="A228" s="50" t="str">
        <f t="shared" ref="A228:A291" si="23">D228&amp;B228</f>
        <v/>
      </c>
      <c r="B228" s="171"/>
      <c r="C228" s="8" t="str">
        <f>IF(BS_CONTROLE[[#This Row],[DATA]]="","",WEEKNUM(BS_CONTROLE[[#This Row],[DATA]]))</f>
        <v/>
      </c>
      <c r="D228" s="51"/>
      <c r="E228" s="320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11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9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9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4" t="str">
        <f>IF(BS_CONTROLE[[#This Row],[Local - Partida]]=0, "-", BS_CONTROLE[[#This Row],[Local - Partida]])</f>
        <v>-</v>
      </c>
      <c r="AL228" s="284" t="str">
        <f>IF(BS_CONTROLE[[#This Row],[Local - Encerramento]]=0, "-", BS_CONTROLE[[#This Row],[Local - Encerramento]])</f>
        <v>-</v>
      </c>
      <c r="AM228" s="284" t="str">
        <f>IF(BS_CONTROLE[[#This Row],[Entre - Estações]]=0, "-", BS_CONTROLE[[#This Row],[Entre - Estações]])</f>
        <v>-</v>
      </c>
      <c r="AN228" s="284" t="str">
        <f>IF(BS_CONTROLE[[#This Row],[SB]]=0, "-", BS_CONTROLE[[#This Row],[SB]])</f>
        <v>-</v>
      </c>
      <c r="AO228" s="285" t="str">
        <f>IF(BS_CONTROLE[[#This Row],[SUB]]=0, "-", BS_CONTROLE[[#This Row],[SUB]])</f>
        <v>-</v>
      </c>
      <c r="AP228" s="286" t="str">
        <f>IF(BS_CONTROLE[[#This Row],[KM - Inicio]]=0, "-", BS_CONTROLE[[#This Row],[KM - Inicio]])</f>
        <v>-</v>
      </c>
      <c r="AQ228" s="286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9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7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4">IF(AND(BR228&lt;1,BS228&lt;1),"Produção e Intervalo",IF(BR228&lt;1,"Intervalo",IF(BS228&lt;1,"Produção","Aderente")))</f>
        <v>Aderente</v>
      </c>
      <c r="BR228" s="18" t="str">
        <f t="shared" ref="BR228:BR291" si="25">IF(OR(B228="",F228=""),"*",AY228/P228)</f>
        <v>*</v>
      </c>
      <c r="BS228" s="18" t="str">
        <f t="shared" ref="BS228:BS291" si="26">IF(OR(B228="",F228=""),"*",BA228/Q228)</f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si="23"/>
        <v/>
      </c>
      <c r="B229" s="171"/>
      <c r="C229" s="8" t="str">
        <f>IF(BS_CONTROLE[[#This Row],[DATA]]="","",WEEKNUM(BS_CONTROLE[[#This Row],[DATA]]))</f>
        <v/>
      </c>
      <c r="D229" s="51"/>
      <c r="E229" s="320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11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9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9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4" t="str">
        <f>IF(BS_CONTROLE[[#This Row],[Local - Partida]]=0, "-", BS_CONTROLE[[#This Row],[Local - Partida]])</f>
        <v>-</v>
      </c>
      <c r="AL229" s="284" t="str">
        <f>IF(BS_CONTROLE[[#This Row],[Local - Encerramento]]=0, "-", BS_CONTROLE[[#This Row],[Local - Encerramento]])</f>
        <v>-</v>
      </c>
      <c r="AM229" s="284" t="str">
        <f>IF(BS_CONTROLE[[#This Row],[Entre - Estações]]=0, "-", BS_CONTROLE[[#This Row],[Entre - Estações]])</f>
        <v>-</v>
      </c>
      <c r="AN229" s="284" t="str">
        <f>IF(BS_CONTROLE[[#This Row],[SB]]=0, "-", BS_CONTROLE[[#This Row],[SB]])</f>
        <v>-</v>
      </c>
      <c r="AO229" s="285" t="str">
        <f>IF(BS_CONTROLE[[#This Row],[SUB]]=0, "-", BS_CONTROLE[[#This Row],[SUB]])</f>
        <v>-</v>
      </c>
      <c r="AP229" s="286" t="str">
        <f>IF(BS_CONTROLE[[#This Row],[KM - Inicio]]=0, "-", BS_CONTROLE[[#This Row],[KM - Inicio]])</f>
        <v>-</v>
      </c>
      <c r="AQ229" s="286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9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7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4"/>
        <v>Aderente</v>
      </c>
      <c r="BR229" s="18" t="str">
        <f t="shared" si="25"/>
        <v>*</v>
      </c>
      <c r="BS229" s="18" t="str">
        <f t="shared" si="26"/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3"/>
        <v/>
      </c>
      <c r="B230" s="171"/>
      <c r="C230" s="8" t="str">
        <f>IF(BS_CONTROLE[[#This Row],[DATA]]="","",WEEKNUM(BS_CONTROLE[[#This Row],[DATA]]))</f>
        <v/>
      </c>
      <c r="D230" s="51"/>
      <c r="E230" s="320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11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9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9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4" t="str">
        <f>IF(BS_CONTROLE[[#This Row],[Local - Partida]]=0, "-", BS_CONTROLE[[#This Row],[Local - Partida]])</f>
        <v>-</v>
      </c>
      <c r="AL230" s="284" t="str">
        <f>IF(BS_CONTROLE[[#This Row],[Local - Encerramento]]=0, "-", BS_CONTROLE[[#This Row],[Local - Encerramento]])</f>
        <v>-</v>
      </c>
      <c r="AM230" s="284" t="str">
        <f>IF(BS_CONTROLE[[#This Row],[Entre - Estações]]=0, "-", BS_CONTROLE[[#This Row],[Entre - Estações]])</f>
        <v>-</v>
      </c>
      <c r="AN230" s="284" t="str">
        <f>IF(BS_CONTROLE[[#This Row],[SB]]=0, "-", BS_CONTROLE[[#This Row],[SB]])</f>
        <v>-</v>
      </c>
      <c r="AO230" s="285" t="str">
        <f>IF(BS_CONTROLE[[#This Row],[SUB]]=0, "-", BS_CONTROLE[[#This Row],[SUB]])</f>
        <v>-</v>
      </c>
      <c r="AP230" s="286" t="str">
        <f>IF(BS_CONTROLE[[#This Row],[KM - Inicio]]=0, "-", BS_CONTROLE[[#This Row],[KM - Inicio]])</f>
        <v>-</v>
      </c>
      <c r="AQ230" s="286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9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7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4"/>
        <v>Aderente</v>
      </c>
      <c r="BR230" s="18" t="str">
        <f t="shared" si="25"/>
        <v>*</v>
      </c>
      <c r="BS230" s="18" t="str">
        <f t="shared" si="26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3"/>
        <v/>
      </c>
      <c r="B231" s="171"/>
      <c r="C231" s="8" t="str">
        <f>IF(BS_CONTROLE[[#This Row],[DATA]]="","",WEEKNUM(BS_CONTROLE[[#This Row],[DATA]]))</f>
        <v/>
      </c>
      <c r="D231" s="51"/>
      <c r="E231" s="320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11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9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9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4" t="str">
        <f>IF(BS_CONTROLE[[#This Row],[Local - Partida]]=0, "-", BS_CONTROLE[[#This Row],[Local - Partida]])</f>
        <v>-</v>
      </c>
      <c r="AL231" s="284" t="str">
        <f>IF(BS_CONTROLE[[#This Row],[Local - Encerramento]]=0, "-", BS_CONTROLE[[#This Row],[Local - Encerramento]])</f>
        <v>-</v>
      </c>
      <c r="AM231" s="284" t="str">
        <f>IF(BS_CONTROLE[[#This Row],[Entre - Estações]]=0, "-", BS_CONTROLE[[#This Row],[Entre - Estações]])</f>
        <v>-</v>
      </c>
      <c r="AN231" s="284" t="str">
        <f>IF(BS_CONTROLE[[#This Row],[SB]]=0, "-", BS_CONTROLE[[#This Row],[SB]])</f>
        <v>-</v>
      </c>
      <c r="AO231" s="285" t="str">
        <f>IF(BS_CONTROLE[[#This Row],[SUB]]=0, "-", BS_CONTROLE[[#This Row],[SUB]])</f>
        <v>-</v>
      </c>
      <c r="AP231" s="286" t="str">
        <f>IF(BS_CONTROLE[[#This Row],[KM - Inicio]]=0, "-", BS_CONTROLE[[#This Row],[KM - Inicio]])</f>
        <v>-</v>
      </c>
      <c r="AQ231" s="286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9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7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4"/>
        <v>Aderente</v>
      </c>
      <c r="BR231" s="18" t="str">
        <f t="shared" si="25"/>
        <v>*</v>
      </c>
      <c r="BS231" s="18" t="str">
        <f t="shared" si="26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3"/>
        <v/>
      </c>
      <c r="B232" s="171"/>
      <c r="C232" s="8" t="str">
        <f>IF(BS_CONTROLE[[#This Row],[DATA]]="","",WEEKNUM(BS_CONTROLE[[#This Row],[DATA]]))</f>
        <v/>
      </c>
      <c r="D232" s="51"/>
      <c r="E232" s="320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11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9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9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4" t="str">
        <f>IF(BS_CONTROLE[[#This Row],[Local - Partida]]=0, "-", BS_CONTROLE[[#This Row],[Local - Partida]])</f>
        <v>-</v>
      </c>
      <c r="AL232" s="284" t="str">
        <f>IF(BS_CONTROLE[[#This Row],[Local - Encerramento]]=0, "-", BS_CONTROLE[[#This Row],[Local - Encerramento]])</f>
        <v>-</v>
      </c>
      <c r="AM232" s="284" t="str">
        <f>IF(BS_CONTROLE[[#This Row],[Entre - Estações]]=0, "-", BS_CONTROLE[[#This Row],[Entre - Estações]])</f>
        <v>-</v>
      </c>
      <c r="AN232" s="284" t="str">
        <f>IF(BS_CONTROLE[[#This Row],[SB]]=0, "-", BS_CONTROLE[[#This Row],[SB]])</f>
        <v>-</v>
      </c>
      <c r="AO232" s="285" t="str">
        <f>IF(BS_CONTROLE[[#This Row],[SUB]]=0, "-", BS_CONTROLE[[#This Row],[SUB]])</f>
        <v>-</v>
      </c>
      <c r="AP232" s="286" t="str">
        <f>IF(BS_CONTROLE[[#This Row],[KM - Inicio]]=0, "-", BS_CONTROLE[[#This Row],[KM - Inicio]])</f>
        <v>-</v>
      </c>
      <c r="AQ232" s="286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7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4"/>
        <v>Aderente</v>
      </c>
      <c r="BR232" s="18" t="str">
        <f t="shared" si="25"/>
        <v>*</v>
      </c>
      <c r="BS232" s="18" t="str">
        <f t="shared" si="26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3"/>
        <v/>
      </c>
      <c r="B233" s="171"/>
      <c r="C233" s="8" t="str">
        <f>IF(BS_CONTROLE[[#This Row],[DATA]]="","",WEEKNUM(BS_CONTROLE[[#This Row],[DATA]]))</f>
        <v/>
      </c>
      <c r="D233" s="51"/>
      <c r="E233" s="320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11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9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9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4" t="str">
        <f>IF(BS_CONTROLE[[#This Row],[Local - Partida]]=0, "-", BS_CONTROLE[[#This Row],[Local - Partida]])</f>
        <v>-</v>
      </c>
      <c r="AL233" s="284" t="str">
        <f>IF(BS_CONTROLE[[#This Row],[Local - Encerramento]]=0, "-", BS_CONTROLE[[#This Row],[Local - Encerramento]])</f>
        <v>-</v>
      </c>
      <c r="AM233" s="284" t="str">
        <f>IF(BS_CONTROLE[[#This Row],[Entre - Estações]]=0, "-", BS_CONTROLE[[#This Row],[Entre - Estações]])</f>
        <v>-</v>
      </c>
      <c r="AN233" s="284" t="str">
        <f>IF(BS_CONTROLE[[#This Row],[SB]]=0, "-", BS_CONTROLE[[#This Row],[SB]])</f>
        <v>-</v>
      </c>
      <c r="AO233" s="285" t="str">
        <f>IF(BS_CONTROLE[[#This Row],[SUB]]=0, "-", BS_CONTROLE[[#This Row],[SUB]])</f>
        <v>-</v>
      </c>
      <c r="AP233" s="286" t="str">
        <f>IF(BS_CONTROLE[[#This Row],[KM - Inicio]]=0, "-", BS_CONTROLE[[#This Row],[KM - Inicio]])</f>
        <v>-</v>
      </c>
      <c r="AQ233" s="286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9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7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4"/>
        <v>Aderente</v>
      </c>
      <c r="BR233" s="18" t="str">
        <f t="shared" si="25"/>
        <v>*</v>
      </c>
      <c r="BS233" s="18" t="str">
        <f t="shared" si="26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3"/>
        <v/>
      </c>
      <c r="B234" s="171"/>
      <c r="C234" s="8" t="str">
        <f>IF(BS_CONTROLE[[#This Row],[DATA]]="","",WEEKNUM(BS_CONTROLE[[#This Row],[DATA]]))</f>
        <v/>
      </c>
      <c r="D234" s="51"/>
      <c r="E234" s="320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11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9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9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4" t="str">
        <f>IF(BS_CONTROLE[[#This Row],[Local - Partida]]=0, "-", BS_CONTROLE[[#This Row],[Local - Partida]])</f>
        <v>-</v>
      </c>
      <c r="AL234" s="284" t="str">
        <f>IF(BS_CONTROLE[[#This Row],[Local - Encerramento]]=0, "-", BS_CONTROLE[[#This Row],[Local - Encerramento]])</f>
        <v>-</v>
      </c>
      <c r="AM234" s="284" t="str">
        <f>IF(BS_CONTROLE[[#This Row],[Entre - Estações]]=0, "-", BS_CONTROLE[[#This Row],[Entre - Estações]])</f>
        <v>-</v>
      </c>
      <c r="AN234" s="284" t="str">
        <f>IF(BS_CONTROLE[[#This Row],[SB]]=0, "-", BS_CONTROLE[[#This Row],[SB]])</f>
        <v>-</v>
      </c>
      <c r="AO234" s="285" t="str">
        <f>IF(BS_CONTROLE[[#This Row],[SUB]]=0, "-", BS_CONTROLE[[#This Row],[SUB]])</f>
        <v>-</v>
      </c>
      <c r="AP234" s="286" t="str">
        <f>IF(BS_CONTROLE[[#This Row],[KM - Inicio]]=0, "-", BS_CONTROLE[[#This Row],[KM - Inicio]])</f>
        <v>-</v>
      </c>
      <c r="AQ234" s="286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9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7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4"/>
        <v>Aderente</v>
      </c>
      <c r="BR234" s="18" t="str">
        <f t="shared" si="25"/>
        <v>*</v>
      </c>
      <c r="BS234" s="18" t="str">
        <f t="shared" si="26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3"/>
        <v/>
      </c>
      <c r="B235" s="171"/>
      <c r="C235" s="8" t="str">
        <f>IF(BS_CONTROLE[[#This Row],[DATA]]="","",WEEKNUM(BS_CONTROLE[[#This Row],[DATA]]))</f>
        <v/>
      </c>
      <c r="D235" s="51"/>
      <c r="E235" s="320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11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9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9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4" t="str">
        <f>IF(BS_CONTROLE[[#This Row],[Local - Partida]]=0, "-", BS_CONTROLE[[#This Row],[Local - Partida]])</f>
        <v>-</v>
      </c>
      <c r="AL235" s="284" t="str">
        <f>IF(BS_CONTROLE[[#This Row],[Local - Encerramento]]=0, "-", BS_CONTROLE[[#This Row],[Local - Encerramento]])</f>
        <v>-</v>
      </c>
      <c r="AM235" s="284" t="str">
        <f>IF(BS_CONTROLE[[#This Row],[Entre - Estações]]=0, "-", BS_CONTROLE[[#This Row],[Entre - Estações]])</f>
        <v>-</v>
      </c>
      <c r="AN235" s="284" t="str">
        <f>IF(BS_CONTROLE[[#This Row],[SB]]=0, "-", BS_CONTROLE[[#This Row],[SB]])</f>
        <v>-</v>
      </c>
      <c r="AO235" s="285" t="str">
        <f>IF(BS_CONTROLE[[#This Row],[SUB]]=0, "-", BS_CONTROLE[[#This Row],[SUB]])</f>
        <v>-</v>
      </c>
      <c r="AP235" s="286" t="str">
        <f>IF(BS_CONTROLE[[#This Row],[KM - Inicio]]=0, "-", BS_CONTROLE[[#This Row],[KM - Inicio]])</f>
        <v>-</v>
      </c>
      <c r="AQ235" s="286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7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4"/>
        <v>Aderente</v>
      </c>
      <c r="BR235" s="18" t="str">
        <f t="shared" si="25"/>
        <v>*</v>
      </c>
      <c r="BS235" s="18" t="str">
        <f t="shared" si="26"/>
        <v>*</v>
      </c>
      <c r="BT235" s="225" t="str">
        <f t="shared" si="22"/>
        <v/>
      </c>
    </row>
    <row r="236" spans="1:72" hidden="1">
      <c r="A236" s="50" t="str">
        <f t="shared" si="23"/>
        <v/>
      </c>
      <c r="B236" s="171"/>
      <c r="C236" s="8" t="str">
        <f>IF(BS_CONTROLE[[#This Row],[DATA]]="","",WEEKNUM(BS_CONTROLE[[#This Row],[DATA]]))</f>
        <v/>
      </c>
      <c r="D236" s="51"/>
      <c r="E236" s="320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11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9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9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4" t="str">
        <f>IF(BS_CONTROLE[[#This Row],[Local - Partida]]=0, "-", BS_CONTROLE[[#This Row],[Local - Partida]])</f>
        <v>-</v>
      </c>
      <c r="AL236" s="284" t="str">
        <f>IF(BS_CONTROLE[[#This Row],[Local - Encerramento]]=0, "-", BS_CONTROLE[[#This Row],[Local - Encerramento]])</f>
        <v>-</v>
      </c>
      <c r="AM236" s="284" t="str">
        <f>IF(BS_CONTROLE[[#This Row],[Entre - Estações]]=0, "-", BS_CONTROLE[[#This Row],[Entre - Estações]])</f>
        <v>-</v>
      </c>
      <c r="AN236" s="284" t="str">
        <f>IF(BS_CONTROLE[[#This Row],[SB]]=0, "-", BS_CONTROLE[[#This Row],[SB]])</f>
        <v>-</v>
      </c>
      <c r="AO236" s="285" t="str">
        <f>IF(BS_CONTROLE[[#This Row],[SUB]]=0, "-", BS_CONTROLE[[#This Row],[SUB]])</f>
        <v>-</v>
      </c>
      <c r="AP236" s="286" t="str">
        <f>IF(BS_CONTROLE[[#This Row],[KM - Inicio]]=0, "-", BS_CONTROLE[[#This Row],[KM - Inicio]])</f>
        <v>-</v>
      </c>
      <c r="AQ236" s="286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9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7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4"/>
        <v>Aderente</v>
      </c>
      <c r="BR236" s="18" t="str">
        <f t="shared" si="25"/>
        <v>*</v>
      </c>
      <c r="BS236" s="18" t="str">
        <f t="shared" si="26"/>
        <v>*</v>
      </c>
      <c r="BT236" s="225" t="str">
        <f t="shared" si="22"/>
        <v/>
      </c>
    </row>
    <row r="237" spans="1:72" hidden="1">
      <c r="A237" s="50" t="str">
        <f t="shared" si="23"/>
        <v/>
      </c>
      <c r="B237" s="171"/>
      <c r="C237" s="8" t="str">
        <f>IF(BS_CONTROLE[[#This Row],[DATA]]="","",WEEKNUM(BS_CONTROLE[[#This Row],[DATA]]))</f>
        <v/>
      </c>
      <c r="D237" s="51"/>
      <c r="E237" s="320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11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9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9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4" t="str">
        <f>IF(BS_CONTROLE[[#This Row],[Local - Partida]]=0, "-", BS_CONTROLE[[#This Row],[Local - Partida]])</f>
        <v>-</v>
      </c>
      <c r="AL237" s="284" t="str">
        <f>IF(BS_CONTROLE[[#This Row],[Local - Encerramento]]=0, "-", BS_CONTROLE[[#This Row],[Local - Encerramento]])</f>
        <v>-</v>
      </c>
      <c r="AM237" s="284" t="str">
        <f>IF(BS_CONTROLE[[#This Row],[Entre - Estações]]=0, "-", BS_CONTROLE[[#This Row],[Entre - Estações]])</f>
        <v>-</v>
      </c>
      <c r="AN237" s="284" t="str">
        <f>IF(BS_CONTROLE[[#This Row],[SB]]=0, "-", BS_CONTROLE[[#This Row],[SB]])</f>
        <v>-</v>
      </c>
      <c r="AO237" s="285" t="str">
        <f>IF(BS_CONTROLE[[#This Row],[SUB]]=0, "-", BS_CONTROLE[[#This Row],[SUB]])</f>
        <v>-</v>
      </c>
      <c r="AP237" s="286" t="str">
        <f>IF(BS_CONTROLE[[#This Row],[KM - Inicio]]=0, "-", BS_CONTROLE[[#This Row],[KM - Inicio]])</f>
        <v>-</v>
      </c>
      <c r="AQ237" s="286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9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7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4"/>
        <v>Aderente</v>
      </c>
      <c r="BR237" s="18" t="str">
        <f t="shared" si="25"/>
        <v>*</v>
      </c>
      <c r="BS237" s="18" t="str">
        <f t="shared" si="26"/>
        <v>*</v>
      </c>
      <c r="BT237" s="225" t="str">
        <f t="shared" si="22"/>
        <v/>
      </c>
    </row>
    <row r="238" spans="1:72" hidden="1">
      <c r="A238" s="50" t="str">
        <f t="shared" si="23"/>
        <v/>
      </c>
      <c r="B238" s="171"/>
      <c r="C238" s="8" t="str">
        <f>IF(BS_CONTROLE[[#This Row],[DATA]]="","",WEEKNUM(BS_CONTROLE[[#This Row],[DATA]]))</f>
        <v/>
      </c>
      <c r="D238" s="51"/>
      <c r="E238" s="321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11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9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9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4" t="str">
        <f>IF(BS_CONTROLE[[#This Row],[Local - Partida]]=0, "-", BS_CONTROLE[[#This Row],[Local - Partida]])</f>
        <v>-</v>
      </c>
      <c r="AL238" s="284" t="str">
        <f>IF(BS_CONTROLE[[#This Row],[Local - Encerramento]]=0, "-", BS_CONTROLE[[#This Row],[Local - Encerramento]])</f>
        <v>-</v>
      </c>
      <c r="AM238" s="284" t="str">
        <f>IF(BS_CONTROLE[[#This Row],[Entre - Estações]]=0, "-", BS_CONTROLE[[#This Row],[Entre - Estações]])</f>
        <v>-</v>
      </c>
      <c r="AN238" s="284" t="str">
        <f>IF(BS_CONTROLE[[#This Row],[SB]]=0, "-", BS_CONTROLE[[#This Row],[SB]])</f>
        <v>-</v>
      </c>
      <c r="AO238" s="285" t="str">
        <f>IF(BS_CONTROLE[[#This Row],[SUB]]=0, "-", BS_CONTROLE[[#This Row],[SUB]])</f>
        <v>-</v>
      </c>
      <c r="AP238" s="286" t="str">
        <f>IF(BS_CONTROLE[[#This Row],[KM - Inicio]]=0, "-", BS_CONTROLE[[#This Row],[KM - Inicio]])</f>
        <v>-</v>
      </c>
      <c r="AQ238" s="286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9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7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4"/>
        <v>Aderente</v>
      </c>
      <c r="BR238" s="18" t="str">
        <f t="shared" si="25"/>
        <v>*</v>
      </c>
      <c r="BS238" s="18" t="str">
        <f t="shared" si="26"/>
        <v>*</v>
      </c>
      <c r="BT238" s="225" t="str">
        <f t="shared" si="22"/>
        <v/>
      </c>
    </row>
    <row r="239" spans="1:72" hidden="1">
      <c r="A239" s="50" t="str">
        <f t="shared" si="23"/>
        <v/>
      </c>
      <c r="B239" s="171"/>
      <c r="C239" s="8" t="str">
        <f>IF(BS_CONTROLE[[#This Row],[DATA]]="","",WEEKNUM(BS_CONTROLE[[#This Row],[DATA]]))</f>
        <v/>
      </c>
      <c r="D239" s="51"/>
      <c r="E239" s="320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11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9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9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4" t="str">
        <f>IF(BS_CONTROLE[[#This Row],[Local - Partida]]=0, "-", BS_CONTROLE[[#This Row],[Local - Partida]])</f>
        <v>-</v>
      </c>
      <c r="AL239" s="284" t="str">
        <f>IF(BS_CONTROLE[[#This Row],[Local - Encerramento]]=0, "-", BS_CONTROLE[[#This Row],[Local - Encerramento]])</f>
        <v>-</v>
      </c>
      <c r="AM239" s="284" t="str">
        <f>IF(BS_CONTROLE[[#This Row],[Entre - Estações]]=0, "-", BS_CONTROLE[[#This Row],[Entre - Estações]])</f>
        <v>-</v>
      </c>
      <c r="AN239" s="284" t="str">
        <f>IF(BS_CONTROLE[[#This Row],[SB]]=0, "-", BS_CONTROLE[[#This Row],[SB]])</f>
        <v>-</v>
      </c>
      <c r="AO239" s="285" t="str">
        <f>IF(BS_CONTROLE[[#This Row],[SUB]]=0, "-", BS_CONTROLE[[#This Row],[SUB]])</f>
        <v>-</v>
      </c>
      <c r="AP239" s="286" t="str">
        <f>IF(BS_CONTROLE[[#This Row],[KM - Inicio]]=0, "-", BS_CONTROLE[[#This Row],[KM - Inicio]])</f>
        <v>-</v>
      </c>
      <c r="AQ239" s="286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9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7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4"/>
        <v>Aderente</v>
      </c>
      <c r="BR239" s="18" t="str">
        <f t="shared" si="25"/>
        <v>*</v>
      </c>
      <c r="BS239" s="18" t="str">
        <f t="shared" si="26"/>
        <v>*</v>
      </c>
      <c r="BT239" s="225" t="str">
        <f t="shared" si="22"/>
        <v/>
      </c>
    </row>
    <row r="240" spans="1:72" hidden="1">
      <c r="A240" s="50" t="str">
        <f t="shared" si="23"/>
        <v/>
      </c>
      <c r="B240" s="171"/>
      <c r="C240" s="8" t="str">
        <f>IF(BS_CONTROLE[[#This Row],[DATA]]="","",WEEKNUM(BS_CONTROLE[[#This Row],[DATA]]))</f>
        <v/>
      </c>
      <c r="D240" s="51"/>
      <c r="E240" s="320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11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9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9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4" t="str">
        <f>IF(BS_CONTROLE[[#This Row],[Local - Partida]]=0, "-", BS_CONTROLE[[#This Row],[Local - Partida]])</f>
        <v>-</v>
      </c>
      <c r="AL240" s="284" t="str">
        <f>IF(BS_CONTROLE[[#This Row],[Local - Encerramento]]=0, "-", BS_CONTROLE[[#This Row],[Local - Encerramento]])</f>
        <v>-</v>
      </c>
      <c r="AM240" s="284" t="str">
        <f>IF(BS_CONTROLE[[#This Row],[Entre - Estações]]=0, "-", BS_CONTROLE[[#This Row],[Entre - Estações]])</f>
        <v>-</v>
      </c>
      <c r="AN240" s="284" t="str">
        <f>IF(BS_CONTROLE[[#This Row],[SB]]=0, "-", BS_CONTROLE[[#This Row],[SB]])</f>
        <v>-</v>
      </c>
      <c r="AO240" s="285" t="str">
        <f>IF(BS_CONTROLE[[#This Row],[SUB]]=0, "-", BS_CONTROLE[[#This Row],[SUB]])</f>
        <v>-</v>
      </c>
      <c r="AP240" s="286" t="str">
        <f>IF(BS_CONTROLE[[#This Row],[KM - Inicio]]=0, "-", BS_CONTROLE[[#This Row],[KM - Inicio]])</f>
        <v>-</v>
      </c>
      <c r="AQ240" s="286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9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7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4"/>
        <v>Aderente</v>
      </c>
      <c r="BR240" s="18" t="str">
        <f t="shared" si="25"/>
        <v>*</v>
      </c>
      <c r="BS240" s="18" t="str">
        <f t="shared" si="26"/>
        <v>*</v>
      </c>
      <c r="BT240" s="225" t="str">
        <f t="shared" si="22"/>
        <v/>
      </c>
    </row>
    <row r="241" spans="1:72" hidden="1">
      <c r="A241" s="50" t="str">
        <f t="shared" si="23"/>
        <v/>
      </c>
      <c r="B241" s="171"/>
      <c r="C241" s="8" t="str">
        <f>IF(BS_CONTROLE[[#This Row],[DATA]]="","",WEEKNUM(BS_CONTROLE[[#This Row],[DATA]]))</f>
        <v/>
      </c>
      <c r="D241" s="51"/>
      <c r="E241" s="320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11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9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9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4" t="str">
        <f>IF(BS_CONTROLE[[#This Row],[Local - Partida]]=0, "-", BS_CONTROLE[[#This Row],[Local - Partida]])</f>
        <v>-</v>
      </c>
      <c r="AL241" s="284" t="str">
        <f>IF(BS_CONTROLE[[#This Row],[Local - Encerramento]]=0, "-", BS_CONTROLE[[#This Row],[Local - Encerramento]])</f>
        <v>-</v>
      </c>
      <c r="AM241" s="284" t="str">
        <f>IF(BS_CONTROLE[[#This Row],[Entre - Estações]]=0, "-", BS_CONTROLE[[#This Row],[Entre - Estações]])</f>
        <v>-</v>
      </c>
      <c r="AN241" s="284" t="str">
        <f>IF(BS_CONTROLE[[#This Row],[SB]]=0, "-", BS_CONTROLE[[#This Row],[SB]])</f>
        <v>-</v>
      </c>
      <c r="AO241" s="285" t="str">
        <f>IF(BS_CONTROLE[[#This Row],[SUB]]=0, "-", BS_CONTROLE[[#This Row],[SUB]])</f>
        <v>-</v>
      </c>
      <c r="AP241" s="286" t="str">
        <f>IF(BS_CONTROLE[[#This Row],[KM - Inicio]]=0, "-", BS_CONTROLE[[#This Row],[KM - Inicio]])</f>
        <v>-</v>
      </c>
      <c r="AQ241" s="286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9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7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4"/>
        <v>Aderente</v>
      </c>
      <c r="BR241" s="18" t="str">
        <f t="shared" si="25"/>
        <v>*</v>
      </c>
      <c r="BS241" s="18" t="str">
        <f t="shared" si="26"/>
        <v>*</v>
      </c>
      <c r="BT241" s="225" t="str">
        <f t="shared" si="22"/>
        <v/>
      </c>
    </row>
    <row r="242" spans="1:72" hidden="1">
      <c r="A242" s="50" t="str">
        <f t="shared" si="23"/>
        <v/>
      </c>
      <c r="B242" s="171"/>
      <c r="C242" s="8" t="str">
        <f>IF(BS_CONTROLE[[#This Row],[DATA]]="","",WEEKNUM(BS_CONTROLE[[#This Row],[DATA]]))</f>
        <v/>
      </c>
      <c r="D242" s="51"/>
      <c r="E242" s="320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11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9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9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4" t="str">
        <f>IF(BS_CONTROLE[[#This Row],[Local - Partida]]=0, "-", BS_CONTROLE[[#This Row],[Local - Partida]])</f>
        <v>-</v>
      </c>
      <c r="AL242" s="284" t="str">
        <f>IF(BS_CONTROLE[[#This Row],[Local - Encerramento]]=0, "-", BS_CONTROLE[[#This Row],[Local - Encerramento]])</f>
        <v>-</v>
      </c>
      <c r="AM242" s="284" t="str">
        <f>IF(BS_CONTROLE[[#This Row],[Entre - Estações]]=0, "-", BS_CONTROLE[[#This Row],[Entre - Estações]])</f>
        <v>-</v>
      </c>
      <c r="AN242" s="284" t="str">
        <f>IF(BS_CONTROLE[[#This Row],[SB]]=0, "-", BS_CONTROLE[[#This Row],[SB]])</f>
        <v>-</v>
      </c>
      <c r="AO242" s="285" t="str">
        <f>IF(BS_CONTROLE[[#This Row],[SUB]]=0, "-", BS_CONTROLE[[#This Row],[SUB]])</f>
        <v>-</v>
      </c>
      <c r="AP242" s="286" t="str">
        <f>IF(BS_CONTROLE[[#This Row],[KM - Inicio]]=0, "-", BS_CONTROLE[[#This Row],[KM - Inicio]])</f>
        <v>-</v>
      </c>
      <c r="AQ242" s="286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9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7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4"/>
        <v>Aderente</v>
      </c>
      <c r="BR242" s="18" t="str">
        <f t="shared" si="25"/>
        <v>*</v>
      </c>
      <c r="BS242" s="18" t="str">
        <f t="shared" si="26"/>
        <v>*</v>
      </c>
      <c r="BT242" s="225" t="str">
        <f t="shared" si="22"/>
        <v/>
      </c>
    </row>
    <row r="243" spans="1:72" hidden="1">
      <c r="A243" s="50" t="str">
        <f t="shared" si="23"/>
        <v/>
      </c>
      <c r="B243" s="171"/>
      <c r="C243" s="8" t="str">
        <f>IF(BS_CONTROLE[[#This Row],[DATA]]="","",WEEKNUM(BS_CONTROLE[[#This Row],[DATA]]))</f>
        <v/>
      </c>
      <c r="D243" s="51"/>
      <c r="E243" s="320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11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9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9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4" t="str">
        <f>IF(BS_CONTROLE[[#This Row],[Local - Partida]]=0, "-", BS_CONTROLE[[#This Row],[Local - Partida]])</f>
        <v>-</v>
      </c>
      <c r="AL243" s="284" t="str">
        <f>IF(BS_CONTROLE[[#This Row],[Local - Encerramento]]=0, "-", BS_CONTROLE[[#This Row],[Local - Encerramento]])</f>
        <v>-</v>
      </c>
      <c r="AM243" s="284" t="str">
        <f>IF(BS_CONTROLE[[#This Row],[Entre - Estações]]=0, "-", BS_CONTROLE[[#This Row],[Entre - Estações]])</f>
        <v>-</v>
      </c>
      <c r="AN243" s="284" t="str">
        <f>IF(BS_CONTROLE[[#This Row],[SB]]=0, "-", BS_CONTROLE[[#This Row],[SB]])</f>
        <v>-</v>
      </c>
      <c r="AO243" s="285" t="str">
        <f>IF(BS_CONTROLE[[#This Row],[SUB]]=0, "-", BS_CONTROLE[[#This Row],[SUB]])</f>
        <v>-</v>
      </c>
      <c r="AP243" s="286" t="str">
        <f>IF(BS_CONTROLE[[#This Row],[KM - Inicio]]=0, "-", BS_CONTROLE[[#This Row],[KM - Inicio]])</f>
        <v>-</v>
      </c>
      <c r="AQ243" s="286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9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7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4"/>
        <v>Aderente</v>
      </c>
      <c r="BR243" s="18" t="str">
        <f t="shared" si="25"/>
        <v>*</v>
      </c>
      <c r="BS243" s="18" t="str">
        <f t="shared" si="26"/>
        <v>*</v>
      </c>
      <c r="BT243" s="225" t="str">
        <f t="shared" si="22"/>
        <v/>
      </c>
    </row>
    <row r="244" spans="1:72" hidden="1">
      <c r="A244" s="50" t="str">
        <f t="shared" si="23"/>
        <v/>
      </c>
      <c r="B244" s="171"/>
      <c r="C244" s="8" t="str">
        <f>IF(BS_CONTROLE[[#This Row],[DATA]]="","",WEEKNUM(BS_CONTROLE[[#This Row],[DATA]]))</f>
        <v/>
      </c>
      <c r="D244" s="51"/>
      <c r="E244" s="320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11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9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9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4" t="str">
        <f>IF(BS_CONTROLE[[#This Row],[Local - Partida]]=0, "-", BS_CONTROLE[[#This Row],[Local - Partida]])</f>
        <v>-</v>
      </c>
      <c r="AL244" s="284" t="str">
        <f>IF(BS_CONTROLE[[#This Row],[Local - Encerramento]]=0, "-", BS_CONTROLE[[#This Row],[Local - Encerramento]])</f>
        <v>-</v>
      </c>
      <c r="AM244" s="284" t="str">
        <f>IF(BS_CONTROLE[[#This Row],[Entre - Estações]]=0, "-", BS_CONTROLE[[#This Row],[Entre - Estações]])</f>
        <v>-</v>
      </c>
      <c r="AN244" s="284" t="str">
        <f>IF(BS_CONTROLE[[#This Row],[SB]]=0, "-", BS_CONTROLE[[#This Row],[SB]])</f>
        <v>-</v>
      </c>
      <c r="AO244" s="285" t="str">
        <f>IF(BS_CONTROLE[[#This Row],[SUB]]=0, "-", BS_CONTROLE[[#This Row],[SUB]])</f>
        <v>-</v>
      </c>
      <c r="AP244" s="286" t="str">
        <f>IF(BS_CONTROLE[[#This Row],[KM - Inicio]]=0, "-", BS_CONTROLE[[#This Row],[KM - Inicio]])</f>
        <v>-</v>
      </c>
      <c r="AQ244" s="286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9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7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4"/>
        <v>Aderente</v>
      </c>
      <c r="BR244" s="18" t="str">
        <f t="shared" si="25"/>
        <v>*</v>
      </c>
      <c r="BS244" s="18" t="str">
        <f t="shared" si="26"/>
        <v>*</v>
      </c>
      <c r="BT244" s="225" t="str">
        <f t="shared" si="22"/>
        <v/>
      </c>
    </row>
    <row r="245" spans="1:72" hidden="1">
      <c r="A245" s="50" t="str">
        <f t="shared" si="23"/>
        <v/>
      </c>
      <c r="B245" s="171"/>
      <c r="C245" s="8" t="str">
        <f>IF(BS_CONTROLE[[#This Row],[DATA]]="","",WEEKNUM(BS_CONTROLE[[#This Row],[DATA]]))</f>
        <v/>
      </c>
      <c r="D245" s="51"/>
      <c r="E245" s="320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11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9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9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4" t="str">
        <f>IF(BS_CONTROLE[[#This Row],[Local - Partida]]=0, "-", BS_CONTROLE[[#This Row],[Local - Partida]])</f>
        <v>-</v>
      </c>
      <c r="AL245" s="284" t="str">
        <f>IF(BS_CONTROLE[[#This Row],[Local - Encerramento]]=0, "-", BS_CONTROLE[[#This Row],[Local - Encerramento]])</f>
        <v>-</v>
      </c>
      <c r="AM245" s="284" t="str">
        <f>IF(BS_CONTROLE[[#This Row],[Entre - Estações]]=0, "-", BS_CONTROLE[[#This Row],[Entre - Estações]])</f>
        <v>-</v>
      </c>
      <c r="AN245" s="284" t="str">
        <f>IF(BS_CONTROLE[[#This Row],[SB]]=0, "-", BS_CONTROLE[[#This Row],[SB]])</f>
        <v>-</v>
      </c>
      <c r="AO245" s="285" t="str">
        <f>IF(BS_CONTROLE[[#This Row],[SUB]]=0, "-", BS_CONTROLE[[#This Row],[SUB]])</f>
        <v>-</v>
      </c>
      <c r="AP245" s="286" t="str">
        <f>IF(BS_CONTROLE[[#This Row],[KM - Inicio]]=0, "-", BS_CONTROLE[[#This Row],[KM - Inicio]])</f>
        <v>-</v>
      </c>
      <c r="AQ245" s="286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9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7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4"/>
        <v>Aderente</v>
      </c>
      <c r="BR245" s="18" t="str">
        <f t="shared" si="25"/>
        <v>*</v>
      </c>
      <c r="BS245" s="18" t="str">
        <f t="shared" si="26"/>
        <v>*</v>
      </c>
      <c r="BT245" s="225"/>
    </row>
    <row r="246" spans="1:72" hidden="1">
      <c r="A246" s="50" t="str">
        <f t="shared" si="23"/>
        <v/>
      </c>
      <c r="B246" s="171"/>
      <c r="C246" s="8" t="str">
        <f>IF(BS_CONTROLE[[#This Row],[DATA]]="","",WEEKNUM(BS_CONTROLE[[#This Row],[DATA]]))</f>
        <v/>
      </c>
      <c r="D246" s="51"/>
      <c r="E246" s="320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11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9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9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4" t="str">
        <f>IF(BS_CONTROLE[[#This Row],[Local - Partida]]=0, "-", BS_CONTROLE[[#This Row],[Local - Partida]])</f>
        <v>-</v>
      </c>
      <c r="AL246" s="284" t="str">
        <f>IF(BS_CONTROLE[[#This Row],[Local - Encerramento]]=0, "-", BS_CONTROLE[[#This Row],[Local - Encerramento]])</f>
        <v>-</v>
      </c>
      <c r="AM246" s="284" t="str">
        <f>IF(BS_CONTROLE[[#This Row],[Entre - Estações]]=0, "-", BS_CONTROLE[[#This Row],[Entre - Estações]])</f>
        <v>-</v>
      </c>
      <c r="AN246" s="284" t="str">
        <f>IF(BS_CONTROLE[[#This Row],[SB]]=0, "-", BS_CONTROLE[[#This Row],[SB]])</f>
        <v>-</v>
      </c>
      <c r="AO246" s="285" t="str">
        <f>IF(BS_CONTROLE[[#This Row],[SUB]]=0, "-", BS_CONTROLE[[#This Row],[SUB]])</f>
        <v>-</v>
      </c>
      <c r="AP246" s="286" t="str">
        <f>IF(BS_CONTROLE[[#This Row],[KM - Inicio]]=0, "-", BS_CONTROLE[[#This Row],[KM - Inicio]])</f>
        <v>-</v>
      </c>
      <c r="AQ246" s="286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7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4"/>
        <v>Aderente</v>
      </c>
      <c r="BR246" s="18" t="str">
        <f t="shared" si="25"/>
        <v>*</v>
      </c>
      <c r="BS246" s="18" t="str">
        <f t="shared" si="26"/>
        <v>*</v>
      </c>
      <c r="BT246" s="225"/>
    </row>
    <row r="247" spans="1:72" hidden="1">
      <c r="A247" s="50" t="str">
        <f t="shared" si="23"/>
        <v/>
      </c>
      <c r="B247" s="171"/>
      <c r="C247" s="8" t="str">
        <f>IF(BS_CONTROLE[[#This Row],[DATA]]="","",WEEKNUM(BS_CONTROLE[[#This Row],[DATA]]))</f>
        <v/>
      </c>
      <c r="D247" s="51"/>
      <c r="E247" s="320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11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9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9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4" t="str">
        <f>IF(BS_CONTROLE[[#This Row],[Local - Partida]]=0, "-", BS_CONTROLE[[#This Row],[Local - Partida]])</f>
        <v>-</v>
      </c>
      <c r="AL247" s="284" t="str">
        <f>IF(BS_CONTROLE[[#This Row],[Local - Encerramento]]=0, "-", BS_CONTROLE[[#This Row],[Local - Encerramento]])</f>
        <v>-</v>
      </c>
      <c r="AM247" s="284" t="str">
        <f>IF(BS_CONTROLE[[#This Row],[Entre - Estações]]=0, "-", BS_CONTROLE[[#This Row],[Entre - Estações]])</f>
        <v>-</v>
      </c>
      <c r="AN247" s="284" t="str">
        <f>IF(BS_CONTROLE[[#This Row],[SB]]=0, "-", BS_CONTROLE[[#This Row],[SB]])</f>
        <v>-</v>
      </c>
      <c r="AO247" s="285" t="str">
        <f>IF(BS_CONTROLE[[#This Row],[SUB]]=0, "-", BS_CONTROLE[[#This Row],[SUB]])</f>
        <v>-</v>
      </c>
      <c r="AP247" s="286" t="str">
        <f>IF(BS_CONTROLE[[#This Row],[KM - Inicio]]=0, "-", BS_CONTROLE[[#This Row],[KM - Inicio]])</f>
        <v>-</v>
      </c>
      <c r="AQ247" s="286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7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4"/>
        <v>Aderente</v>
      </c>
      <c r="BR247" s="18" t="str">
        <f t="shared" si="25"/>
        <v>*</v>
      </c>
      <c r="BS247" s="18" t="str">
        <f t="shared" si="26"/>
        <v>*</v>
      </c>
      <c r="BT247" s="225"/>
    </row>
    <row r="248" spans="1:72" hidden="1">
      <c r="A248" s="50" t="str">
        <f t="shared" si="23"/>
        <v/>
      </c>
      <c r="B248" s="171"/>
      <c r="C248" s="8" t="str">
        <f>IF(BS_CONTROLE[[#This Row],[DATA]]="","",WEEKNUM(BS_CONTROLE[[#This Row],[DATA]]))</f>
        <v/>
      </c>
      <c r="D248" s="51"/>
      <c r="E248" s="320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11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9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9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4" t="str">
        <f>IF(BS_CONTROLE[[#This Row],[Local - Partida]]=0, "-", BS_CONTROLE[[#This Row],[Local - Partida]])</f>
        <v>-</v>
      </c>
      <c r="AL248" s="284" t="str">
        <f>IF(BS_CONTROLE[[#This Row],[Local - Encerramento]]=0, "-", BS_CONTROLE[[#This Row],[Local - Encerramento]])</f>
        <v>-</v>
      </c>
      <c r="AM248" s="284" t="str">
        <f>IF(BS_CONTROLE[[#This Row],[Entre - Estações]]=0, "-", BS_CONTROLE[[#This Row],[Entre - Estações]])</f>
        <v>-</v>
      </c>
      <c r="AN248" s="284" t="str">
        <f>IF(BS_CONTROLE[[#This Row],[SB]]=0, "-", BS_CONTROLE[[#This Row],[SB]])</f>
        <v>-</v>
      </c>
      <c r="AO248" s="285" t="str">
        <f>IF(BS_CONTROLE[[#This Row],[SUB]]=0, "-", BS_CONTROLE[[#This Row],[SUB]])</f>
        <v>-</v>
      </c>
      <c r="AP248" s="286" t="str">
        <f>IF(BS_CONTROLE[[#This Row],[KM - Inicio]]=0, "-", BS_CONTROLE[[#This Row],[KM - Inicio]])</f>
        <v>-</v>
      </c>
      <c r="AQ248" s="286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9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7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4"/>
        <v>Aderente</v>
      </c>
      <c r="BR248" s="18" t="str">
        <f t="shared" si="25"/>
        <v>*</v>
      </c>
      <c r="BS248" s="18" t="str">
        <f t="shared" si="26"/>
        <v>*</v>
      </c>
      <c r="BT248" s="225"/>
    </row>
    <row r="249" spans="1:72" hidden="1">
      <c r="A249" s="50" t="str">
        <f t="shared" si="23"/>
        <v/>
      </c>
      <c r="B249" s="171"/>
      <c r="C249" s="8" t="str">
        <f>IF(BS_CONTROLE[[#This Row],[DATA]]="","",WEEKNUM(BS_CONTROLE[[#This Row],[DATA]]))</f>
        <v/>
      </c>
      <c r="D249" s="51"/>
      <c r="E249" s="320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11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9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9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4" t="str">
        <f>IF(BS_CONTROLE[[#This Row],[Local - Partida]]=0, "-", BS_CONTROLE[[#This Row],[Local - Partida]])</f>
        <v>-</v>
      </c>
      <c r="AL249" s="284" t="str">
        <f>IF(BS_CONTROLE[[#This Row],[Local - Encerramento]]=0, "-", BS_CONTROLE[[#This Row],[Local - Encerramento]])</f>
        <v>-</v>
      </c>
      <c r="AM249" s="284" t="str">
        <f>IF(BS_CONTROLE[[#This Row],[Entre - Estações]]=0, "-", BS_CONTROLE[[#This Row],[Entre - Estações]])</f>
        <v>-</v>
      </c>
      <c r="AN249" s="284" t="str">
        <f>IF(BS_CONTROLE[[#This Row],[SB]]=0, "-", BS_CONTROLE[[#This Row],[SB]])</f>
        <v>-</v>
      </c>
      <c r="AO249" s="285" t="str">
        <f>IF(BS_CONTROLE[[#This Row],[SUB]]=0, "-", BS_CONTROLE[[#This Row],[SUB]])</f>
        <v>-</v>
      </c>
      <c r="AP249" s="286" t="str">
        <f>IF(BS_CONTROLE[[#This Row],[KM - Inicio]]=0, "-", BS_CONTROLE[[#This Row],[KM - Inicio]])</f>
        <v>-</v>
      </c>
      <c r="AQ249" s="286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7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4"/>
        <v>Aderente</v>
      </c>
      <c r="BR249" s="18" t="str">
        <f t="shared" si="25"/>
        <v>*</v>
      </c>
      <c r="BS249" s="18" t="str">
        <f t="shared" si="26"/>
        <v>*</v>
      </c>
      <c r="BT249" s="225"/>
    </row>
    <row r="250" spans="1:72" hidden="1">
      <c r="A250" s="50" t="str">
        <f t="shared" si="23"/>
        <v/>
      </c>
      <c r="B250" s="171"/>
      <c r="C250" s="8" t="str">
        <f>IF(BS_CONTROLE[[#This Row],[DATA]]="","",WEEKNUM(BS_CONTROLE[[#This Row],[DATA]]))</f>
        <v/>
      </c>
      <c r="D250" s="51"/>
      <c r="E250" s="321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11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9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9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4" t="str">
        <f>IF(BS_CONTROLE[[#This Row],[Local - Partida]]=0, "-", BS_CONTROLE[[#This Row],[Local - Partida]])</f>
        <v>-</v>
      </c>
      <c r="AL250" s="284" t="str">
        <f>IF(BS_CONTROLE[[#This Row],[Local - Encerramento]]=0, "-", BS_CONTROLE[[#This Row],[Local - Encerramento]])</f>
        <v>-</v>
      </c>
      <c r="AM250" s="284" t="str">
        <f>IF(BS_CONTROLE[[#This Row],[Entre - Estações]]=0, "-", BS_CONTROLE[[#This Row],[Entre - Estações]])</f>
        <v>-</v>
      </c>
      <c r="AN250" s="284" t="str">
        <f>IF(BS_CONTROLE[[#This Row],[SB]]=0, "-", BS_CONTROLE[[#This Row],[SB]])</f>
        <v>-</v>
      </c>
      <c r="AO250" s="285" t="str">
        <f>IF(BS_CONTROLE[[#This Row],[SUB]]=0, "-", BS_CONTROLE[[#This Row],[SUB]])</f>
        <v>-</v>
      </c>
      <c r="AP250" s="286" t="str">
        <f>IF(BS_CONTROLE[[#This Row],[KM - Inicio]]=0, "-", BS_CONTROLE[[#This Row],[KM - Inicio]])</f>
        <v>-</v>
      </c>
      <c r="AQ250" s="286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7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4"/>
        <v>Aderente</v>
      </c>
      <c r="BR250" s="18" t="str">
        <f t="shared" si="25"/>
        <v>*</v>
      </c>
      <c r="BS250" s="18" t="str">
        <f t="shared" si="26"/>
        <v>*</v>
      </c>
      <c r="BT250" s="225" t="str">
        <f t="shared" si="22"/>
        <v/>
      </c>
    </row>
    <row r="251" spans="1:72" hidden="1">
      <c r="A251" s="50" t="str">
        <f t="shared" si="23"/>
        <v/>
      </c>
      <c r="B251" s="171"/>
      <c r="C251" s="8" t="str">
        <f>IF(BS_CONTROLE[[#This Row],[DATA]]="","",WEEKNUM(BS_CONTROLE[[#This Row],[DATA]]))</f>
        <v/>
      </c>
      <c r="D251" s="51"/>
      <c r="E251" s="320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11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9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9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4" t="str">
        <f>IF(BS_CONTROLE[[#This Row],[Local - Partida]]=0, "-", BS_CONTROLE[[#This Row],[Local - Partida]])</f>
        <v>-</v>
      </c>
      <c r="AL251" s="284" t="str">
        <f>IF(BS_CONTROLE[[#This Row],[Local - Encerramento]]=0, "-", BS_CONTROLE[[#This Row],[Local - Encerramento]])</f>
        <v>-</v>
      </c>
      <c r="AM251" s="284" t="str">
        <f>IF(BS_CONTROLE[[#This Row],[Entre - Estações]]=0, "-", BS_CONTROLE[[#This Row],[Entre - Estações]])</f>
        <v>-</v>
      </c>
      <c r="AN251" s="284" t="str">
        <f>IF(BS_CONTROLE[[#This Row],[SB]]=0, "-", BS_CONTROLE[[#This Row],[SB]])</f>
        <v>-</v>
      </c>
      <c r="AO251" s="285" t="str">
        <f>IF(BS_CONTROLE[[#This Row],[SUB]]=0, "-", BS_CONTROLE[[#This Row],[SUB]])</f>
        <v>-</v>
      </c>
      <c r="AP251" s="286" t="str">
        <f>IF(BS_CONTROLE[[#This Row],[KM - Inicio]]=0, "-", BS_CONTROLE[[#This Row],[KM - Inicio]])</f>
        <v>-</v>
      </c>
      <c r="AQ251" s="286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7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4"/>
        <v>Aderente</v>
      </c>
      <c r="BR251" s="18" t="str">
        <f t="shared" si="25"/>
        <v>*</v>
      </c>
      <c r="BS251" s="18" t="str">
        <f t="shared" si="26"/>
        <v>*</v>
      </c>
      <c r="BT251" s="225" t="str">
        <f t="shared" si="22"/>
        <v/>
      </c>
    </row>
    <row r="252" spans="1:72" hidden="1">
      <c r="A252" s="50" t="str">
        <f t="shared" si="23"/>
        <v/>
      </c>
      <c r="B252" s="171"/>
      <c r="C252" s="8" t="str">
        <f>IF(BS_CONTROLE[[#This Row],[DATA]]="","",WEEKNUM(BS_CONTROLE[[#This Row],[DATA]]))</f>
        <v/>
      </c>
      <c r="D252" s="51"/>
      <c r="E252" s="320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11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9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9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4" t="str">
        <f>IF(BS_CONTROLE[[#This Row],[Local - Partida]]=0, "-", BS_CONTROLE[[#This Row],[Local - Partida]])</f>
        <v>-</v>
      </c>
      <c r="AL252" s="284" t="str">
        <f>IF(BS_CONTROLE[[#This Row],[Local - Encerramento]]=0, "-", BS_CONTROLE[[#This Row],[Local - Encerramento]])</f>
        <v>-</v>
      </c>
      <c r="AM252" s="284" t="str">
        <f>IF(BS_CONTROLE[[#This Row],[Entre - Estações]]=0, "-", BS_CONTROLE[[#This Row],[Entre - Estações]])</f>
        <v>-</v>
      </c>
      <c r="AN252" s="284" t="str">
        <f>IF(BS_CONTROLE[[#This Row],[SB]]=0, "-", BS_CONTROLE[[#This Row],[SB]])</f>
        <v>-</v>
      </c>
      <c r="AO252" s="285" t="str">
        <f>IF(BS_CONTROLE[[#This Row],[SUB]]=0, "-", BS_CONTROLE[[#This Row],[SUB]])</f>
        <v>-</v>
      </c>
      <c r="AP252" s="286" t="str">
        <f>IF(BS_CONTROLE[[#This Row],[KM - Inicio]]=0, "-", BS_CONTROLE[[#This Row],[KM - Inicio]])</f>
        <v>-</v>
      </c>
      <c r="AQ252" s="286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9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7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4"/>
        <v>Aderente</v>
      </c>
      <c r="BR252" s="18" t="str">
        <f t="shared" si="25"/>
        <v>*</v>
      </c>
      <c r="BS252" s="18" t="str">
        <f t="shared" si="26"/>
        <v>*</v>
      </c>
      <c r="BT252" s="225" t="str">
        <f t="shared" si="22"/>
        <v/>
      </c>
    </row>
    <row r="253" spans="1:72" hidden="1">
      <c r="A253" s="50" t="str">
        <f t="shared" si="23"/>
        <v/>
      </c>
      <c r="B253" s="171"/>
      <c r="C253" s="8" t="str">
        <f>IF(BS_CONTROLE[[#This Row],[DATA]]="","",WEEKNUM(BS_CONTROLE[[#This Row],[DATA]]))</f>
        <v/>
      </c>
      <c r="D253" s="51"/>
      <c r="E253" s="320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11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9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9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4" t="str">
        <f>IF(BS_CONTROLE[[#This Row],[Local - Partida]]=0, "-", BS_CONTROLE[[#This Row],[Local - Partida]])</f>
        <v>-</v>
      </c>
      <c r="AL253" s="284" t="str">
        <f>IF(BS_CONTROLE[[#This Row],[Local - Encerramento]]=0, "-", BS_CONTROLE[[#This Row],[Local - Encerramento]])</f>
        <v>-</v>
      </c>
      <c r="AM253" s="284" t="str">
        <f>IF(BS_CONTROLE[[#This Row],[Entre - Estações]]=0, "-", BS_CONTROLE[[#This Row],[Entre - Estações]])</f>
        <v>-</v>
      </c>
      <c r="AN253" s="284" t="str">
        <f>IF(BS_CONTROLE[[#This Row],[SB]]=0, "-", BS_CONTROLE[[#This Row],[SB]])</f>
        <v>-</v>
      </c>
      <c r="AO253" s="285" t="str">
        <f>IF(BS_CONTROLE[[#This Row],[SUB]]=0, "-", BS_CONTROLE[[#This Row],[SUB]])</f>
        <v>-</v>
      </c>
      <c r="AP253" s="286" t="str">
        <f>IF(BS_CONTROLE[[#This Row],[KM - Inicio]]=0, "-", BS_CONTROLE[[#This Row],[KM - Inicio]])</f>
        <v>-</v>
      </c>
      <c r="AQ253" s="286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9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7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4"/>
        <v>Aderente</v>
      </c>
      <c r="BR253" s="18" t="str">
        <f t="shared" si="25"/>
        <v>*</v>
      </c>
      <c r="BS253" s="18" t="str">
        <f t="shared" si="26"/>
        <v>*</v>
      </c>
      <c r="BT253" s="225" t="str">
        <f t="shared" si="22"/>
        <v/>
      </c>
    </row>
    <row r="254" spans="1:72" hidden="1">
      <c r="A254" s="50" t="str">
        <f t="shared" si="23"/>
        <v/>
      </c>
      <c r="B254" s="171"/>
      <c r="C254" s="8" t="str">
        <f>IF(BS_CONTROLE[[#This Row],[DATA]]="","",WEEKNUM(BS_CONTROLE[[#This Row],[DATA]]))</f>
        <v/>
      </c>
      <c r="D254" s="51"/>
      <c r="E254" s="320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11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9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9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4" t="str">
        <f>IF(BS_CONTROLE[[#This Row],[Local - Partida]]=0, "-", BS_CONTROLE[[#This Row],[Local - Partida]])</f>
        <v>-</v>
      </c>
      <c r="AL254" s="284" t="str">
        <f>IF(BS_CONTROLE[[#This Row],[Local - Encerramento]]=0, "-", BS_CONTROLE[[#This Row],[Local - Encerramento]])</f>
        <v>-</v>
      </c>
      <c r="AM254" s="284" t="str">
        <f>IF(BS_CONTROLE[[#This Row],[Entre - Estações]]=0, "-", BS_CONTROLE[[#This Row],[Entre - Estações]])</f>
        <v>-</v>
      </c>
      <c r="AN254" s="284" t="str">
        <f>IF(BS_CONTROLE[[#This Row],[SB]]=0, "-", BS_CONTROLE[[#This Row],[SB]])</f>
        <v>-</v>
      </c>
      <c r="AO254" s="285" t="str">
        <f>IF(BS_CONTROLE[[#This Row],[SUB]]=0, "-", BS_CONTROLE[[#This Row],[SUB]])</f>
        <v>-</v>
      </c>
      <c r="AP254" s="286" t="str">
        <f>IF(BS_CONTROLE[[#This Row],[KM - Inicio]]=0, "-", BS_CONTROLE[[#This Row],[KM - Inicio]])</f>
        <v>-</v>
      </c>
      <c r="AQ254" s="286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9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7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4"/>
        <v>Aderente</v>
      </c>
      <c r="BR254" s="18" t="str">
        <f t="shared" si="25"/>
        <v>*</v>
      </c>
      <c r="BS254" s="18" t="str">
        <f t="shared" si="26"/>
        <v>*</v>
      </c>
      <c r="BT254" s="225" t="str">
        <f t="shared" si="22"/>
        <v/>
      </c>
    </row>
    <row r="255" spans="1:72" hidden="1">
      <c r="A255" s="50" t="str">
        <f t="shared" si="23"/>
        <v/>
      </c>
      <c r="B255" s="171"/>
      <c r="C255" s="8" t="str">
        <f>IF(BS_CONTROLE[[#This Row],[DATA]]="","",WEEKNUM(BS_CONTROLE[[#This Row],[DATA]]))</f>
        <v/>
      </c>
      <c r="D255" s="51"/>
      <c r="E255" s="320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11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9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9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4" t="str">
        <f>IF(BS_CONTROLE[[#This Row],[Local - Partida]]=0, "-", BS_CONTROLE[[#This Row],[Local - Partida]])</f>
        <v>-</v>
      </c>
      <c r="AL255" s="284" t="str">
        <f>IF(BS_CONTROLE[[#This Row],[Local - Encerramento]]=0, "-", BS_CONTROLE[[#This Row],[Local - Encerramento]])</f>
        <v>-</v>
      </c>
      <c r="AM255" s="284" t="str">
        <f>IF(BS_CONTROLE[[#This Row],[Entre - Estações]]=0, "-", BS_CONTROLE[[#This Row],[Entre - Estações]])</f>
        <v>-</v>
      </c>
      <c r="AN255" s="284" t="str">
        <f>IF(BS_CONTROLE[[#This Row],[SB]]=0, "-", BS_CONTROLE[[#This Row],[SB]])</f>
        <v>-</v>
      </c>
      <c r="AO255" s="285" t="str">
        <f>IF(BS_CONTROLE[[#This Row],[SUB]]=0, "-", BS_CONTROLE[[#This Row],[SUB]])</f>
        <v>-</v>
      </c>
      <c r="AP255" s="286" t="str">
        <f>IF(BS_CONTROLE[[#This Row],[KM - Inicio]]=0, "-", BS_CONTROLE[[#This Row],[KM - Inicio]])</f>
        <v>-</v>
      </c>
      <c r="AQ255" s="286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9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7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4"/>
        <v>Aderente</v>
      </c>
      <c r="BR255" s="18" t="str">
        <f t="shared" si="25"/>
        <v>*</v>
      </c>
      <c r="BS255" s="18" t="str">
        <f t="shared" si="26"/>
        <v>*</v>
      </c>
      <c r="BT255" s="225" t="str">
        <f t="shared" si="22"/>
        <v/>
      </c>
    </row>
    <row r="256" spans="1:72" hidden="1">
      <c r="A256" s="50" t="str">
        <f t="shared" si="23"/>
        <v/>
      </c>
      <c r="B256" s="171"/>
      <c r="C256" s="8" t="str">
        <f>IF(BS_CONTROLE[[#This Row],[DATA]]="","",WEEKNUM(BS_CONTROLE[[#This Row],[DATA]]))</f>
        <v/>
      </c>
      <c r="D256" s="51"/>
      <c r="E256" s="320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11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9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9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4" t="str">
        <f>IF(BS_CONTROLE[[#This Row],[Local - Partida]]=0, "-", BS_CONTROLE[[#This Row],[Local - Partida]])</f>
        <v>-</v>
      </c>
      <c r="AL256" s="284" t="str">
        <f>IF(BS_CONTROLE[[#This Row],[Local - Encerramento]]=0, "-", BS_CONTROLE[[#This Row],[Local - Encerramento]])</f>
        <v>-</v>
      </c>
      <c r="AM256" s="284" t="str">
        <f>IF(BS_CONTROLE[[#This Row],[Entre - Estações]]=0, "-", BS_CONTROLE[[#This Row],[Entre - Estações]])</f>
        <v>-</v>
      </c>
      <c r="AN256" s="284" t="str">
        <f>IF(BS_CONTROLE[[#This Row],[SB]]=0, "-", BS_CONTROLE[[#This Row],[SB]])</f>
        <v>-</v>
      </c>
      <c r="AO256" s="285" t="str">
        <f>IF(BS_CONTROLE[[#This Row],[SUB]]=0, "-", BS_CONTROLE[[#This Row],[SUB]])</f>
        <v>-</v>
      </c>
      <c r="AP256" s="286" t="str">
        <f>IF(BS_CONTROLE[[#This Row],[KM - Inicio]]=0, "-", BS_CONTROLE[[#This Row],[KM - Inicio]])</f>
        <v>-</v>
      </c>
      <c r="AQ256" s="286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9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7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4"/>
        <v>Aderente</v>
      </c>
      <c r="BR256" s="18" t="str">
        <f t="shared" si="25"/>
        <v>*</v>
      </c>
      <c r="BS256" s="18" t="str">
        <f t="shared" si="26"/>
        <v>*</v>
      </c>
      <c r="BT256" s="225" t="str">
        <f t="shared" si="22"/>
        <v/>
      </c>
    </row>
    <row r="257" spans="1:72" hidden="1">
      <c r="A257" s="50" t="str">
        <f t="shared" si="23"/>
        <v/>
      </c>
      <c r="B257" s="171"/>
      <c r="C257" s="8" t="str">
        <f>IF(BS_CONTROLE[[#This Row],[DATA]]="","",WEEKNUM(BS_CONTROLE[[#This Row],[DATA]]))</f>
        <v/>
      </c>
      <c r="D257" s="51"/>
      <c r="E257" s="320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11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9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9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4" t="str">
        <f>IF(BS_CONTROLE[[#This Row],[Local - Partida]]=0, "-", BS_CONTROLE[[#This Row],[Local - Partida]])</f>
        <v>-</v>
      </c>
      <c r="AL257" s="284" t="str">
        <f>IF(BS_CONTROLE[[#This Row],[Local - Encerramento]]=0, "-", BS_CONTROLE[[#This Row],[Local - Encerramento]])</f>
        <v>-</v>
      </c>
      <c r="AM257" s="284" t="str">
        <f>IF(BS_CONTROLE[[#This Row],[Entre - Estações]]=0, "-", BS_CONTROLE[[#This Row],[Entre - Estações]])</f>
        <v>-</v>
      </c>
      <c r="AN257" s="284" t="str">
        <f>IF(BS_CONTROLE[[#This Row],[SB]]=0, "-", BS_CONTROLE[[#This Row],[SB]])</f>
        <v>-</v>
      </c>
      <c r="AO257" s="285" t="str">
        <f>IF(BS_CONTROLE[[#This Row],[SUB]]=0, "-", BS_CONTROLE[[#This Row],[SUB]])</f>
        <v>-</v>
      </c>
      <c r="AP257" s="286" t="str">
        <f>IF(BS_CONTROLE[[#This Row],[KM - Inicio]]=0, "-", BS_CONTROLE[[#This Row],[KM - Inicio]])</f>
        <v>-</v>
      </c>
      <c r="AQ257" s="286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9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7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4"/>
        <v>Aderente</v>
      </c>
      <c r="BR257" s="18" t="str">
        <f t="shared" si="25"/>
        <v>*</v>
      </c>
      <c r="BS257" s="18" t="str">
        <f t="shared" si="26"/>
        <v>*</v>
      </c>
      <c r="BT257" s="225" t="str">
        <f t="shared" si="22"/>
        <v/>
      </c>
    </row>
    <row r="258" spans="1:72" hidden="1">
      <c r="A258" s="50" t="str">
        <f t="shared" si="23"/>
        <v/>
      </c>
      <c r="B258" s="171"/>
      <c r="C258" s="8" t="str">
        <f>IF(BS_CONTROLE[[#This Row],[DATA]]="","",WEEKNUM(BS_CONTROLE[[#This Row],[DATA]]))</f>
        <v/>
      </c>
      <c r="D258" s="51"/>
      <c r="E258" s="320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11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9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9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4" t="str">
        <f>IF(BS_CONTROLE[[#This Row],[Local - Partida]]=0, "-", BS_CONTROLE[[#This Row],[Local - Partida]])</f>
        <v>-</v>
      </c>
      <c r="AL258" s="284" t="str">
        <f>IF(BS_CONTROLE[[#This Row],[Local - Encerramento]]=0, "-", BS_CONTROLE[[#This Row],[Local - Encerramento]])</f>
        <v>-</v>
      </c>
      <c r="AM258" s="284" t="str">
        <f>IF(BS_CONTROLE[[#This Row],[Entre - Estações]]=0, "-", BS_CONTROLE[[#This Row],[Entre - Estações]])</f>
        <v>-</v>
      </c>
      <c r="AN258" s="284" t="str">
        <f>IF(BS_CONTROLE[[#This Row],[SB]]=0, "-", BS_CONTROLE[[#This Row],[SB]])</f>
        <v>-</v>
      </c>
      <c r="AO258" s="285" t="str">
        <f>IF(BS_CONTROLE[[#This Row],[SUB]]=0, "-", BS_CONTROLE[[#This Row],[SUB]])</f>
        <v>-</v>
      </c>
      <c r="AP258" s="286" t="str">
        <f>IF(BS_CONTROLE[[#This Row],[KM - Inicio]]=0, "-", BS_CONTROLE[[#This Row],[KM - Inicio]])</f>
        <v>-</v>
      </c>
      <c r="AQ258" s="286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9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7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4"/>
        <v>Aderente</v>
      </c>
      <c r="BR258" s="18" t="str">
        <f t="shared" si="25"/>
        <v>*</v>
      </c>
      <c r="BS258" s="18" t="str">
        <f t="shared" si="26"/>
        <v>*</v>
      </c>
      <c r="BT258" s="225" t="str">
        <f t="shared" si="22"/>
        <v/>
      </c>
    </row>
    <row r="259" spans="1:72" hidden="1">
      <c r="A259" s="50" t="str">
        <f t="shared" si="23"/>
        <v/>
      </c>
      <c r="B259" s="171"/>
      <c r="C259" s="8" t="str">
        <f>IF(BS_CONTROLE[[#This Row],[DATA]]="","",WEEKNUM(BS_CONTROLE[[#This Row],[DATA]]))</f>
        <v/>
      </c>
      <c r="D259" s="51"/>
      <c r="E259" s="320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11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9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9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4" t="str">
        <f>IF(BS_CONTROLE[[#This Row],[Local - Partida]]=0, "-", BS_CONTROLE[[#This Row],[Local - Partida]])</f>
        <v>-</v>
      </c>
      <c r="AL259" s="284" t="str">
        <f>IF(BS_CONTROLE[[#This Row],[Local - Encerramento]]=0, "-", BS_CONTROLE[[#This Row],[Local - Encerramento]])</f>
        <v>-</v>
      </c>
      <c r="AM259" s="284" t="str">
        <f>IF(BS_CONTROLE[[#This Row],[Entre - Estações]]=0, "-", BS_CONTROLE[[#This Row],[Entre - Estações]])</f>
        <v>-</v>
      </c>
      <c r="AN259" s="284" t="str">
        <f>IF(BS_CONTROLE[[#This Row],[SB]]=0, "-", BS_CONTROLE[[#This Row],[SB]])</f>
        <v>-</v>
      </c>
      <c r="AO259" s="285" t="str">
        <f>IF(BS_CONTROLE[[#This Row],[SUB]]=0, "-", BS_CONTROLE[[#This Row],[SUB]])</f>
        <v>-</v>
      </c>
      <c r="AP259" s="286" t="str">
        <f>IF(BS_CONTROLE[[#This Row],[KM - Inicio]]=0, "-", BS_CONTROLE[[#This Row],[KM - Inicio]])</f>
        <v>-</v>
      </c>
      <c r="AQ259" s="286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9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7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4"/>
        <v>Aderente</v>
      </c>
      <c r="BR259" s="18" t="str">
        <f t="shared" si="25"/>
        <v>*</v>
      </c>
      <c r="BS259" s="18" t="str">
        <f t="shared" si="26"/>
        <v>*</v>
      </c>
      <c r="BT259" s="225" t="str">
        <f t="shared" si="22"/>
        <v/>
      </c>
    </row>
    <row r="260" spans="1:72" hidden="1">
      <c r="A260" s="50" t="str">
        <f t="shared" si="23"/>
        <v/>
      </c>
      <c r="B260" s="171"/>
      <c r="C260" s="8" t="str">
        <f>IF(BS_CONTROLE[[#This Row],[DATA]]="","",WEEKNUM(BS_CONTROLE[[#This Row],[DATA]]))</f>
        <v/>
      </c>
      <c r="D260" s="51"/>
      <c r="E260" s="320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11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9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9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4" t="str">
        <f>IF(BS_CONTROLE[[#This Row],[Local - Partida]]=0, "-", BS_CONTROLE[[#This Row],[Local - Partida]])</f>
        <v>-</v>
      </c>
      <c r="AL260" s="284" t="str">
        <f>IF(BS_CONTROLE[[#This Row],[Local - Encerramento]]=0, "-", BS_CONTROLE[[#This Row],[Local - Encerramento]])</f>
        <v>-</v>
      </c>
      <c r="AM260" s="284" t="str">
        <f>IF(BS_CONTROLE[[#This Row],[Entre - Estações]]=0, "-", BS_CONTROLE[[#This Row],[Entre - Estações]])</f>
        <v>-</v>
      </c>
      <c r="AN260" s="284" t="str">
        <f>IF(BS_CONTROLE[[#This Row],[SB]]=0, "-", BS_CONTROLE[[#This Row],[SB]])</f>
        <v>-</v>
      </c>
      <c r="AO260" s="285" t="str">
        <f>IF(BS_CONTROLE[[#This Row],[SUB]]=0, "-", BS_CONTROLE[[#This Row],[SUB]])</f>
        <v>-</v>
      </c>
      <c r="AP260" s="286" t="str">
        <f>IF(BS_CONTROLE[[#This Row],[KM - Inicio]]=0, "-", BS_CONTROLE[[#This Row],[KM - Inicio]])</f>
        <v>-</v>
      </c>
      <c r="AQ260" s="286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9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7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4"/>
        <v>Aderente</v>
      </c>
      <c r="BR260" s="18" t="str">
        <f t="shared" si="25"/>
        <v>*</v>
      </c>
      <c r="BS260" s="18" t="str">
        <f t="shared" si="26"/>
        <v>*</v>
      </c>
      <c r="BT260" s="225" t="str">
        <f t="shared" si="22"/>
        <v/>
      </c>
    </row>
    <row r="261" spans="1:72" hidden="1">
      <c r="A261" s="50" t="str">
        <f t="shared" si="23"/>
        <v/>
      </c>
      <c r="B261" s="171"/>
      <c r="C261" s="8" t="str">
        <f>IF(BS_CONTROLE[[#This Row],[DATA]]="","",WEEKNUM(BS_CONTROLE[[#This Row],[DATA]]))</f>
        <v/>
      </c>
      <c r="D261" s="51"/>
      <c r="E261" s="320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11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9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9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4" t="str">
        <f>IF(BS_CONTROLE[[#This Row],[Local - Partida]]=0, "-", BS_CONTROLE[[#This Row],[Local - Partida]])</f>
        <v>-</v>
      </c>
      <c r="AL261" s="284" t="str">
        <f>IF(BS_CONTROLE[[#This Row],[Local - Encerramento]]=0, "-", BS_CONTROLE[[#This Row],[Local - Encerramento]])</f>
        <v>-</v>
      </c>
      <c r="AM261" s="284" t="str">
        <f>IF(BS_CONTROLE[[#This Row],[Entre - Estações]]=0, "-", BS_CONTROLE[[#This Row],[Entre - Estações]])</f>
        <v>-</v>
      </c>
      <c r="AN261" s="284" t="str">
        <f>IF(BS_CONTROLE[[#This Row],[SB]]=0, "-", BS_CONTROLE[[#This Row],[SB]])</f>
        <v>-</v>
      </c>
      <c r="AO261" s="285" t="str">
        <f>IF(BS_CONTROLE[[#This Row],[SUB]]=0, "-", BS_CONTROLE[[#This Row],[SUB]])</f>
        <v>-</v>
      </c>
      <c r="AP261" s="286" t="str">
        <f>IF(BS_CONTROLE[[#This Row],[KM - Inicio]]=0, "-", BS_CONTROLE[[#This Row],[KM - Inicio]])</f>
        <v>-</v>
      </c>
      <c r="AQ261" s="286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9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7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4"/>
        <v>Aderente</v>
      </c>
      <c r="BR261" s="18" t="str">
        <f t="shared" si="25"/>
        <v>*</v>
      </c>
      <c r="BS261" s="18" t="str">
        <f t="shared" si="26"/>
        <v>*</v>
      </c>
      <c r="BT261" s="225" t="str">
        <f t="shared" si="22"/>
        <v/>
      </c>
    </row>
    <row r="262" spans="1:72" hidden="1">
      <c r="A262" s="50" t="str">
        <f t="shared" si="23"/>
        <v/>
      </c>
      <c r="B262" s="171"/>
      <c r="C262" s="8" t="str">
        <f>IF(BS_CONTROLE[[#This Row],[DATA]]="","",WEEKNUM(BS_CONTROLE[[#This Row],[DATA]]))</f>
        <v/>
      </c>
      <c r="D262" s="51"/>
      <c r="E262" s="321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11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9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9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4" t="str">
        <f>IF(BS_CONTROLE[[#This Row],[Local - Partida]]=0, "-", BS_CONTROLE[[#This Row],[Local - Partida]])</f>
        <v>-</v>
      </c>
      <c r="AL262" s="284" t="str">
        <f>IF(BS_CONTROLE[[#This Row],[Local - Encerramento]]=0, "-", BS_CONTROLE[[#This Row],[Local - Encerramento]])</f>
        <v>-</v>
      </c>
      <c r="AM262" s="284" t="str">
        <f>IF(BS_CONTROLE[[#This Row],[Entre - Estações]]=0, "-", BS_CONTROLE[[#This Row],[Entre - Estações]])</f>
        <v>-</v>
      </c>
      <c r="AN262" s="284" t="str">
        <f>IF(BS_CONTROLE[[#This Row],[SB]]=0, "-", BS_CONTROLE[[#This Row],[SB]])</f>
        <v>-</v>
      </c>
      <c r="AO262" s="285" t="str">
        <f>IF(BS_CONTROLE[[#This Row],[SUB]]=0, "-", BS_CONTROLE[[#This Row],[SUB]])</f>
        <v>-</v>
      </c>
      <c r="AP262" s="286" t="str">
        <f>IF(BS_CONTROLE[[#This Row],[KM - Inicio]]=0, "-", BS_CONTROLE[[#This Row],[KM - Inicio]])</f>
        <v>-</v>
      </c>
      <c r="AQ262" s="286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9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7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4"/>
        <v>Aderente</v>
      </c>
      <c r="BR262" s="18" t="str">
        <f t="shared" si="25"/>
        <v>*</v>
      </c>
      <c r="BS262" s="18" t="str">
        <f t="shared" si="26"/>
        <v>*</v>
      </c>
      <c r="BT262" s="225" t="str">
        <f t="shared" si="22"/>
        <v/>
      </c>
    </row>
    <row r="263" spans="1:72" hidden="1">
      <c r="A263" s="50" t="str">
        <f t="shared" si="23"/>
        <v/>
      </c>
      <c r="B263" s="171"/>
      <c r="C263" s="8" t="str">
        <f>IF(BS_CONTROLE[[#This Row],[DATA]]="","",WEEKNUM(BS_CONTROLE[[#This Row],[DATA]]))</f>
        <v/>
      </c>
      <c r="D263" s="51"/>
      <c r="E263" s="320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11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9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9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4" t="str">
        <f>IF(BS_CONTROLE[[#This Row],[Local - Partida]]=0, "-", BS_CONTROLE[[#This Row],[Local - Partida]])</f>
        <v>-</v>
      </c>
      <c r="AL263" s="284" t="str">
        <f>IF(BS_CONTROLE[[#This Row],[Local - Encerramento]]=0, "-", BS_CONTROLE[[#This Row],[Local - Encerramento]])</f>
        <v>-</v>
      </c>
      <c r="AM263" s="284" t="str">
        <f>IF(BS_CONTROLE[[#This Row],[Entre - Estações]]=0, "-", BS_CONTROLE[[#This Row],[Entre - Estações]])</f>
        <v>-</v>
      </c>
      <c r="AN263" s="284" t="str">
        <f>IF(BS_CONTROLE[[#This Row],[SB]]=0, "-", BS_CONTROLE[[#This Row],[SB]])</f>
        <v>-</v>
      </c>
      <c r="AO263" s="285" t="str">
        <f>IF(BS_CONTROLE[[#This Row],[SUB]]=0, "-", BS_CONTROLE[[#This Row],[SUB]])</f>
        <v>-</v>
      </c>
      <c r="AP263" s="286" t="str">
        <f>IF(BS_CONTROLE[[#This Row],[KM - Inicio]]=0, "-", BS_CONTROLE[[#This Row],[KM - Inicio]])</f>
        <v>-</v>
      </c>
      <c r="AQ263" s="286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9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7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4"/>
        <v>Aderente</v>
      </c>
      <c r="BR263" s="18" t="str">
        <f t="shared" si="25"/>
        <v>*</v>
      </c>
      <c r="BS263" s="18" t="str">
        <f t="shared" si="26"/>
        <v>*</v>
      </c>
      <c r="BT263" s="225" t="str">
        <f t="shared" si="22"/>
        <v/>
      </c>
    </row>
    <row r="264" spans="1:72" hidden="1">
      <c r="A264" s="50" t="str">
        <f t="shared" si="23"/>
        <v/>
      </c>
      <c r="B264" s="171"/>
      <c r="C264" s="8" t="str">
        <f>IF(BS_CONTROLE[[#This Row],[DATA]]="","",WEEKNUM(BS_CONTROLE[[#This Row],[DATA]]))</f>
        <v/>
      </c>
      <c r="D264" s="51"/>
      <c r="E264" s="320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11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9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9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4" t="str">
        <f>IF(BS_CONTROLE[[#This Row],[Local - Partida]]=0, "-", BS_CONTROLE[[#This Row],[Local - Partida]])</f>
        <v>-</v>
      </c>
      <c r="AL264" s="284" t="str">
        <f>IF(BS_CONTROLE[[#This Row],[Local - Encerramento]]=0, "-", BS_CONTROLE[[#This Row],[Local - Encerramento]])</f>
        <v>-</v>
      </c>
      <c r="AM264" s="284" t="str">
        <f>IF(BS_CONTROLE[[#This Row],[Entre - Estações]]=0, "-", BS_CONTROLE[[#This Row],[Entre - Estações]])</f>
        <v>-</v>
      </c>
      <c r="AN264" s="284" t="str">
        <f>IF(BS_CONTROLE[[#This Row],[SB]]=0, "-", BS_CONTROLE[[#This Row],[SB]])</f>
        <v>-</v>
      </c>
      <c r="AO264" s="285" t="str">
        <f>IF(BS_CONTROLE[[#This Row],[SUB]]=0, "-", BS_CONTROLE[[#This Row],[SUB]])</f>
        <v>-</v>
      </c>
      <c r="AP264" s="286" t="str">
        <f>IF(BS_CONTROLE[[#This Row],[KM - Inicio]]=0, "-", BS_CONTROLE[[#This Row],[KM - Inicio]])</f>
        <v>-</v>
      </c>
      <c r="AQ264" s="286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9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7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4"/>
        <v>Aderente</v>
      </c>
      <c r="BR264" s="18" t="str">
        <f t="shared" si="25"/>
        <v>*</v>
      </c>
      <c r="BS264" s="18" t="str">
        <f t="shared" si="26"/>
        <v>*</v>
      </c>
      <c r="BT264" s="225" t="str">
        <f t="shared" si="22"/>
        <v/>
      </c>
    </row>
    <row r="265" spans="1:72" hidden="1">
      <c r="A265" s="50" t="str">
        <f t="shared" si="23"/>
        <v/>
      </c>
      <c r="B265" s="171"/>
      <c r="C265" s="8" t="str">
        <f>IF(BS_CONTROLE[[#This Row],[DATA]]="","",WEEKNUM(BS_CONTROLE[[#This Row],[DATA]]))</f>
        <v/>
      </c>
      <c r="D265" s="51"/>
      <c r="E265" s="320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11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9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9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4" t="str">
        <f>IF(BS_CONTROLE[[#This Row],[Local - Partida]]=0, "-", BS_CONTROLE[[#This Row],[Local - Partida]])</f>
        <v>-</v>
      </c>
      <c r="AL265" s="284" t="str">
        <f>IF(BS_CONTROLE[[#This Row],[Local - Encerramento]]=0, "-", BS_CONTROLE[[#This Row],[Local - Encerramento]])</f>
        <v>-</v>
      </c>
      <c r="AM265" s="284" t="str">
        <f>IF(BS_CONTROLE[[#This Row],[Entre - Estações]]=0, "-", BS_CONTROLE[[#This Row],[Entre - Estações]])</f>
        <v>-</v>
      </c>
      <c r="AN265" s="284" t="str">
        <f>IF(BS_CONTROLE[[#This Row],[SB]]=0, "-", BS_CONTROLE[[#This Row],[SB]])</f>
        <v>-</v>
      </c>
      <c r="AO265" s="285" t="str">
        <f>IF(BS_CONTROLE[[#This Row],[SUB]]=0, "-", BS_CONTROLE[[#This Row],[SUB]])</f>
        <v>-</v>
      </c>
      <c r="AP265" s="286" t="str">
        <f>IF(BS_CONTROLE[[#This Row],[KM - Inicio]]=0, "-", BS_CONTROLE[[#This Row],[KM - Inicio]])</f>
        <v>-</v>
      </c>
      <c r="AQ265" s="286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9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7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4"/>
        <v>Aderente</v>
      </c>
      <c r="BR265" s="18" t="str">
        <f t="shared" si="25"/>
        <v>*</v>
      </c>
      <c r="BS265" s="18" t="str">
        <f t="shared" si="26"/>
        <v>*</v>
      </c>
      <c r="BT265" s="225" t="str">
        <f t="shared" si="22"/>
        <v/>
      </c>
    </row>
    <row r="266" spans="1:72" hidden="1">
      <c r="A266" s="50" t="str">
        <f t="shared" si="23"/>
        <v/>
      </c>
      <c r="B266" s="171"/>
      <c r="C266" s="8" t="str">
        <f>IF(BS_CONTROLE[[#This Row],[DATA]]="","",WEEKNUM(BS_CONTROLE[[#This Row],[DATA]]))</f>
        <v/>
      </c>
      <c r="D266" s="51"/>
      <c r="E266" s="320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11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9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9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4" t="str">
        <f>IF(BS_CONTROLE[[#This Row],[Local - Partida]]=0, "-", BS_CONTROLE[[#This Row],[Local - Partida]])</f>
        <v>-</v>
      </c>
      <c r="AL266" s="284" t="str">
        <f>IF(BS_CONTROLE[[#This Row],[Local - Encerramento]]=0, "-", BS_CONTROLE[[#This Row],[Local - Encerramento]])</f>
        <v>-</v>
      </c>
      <c r="AM266" s="284" t="str">
        <f>IF(BS_CONTROLE[[#This Row],[Entre - Estações]]=0, "-", BS_CONTROLE[[#This Row],[Entre - Estações]])</f>
        <v>-</v>
      </c>
      <c r="AN266" s="284" t="str">
        <f>IF(BS_CONTROLE[[#This Row],[SB]]=0, "-", BS_CONTROLE[[#This Row],[SB]])</f>
        <v>-</v>
      </c>
      <c r="AO266" s="285" t="str">
        <f>IF(BS_CONTROLE[[#This Row],[SUB]]=0, "-", BS_CONTROLE[[#This Row],[SUB]])</f>
        <v>-</v>
      </c>
      <c r="AP266" s="286" t="str">
        <f>IF(BS_CONTROLE[[#This Row],[KM - Inicio]]=0, "-", BS_CONTROLE[[#This Row],[KM - Inicio]])</f>
        <v>-</v>
      </c>
      <c r="AQ266" s="286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9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7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4"/>
        <v>Aderente</v>
      </c>
      <c r="BR266" s="18" t="str">
        <f t="shared" si="25"/>
        <v>*</v>
      </c>
      <c r="BS266" s="18" t="str">
        <f t="shared" si="26"/>
        <v>*</v>
      </c>
      <c r="BT266" s="225" t="str">
        <f t="shared" si="22"/>
        <v/>
      </c>
    </row>
    <row r="267" spans="1:72" hidden="1">
      <c r="A267" s="50" t="str">
        <f t="shared" si="23"/>
        <v/>
      </c>
      <c r="B267" s="171"/>
      <c r="C267" s="8" t="str">
        <f>IF(BS_CONTROLE[[#This Row],[DATA]]="","",WEEKNUM(BS_CONTROLE[[#This Row],[DATA]]))</f>
        <v/>
      </c>
      <c r="D267" s="51"/>
      <c r="E267" s="320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11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9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9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4" t="str">
        <f>IF(BS_CONTROLE[[#This Row],[Local - Partida]]=0, "-", BS_CONTROLE[[#This Row],[Local - Partida]])</f>
        <v>-</v>
      </c>
      <c r="AL267" s="284" t="str">
        <f>IF(BS_CONTROLE[[#This Row],[Local - Encerramento]]=0, "-", BS_CONTROLE[[#This Row],[Local - Encerramento]])</f>
        <v>-</v>
      </c>
      <c r="AM267" s="284" t="str">
        <f>IF(BS_CONTROLE[[#This Row],[Entre - Estações]]=0, "-", BS_CONTROLE[[#This Row],[Entre - Estações]])</f>
        <v>-</v>
      </c>
      <c r="AN267" s="284" t="str">
        <f>IF(BS_CONTROLE[[#This Row],[SB]]=0, "-", BS_CONTROLE[[#This Row],[SB]])</f>
        <v>-</v>
      </c>
      <c r="AO267" s="285" t="str">
        <f>IF(BS_CONTROLE[[#This Row],[SUB]]=0, "-", BS_CONTROLE[[#This Row],[SUB]])</f>
        <v>-</v>
      </c>
      <c r="AP267" s="286" t="str">
        <f>IF(BS_CONTROLE[[#This Row],[KM - Inicio]]=0, "-", BS_CONTROLE[[#This Row],[KM - Inicio]])</f>
        <v>-</v>
      </c>
      <c r="AQ267" s="286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9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7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4"/>
        <v>Aderente</v>
      </c>
      <c r="BR267" s="18" t="str">
        <f t="shared" si="25"/>
        <v>*</v>
      </c>
      <c r="BS267" s="18" t="str">
        <f t="shared" si="26"/>
        <v>*</v>
      </c>
      <c r="BT267" s="225" t="str">
        <f t="shared" si="22"/>
        <v/>
      </c>
    </row>
    <row r="268" spans="1:72" hidden="1">
      <c r="A268" s="50" t="str">
        <f t="shared" si="23"/>
        <v/>
      </c>
      <c r="B268" s="171"/>
      <c r="C268" s="8" t="str">
        <f>IF(BS_CONTROLE[[#This Row],[DATA]]="","",WEEKNUM(BS_CONTROLE[[#This Row],[DATA]]))</f>
        <v/>
      </c>
      <c r="D268" s="51"/>
      <c r="E268" s="320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11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9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9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4" t="str">
        <f>IF(BS_CONTROLE[[#This Row],[Local - Partida]]=0, "-", BS_CONTROLE[[#This Row],[Local - Partida]])</f>
        <v>-</v>
      </c>
      <c r="AL268" s="284" t="str">
        <f>IF(BS_CONTROLE[[#This Row],[Local - Encerramento]]=0, "-", BS_CONTROLE[[#This Row],[Local - Encerramento]])</f>
        <v>-</v>
      </c>
      <c r="AM268" s="284" t="str">
        <f>IF(BS_CONTROLE[[#This Row],[Entre - Estações]]=0, "-", BS_CONTROLE[[#This Row],[Entre - Estações]])</f>
        <v>-</v>
      </c>
      <c r="AN268" s="284" t="str">
        <f>IF(BS_CONTROLE[[#This Row],[SB]]=0, "-", BS_CONTROLE[[#This Row],[SB]])</f>
        <v>-</v>
      </c>
      <c r="AO268" s="285" t="str">
        <f>IF(BS_CONTROLE[[#This Row],[SUB]]=0, "-", BS_CONTROLE[[#This Row],[SUB]])</f>
        <v>-</v>
      </c>
      <c r="AP268" s="286" t="str">
        <f>IF(BS_CONTROLE[[#This Row],[KM - Inicio]]=0, "-", BS_CONTROLE[[#This Row],[KM - Inicio]])</f>
        <v>-</v>
      </c>
      <c r="AQ268" s="286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9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7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4"/>
        <v>Aderente</v>
      </c>
      <c r="BR268" s="18" t="str">
        <f t="shared" si="25"/>
        <v>*</v>
      </c>
      <c r="BS268" s="18" t="str">
        <f t="shared" si="26"/>
        <v>*</v>
      </c>
      <c r="BT268" s="225" t="str">
        <f t="shared" si="22"/>
        <v/>
      </c>
    </row>
    <row r="269" spans="1:72" hidden="1">
      <c r="A269" s="50" t="str">
        <f t="shared" si="23"/>
        <v/>
      </c>
      <c r="B269" s="171"/>
      <c r="C269" s="8" t="str">
        <f>IF(BS_CONTROLE[[#This Row],[DATA]]="","",WEEKNUM(BS_CONTROLE[[#This Row],[DATA]]))</f>
        <v/>
      </c>
      <c r="D269" s="51"/>
      <c r="E269" s="320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11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9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9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4" t="str">
        <f>IF(BS_CONTROLE[[#This Row],[Local - Partida]]=0, "-", BS_CONTROLE[[#This Row],[Local - Partida]])</f>
        <v>-</v>
      </c>
      <c r="AL269" s="284" t="str">
        <f>IF(BS_CONTROLE[[#This Row],[Local - Encerramento]]=0, "-", BS_CONTROLE[[#This Row],[Local - Encerramento]])</f>
        <v>-</v>
      </c>
      <c r="AM269" s="284" t="str">
        <f>IF(BS_CONTROLE[[#This Row],[Entre - Estações]]=0, "-", BS_CONTROLE[[#This Row],[Entre - Estações]])</f>
        <v>-</v>
      </c>
      <c r="AN269" s="284" t="str">
        <f>IF(BS_CONTROLE[[#This Row],[SB]]=0, "-", BS_CONTROLE[[#This Row],[SB]])</f>
        <v>-</v>
      </c>
      <c r="AO269" s="285" t="str">
        <f>IF(BS_CONTROLE[[#This Row],[SUB]]=0, "-", BS_CONTROLE[[#This Row],[SUB]])</f>
        <v>-</v>
      </c>
      <c r="AP269" s="286" t="str">
        <f>IF(BS_CONTROLE[[#This Row],[KM - Inicio]]=0, "-", BS_CONTROLE[[#This Row],[KM - Inicio]])</f>
        <v>-</v>
      </c>
      <c r="AQ269" s="286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9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7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4"/>
        <v>Aderente</v>
      </c>
      <c r="BR269" s="18" t="str">
        <f t="shared" si="25"/>
        <v>*</v>
      </c>
      <c r="BS269" s="18" t="str">
        <f t="shared" si="26"/>
        <v>*</v>
      </c>
      <c r="BT269" s="225" t="str">
        <f t="shared" si="22"/>
        <v/>
      </c>
    </row>
    <row r="270" spans="1:72" hidden="1">
      <c r="A270" s="50" t="str">
        <f t="shared" si="23"/>
        <v/>
      </c>
      <c r="B270" s="171"/>
      <c r="C270" s="8" t="str">
        <f>IF(BS_CONTROLE[[#This Row],[DATA]]="","",WEEKNUM(BS_CONTROLE[[#This Row],[DATA]]))</f>
        <v/>
      </c>
      <c r="D270" s="51"/>
      <c r="E270" s="320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11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9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9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4" t="str">
        <f>IF(BS_CONTROLE[[#This Row],[Local - Partida]]=0, "-", BS_CONTROLE[[#This Row],[Local - Partida]])</f>
        <v>-</v>
      </c>
      <c r="AL270" s="284" t="str">
        <f>IF(BS_CONTROLE[[#This Row],[Local - Encerramento]]=0, "-", BS_CONTROLE[[#This Row],[Local - Encerramento]])</f>
        <v>-</v>
      </c>
      <c r="AM270" s="284" t="str">
        <f>IF(BS_CONTROLE[[#This Row],[Entre - Estações]]=0, "-", BS_CONTROLE[[#This Row],[Entre - Estações]])</f>
        <v>-</v>
      </c>
      <c r="AN270" s="284" t="str">
        <f>IF(BS_CONTROLE[[#This Row],[SB]]=0, "-", BS_CONTROLE[[#This Row],[SB]])</f>
        <v>-</v>
      </c>
      <c r="AO270" s="285" t="str">
        <f>IF(BS_CONTROLE[[#This Row],[SUB]]=0, "-", BS_CONTROLE[[#This Row],[SUB]])</f>
        <v>-</v>
      </c>
      <c r="AP270" s="286" t="str">
        <f>IF(BS_CONTROLE[[#This Row],[KM - Inicio]]=0, "-", BS_CONTROLE[[#This Row],[KM - Inicio]])</f>
        <v>-</v>
      </c>
      <c r="AQ270" s="286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9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7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4"/>
        <v>Aderente</v>
      </c>
      <c r="BR270" s="18" t="str">
        <f t="shared" si="25"/>
        <v>*</v>
      </c>
      <c r="BS270" s="18" t="str">
        <f t="shared" si="26"/>
        <v>*</v>
      </c>
      <c r="BT270" s="225" t="str">
        <f t="shared" si="22"/>
        <v/>
      </c>
    </row>
    <row r="271" spans="1:72" hidden="1">
      <c r="A271" s="50" t="str">
        <f t="shared" si="23"/>
        <v/>
      </c>
      <c r="B271" s="171"/>
      <c r="C271" s="8" t="str">
        <f>IF(BS_CONTROLE[[#This Row],[DATA]]="","",WEEKNUM(BS_CONTROLE[[#This Row],[DATA]]))</f>
        <v/>
      </c>
      <c r="D271" s="51"/>
      <c r="E271" s="320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11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9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9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4" t="str">
        <f>IF(BS_CONTROLE[[#This Row],[Local - Partida]]=0, "-", BS_CONTROLE[[#This Row],[Local - Partida]])</f>
        <v>-</v>
      </c>
      <c r="AL271" s="284" t="str">
        <f>IF(BS_CONTROLE[[#This Row],[Local - Encerramento]]=0, "-", BS_CONTROLE[[#This Row],[Local - Encerramento]])</f>
        <v>-</v>
      </c>
      <c r="AM271" s="284" t="str">
        <f>IF(BS_CONTROLE[[#This Row],[Entre - Estações]]=0, "-", BS_CONTROLE[[#This Row],[Entre - Estações]])</f>
        <v>-</v>
      </c>
      <c r="AN271" s="284" t="str">
        <f>IF(BS_CONTROLE[[#This Row],[SB]]=0, "-", BS_CONTROLE[[#This Row],[SB]])</f>
        <v>-</v>
      </c>
      <c r="AO271" s="285" t="str">
        <f>IF(BS_CONTROLE[[#This Row],[SUB]]=0, "-", BS_CONTROLE[[#This Row],[SUB]])</f>
        <v>-</v>
      </c>
      <c r="AP271" s="286" t="str">
        <f>IF(BS_CONTROLE[[#This Row],[KM - Inicio]]=0, "-", BS_CONTROLE[[#This Row],[KM - Inicio]])</f>
        <v>-</v>
      </c>
      <c r="AQ271" s="286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9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7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4"/>
        <v>Aderente</v>
      </c>
      <c r="BR271" s="18" t="str">
        <f t="shared" si="25"/>
        <v>*</v>
      </c>
      <c r="BS271" s="18" t="str">
        <f t="shared" si="26"/>
        <v>*</v>
      </c>
      <c r="BT271" s="225" t="str">
        <f t="shared" si="22"/>
        <v/>
      </c>
    </row>
    <row r="272" spans="1:72" hidden="1">
      <c r="A272" s="50" t="str">
        <f t="shared" si="23"/>
        <v/>
      </c>
      <c r="B272" s="171"/>
      <c r="C272" s="8" t="str">
        <f>IF(BS_CONTROLE[[#This Row],[DATA]]="","",WEEKNUM(BS_CONTROLE[[#This Row],[DATA]]))</f>
        <v/>
      </c>
      <c r="D272" s="51"/>
      <c r="E272" s="320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11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9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9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4" t="str">
        <f>IF(BS_CONTROLE[[#This Row],[Local - Partida]]=0, "-", BS_CONTROLE[[#This Row],[Local - Partida]])</f>
        <v>-</v>
      </c>
      <c r="AL272" s="284" t="str">
        <f>IF(BS_CONTROLE[[#This Row],[Local - Encerramento]]=0, "-", BS_CONTROLE[[#This Row],[Local - Encerramento]])</f>
        <v>-</v>
      </c>
      <c r="AM272" s="284" t="str">
        <f>IF(BS_CONTROLE[[#This Row],[Entre - Estações]]=0, "-", BS_CONTROLE[[#This Row],[Entre - Estações]])</f>
        <v>-</v>
      </c>
      <c r="AN272" s="284" t="str">
        <f>IF(BS_CONTROLE[[#This Row],[SB]]=0, "-", BS_CONTROLE[[#This Row],[SB]])</f>
        <v>-</v>
      </c>
      <c r="AO272" s="285" t="str">
        <f>IF(BS_CONTROLE[[#This Row],[SUB]]=0, "-", BS_CONTROLE[[#This Row],[SUB]])</f>
        <v>-</v>
      </c>
      <c r="AP272" s="286" t="str">
        <f>IF(BS_CONTROLE[[#This Row],[KM - Inicio]]=0, "-", BS_CONTROLE[[#This Row],[KM - Inicio]])</f>
        <v>-</v>
      </c>
      <c r="AQ272" s="286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9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7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4"/>
        <v>Aderente</v>
      </c>
      <c r="BR272" s="18" t="str">
        <f t="shared" si="25"/>
        <v>*</v>
      </c>
      <c r="BS272" s="18" t="str">
        <f t="shared" si="26"/>
        <v>*</v>
      </c>
      <c r="BT272" s="225" t="str">
        <f t="shared" si="22"/>
        <v/>
      </c>
    </row>
    <row r="273" spans="1:72" hidden="1">
      <c r="A273" s="50" t="str">
        <f t="shared" si="23"/>
        <v/>
      </c>
      <c r="B273" s="171"/>
      <c r="C273" s="8" t="str">
        <f>IF(BS_CONTROLE[[#This Row],[DATA]]="","",WEEKNUM(BS_CONTROLE[[#This Row],[DATA]]))</f>
        <v/>
      </c>
      <c r="D273" s="51"/>
      <c r="E273" s="320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11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9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9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4" t="str">
        <f>IF(BS_CONTROLE[[#This Row],[Local - Partida]]=0, "-", BS_CONTROLE[[#This Row],[Local - Partida]])</f>
        <v>-</v>
      </c>
      <c r="AL273" s="284" t="str">
        <f>IF(BS_CONTROLE[[#This Row],[Local - Encerramento]]=0, "-", BS_CONTROLE[[#This Row],[Local - Encerramento]])</f>
        <v>-</v>
      </c>
      <c r="AM273" s="284" t="str">
        <f>IF(BS_CONTROLE[[#This Row],[Entre - Estações]]=0, "-", BS_CONTROLE[[#This Row],[Entre - Estações]])</f>
        <v>-</v>
      </c>
      <c r="AN273" s="284" t="str">
        <f>IF(BS_CONTROLE[[#This Row],[SB]]=0, "-", BS_CONTROLE[[#This Row],[SB]])</f>
        <v>-</v>
      </c>
      <c r="AO273" s="285" t="str">
        <f>IF(BS_CONTROLE[[#This Row],[SUB]]=0, "-", BS_CONTROLE[[#This Row],[SUB]])</f>
        <v>-</v>
      </c>
      <c r="AP273" s="286" t="str">
        <f>IF(BS_CONTROLE[[#This Row],[KM - Inicio]]=0, "-", BS_CONTROLE[[#This Row],[KM - Inicio]])</f>
        <v>-</v>
      </c>
      <c r="AQ273" s="286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9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7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4"/>
        <v>Aderente</v>
      </c>
      <c r="BR273" s="18" t="str">
        <f t="shared" si="25"/>
        <v>*</v>
      </c>
      <c r="BS273" s="18" t="str">
        <f t="shared" si="26"/>
        <v>*</v>
      </c>
      <c r="BT273" s="225" t="str">
        <f t="shared" si="22"/>
        <v/>
      </c>
    </row>
    <row r="274" spans="1:72" hidden="1">
      <c r="A274" s="50" t="str">
        <f t="shared" si="23"/>
        <v/>
      </c>
      <c r="B274" s="171"/>
      <c r="C274" s="8" t="str">
        <f>IF(BS_CONTROLE[[#This Row],[DATA]]="","",WEEKNUM(BS_CONTROLE[[#This Row],[DATA]]))</f>
        <v/>
      </c>
      <c r="D274" s="51"/>
      <c r="E274" s="321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11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9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9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4" t="str">
        <f>IF(BS_CONTROLE[[#This Row],[Local - Partida]]=0, "-", BS_CONTROLE[[#This Row],[Local - Partida]])</f>
        <v>-</v>
      </c>
      <c r="AL274" s="284" t="str">
        <f>IF(BS_CONTROLE[[#This Row],[Local - Encerramento]]=0, "-", BS_CONTROLE[[#This Row],[Local - Encerramento]])</f>
        <v>-</v>
      </c>
      <c r="AM274" s="284" t="str">
        <f>IF(BS_CONTROLE[[#This Row],[Entre - Estações]]=0, "-", BS_CONTROLE[[#This Row],[Entre - Estações]])</f>
        <v>-</v>
      </c>
      <c r="AN274" s="284" t="str">
        <f>IF(BS_CONTROLE[[#This Row],[SB]]=0, "-", BS_CONTROLE[[#This Row],[SB]])</f>
        <v>-</v>
      </c>
      <c r="AO274" s="285" t="str">
        <f>IF(BS_CONTROLE[[#This Row],[SUB]]=0, "-", BS_CONTROLE[[#This Row],[SUB]])</f>
        <v>-</v>
      </c>
      <c r="AP274" s="286" t="str">
        <f>IF(BS_CONTROLE[[#This Row],[KM - Inicio]]=0, "-", BS_CONTROLE[[#This Row],[KM - Inicio]])</f>
        <v>-</v>
      </c>
      <c r="AQ274" s="286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9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7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4"/>
        <v>Aderente</v>
      </c>
      <c r="BR274" s="18" t="str">
        <f t="shared" si="25"/>
        <v>*</v>
      </c>
      <c r="BS274" s="18" t="str">
        <f t="shared" si="26"/>
        <v>*</v>
      </c>
      <c r="BT274" s="225" t="str">
        <f t="shared" si="22"/>
        <v/>
      </c>
    </row>
    <row r="275" spans="1:72" hidden="1">
      <c r="A275" s="50" t="str">
        <f t="shared" si="23"/>
        <v/>
      </c>
      <c r="B275" s="171"/>
      <c r="C275" s="8" t="str">
        <f>IF(BS_CONTROLE[[#This Row],[DATA]]="","",WEEKNUM(BS_CONTROLE[[#This Row],[DATA]]))</f>
        <v/>
      </c>
      <c r="D275" s="51"/>
      <c r="E275" s="320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11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9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9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4" t="str">
        <f>IF(BS_CONTROLE[[#This Row],[Local - Partida]]=0, "-", BS_CONTROLE[[#This Row],[Local - Partida]])</f>
        <v>-</v>
      </c>
      <c r="AL275" s="284" t="str">
        <f>IF(BS_CONTROLE[[#This Row],[Local - Encerramento]]=0, "-", BS_CONTROLE[[#This Row],[Local - Encerramento]])</f>
        <v>-</v>
      </c>
      <c r="AM275" s="284" t="str">
        <f>IF(BS_CONTROLE[[#This Row],[Entre - Estações]]=0, "-", BS_CONTROLE[[#This Row],[Entre - Estações]])</f>
        <v>-</v>
      </c>
      <c r="AN275" s="284" t="str">
        <f>IF(BS_CONTROLE[[#This Row],[SB]]=0, "-", BS_CONTROLE[[#This Row],[SB]])</f>
        <v>-</v>
      </c>
      <c r="AO275" s="285" t="str">
        <f>IF(BS_CONTROLE[[#This Row],[SUB]]=0, "-", BS_CONTROLE[[#This Row],[SUB]])</f>
        <v>-</v>
      </c>
      <c r="AP275" s="286" t="str">
        <f>IF(BS_CONTROLE[[#This Row],[KM - Inicio]]=0, "-", BS_CONTROLE[[#This Row],[KM - Inicio]])</f>
        <v>-</v>
      </c>
      <c r="AQ275" s="286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9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7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4"/>
        <v>Aderente</v>
      </c>
      <c r="BR275" s="18" t="str">
        <f t="shared" si="25"/>
        <v>*</v>
      </c>
      <c r="BS275" s="18" t="str">
        <f t="shared" si="26"/>
        <v>*</v>
      </c>
      <c r="BT275" s="225" t="str">
        <f t="shared" si="22"/>
        <v/>
      </c>
    </row>
    <row r="276" spans="1:72" hidden="1">
      <c r="A276" s="50" t="str">
        <f t="shared" si="23"/>
        <v/>
      </c>
      <c r="B276" s="171"/>
      <c r="C276" s="8" t="str">
        <f>IF(BS_CONTROLE[[#This Row],[DATA]]="","",WEEKNUM(BS_CONTROLE[[#This Row],[DATA]]))</f>
        <v/>
      </c>
      <c r="D276" s="51"/>
      <c r="E276" s="320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11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9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9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4" t="str">
        <f>IF(BS_CONTROLE[[#This Row],[Local - Partida]]=0, "-", BS_CONTROLE[[#This Row],[Local - Partida]])</f>
        <v>-</v>
      </c>
      <c r="AL276" s="284" t="str">
        <f>IF(BS_CONTROLE[[#This Row],[Local - Encerramento]]=0, "-", BS_CONTROLE[[#This Row],[Local - Encerramento]])</f>
        <v>-</v>
      </c>
      <c r="AM276" s="284" t="str">
        <f>IF(BS_CONTROLE[[#This Row],[Entre - Estações]]=0, "-", BS_CONTROLE[[#This Row],[Entre - Estações]])</f>
        <v>-</v>
      </c>
      <c r="AN276" s="284" t="str">
        <f>IF(BS_CONTROLE[[#This Row],[SB]]=0, "-", BS_CONTROLE[[#This Row],[SB]])</f>
        <v>-</v>
      </c>
      <c r="AO276" s="285" t="str">
        <f>IF(BS_CONTROLE[[#This Row],[SUB]]=0, "-", BS_CONTROLE[[#This Row],[SUB]])</f>
        <v>-</v>
      </c>
      <c r="AP276" s="286" t="str">
        <f>IF(BS_CONTROLE[[#This Row],[KM - Inicio]]=0, "-", BS_CONTROLE[[#This Row],[KM - Inicio]])</f>
        <v>-</v>
      </c>
      <c r="AQ276" s="286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9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7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4"/>
        <v>Aderente</v>
      </c>
      <c r="BR276" s="18" t="str">
        <f t="shared" si="25"/>
        <v>*</v>
      </c>
      <c r="BS276" s="18" t="str">
        <f t="shared" si="26"/>
        <v>*</v>
      </c>
      <c r="BT276" s="225" t="str">
        <f t="shared" si="22"/>
        <v/>
      </c>
    </row>
    <row r="277" spans="1:72" hidden="1">
      <c r="A277" s="50" t="str">
        <f t="shared" si="23"/>
        <v/>
      </c>
      <c r="B277" s="171"/>
      <c r="C277" s="8" t="str">
        <f>IF(BS_CONTROLE[[#This Row],[DATA]]="","",WEEKNUM(BS_CONTROLE[[#This Row],[DATA]]))</f>
        <v/>
      </c>
      <c r="D277" s="51"/>
      <c r="E277" s="320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11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9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9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4" t="str">
        <f>IF(BS_CONTROLE[[#This Row],[Local - Partida]]=0, "-", BS_CONTROLE[[#This Row],[Local - Partida]])</f>
        <v>-</v>
      </c>
      <c r="AL277" s="284" t="str">
        <f>IF(BS_CONTROLE[[#This Row],[Local - Encerramento]]=0, "-", BS_CONTROLE[[#This Row],[Local - Encerramento]])</f>
        <v>-</v>
      </c>
      <c r="AM277" s="284" t="str">
        <f>IF(BS_CONTROLE[[#This Row],[Entre - Estações]]=0, "-", BS_CONTROLE[[#This Row],[Entre - Estações]])</f>
        <v>-</v>
      </c>
      <c r="AN277" s="284" t="str">
        <f>IF(BS_CONTROLE[[#This Row],[SB]]=0, "-", BS_CONTROLE[[#This Row],[SB]])</f>
        <v>-</v>
      </c>
      <c r="AO277" s="285" t="str">
        <f>IF(BS_CONTROLE[[#This Row],[SUB]]=0, "-", BS_CONTROLE[[#This Row],[SUB]])</f>
        <v>-</v>
      </c>
      <c r="AP277" s="286" t="str">
        <f>IF(BS_CONTROLE[[#This Row],[KM - Inicio]]=0, "-", BS_CONTROLE[[#This Row],[KM - Inicio]])</f>
        <v>-</v>
      </c>
      <c r="AQ277" s="286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9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7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4"/>
        <v>Aderente</v>
      </c>
      <c r="BR277" s="18" t="str">
        <f t="shared" si="25"/>
        <v>*</v>
      </c>
      <c r="BS277" s="18" t="str">
        <f t="shared" si="26"/>
        <v>*</v>
      </c>
      <c r="BT277" s="225" t="str">
        <f t="shared" si="22"/>
        <v/>
      </c>
    </row>
    <row r="278" spans="1:72" hidden="1">
      <c r="A278" s="50" t="str">
        <f t="shared" si="23"/>
        <v/>
      </c>
      <c r="B278" s="171"/>
      <c r="C278" s="8" t="str">
        <f>IF(BS_CONTROLE[[#This Row],[DATA]]="","",WEEKNUM(BS_CONTROLE[[#This Row],[DATA]]))</f>
        <v/>
      </c>
      <c r="D278" s="51"/>
      <c r="E278" s="320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11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9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9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4" t="str">
        <f>IF(BS_CONTROLE[[#This Row],[Local - Partida]]=0, "-", BS_CONTROLE[[#This Row],[Local - Partida]])</f>
        <v>-</v>
      </c>
      <c r="AL278" s="284" t="str">
        <f>IF(BS_CONTROLE[[#This Row],[Local - Encerramento]]=0, "-", BS_CONTROLE[[#This Row],[Local - Encerramento]])</f>
        <v>-</v>
      </c>
      <c r="AM278" s="284" t="str">
        <f>IF(BS_CONTROLE[[#This Row],[Entre - Estações]]=0, "-", BS_CONTROLE[[#This Row],[Entre - Estações]])</f>
        <v>-</v>
      </c>
      <c r="AN278" s="284" t="str">
        <f>IF(BS_CONTROLE[[#This Row],[SB]]=0, "-", BS_CONTROLE[[#This Row],[SB]])</f>
        <v>-</v>
      </c>
      <c r="AO278" s="285" t="str">
        <f>IF(BS_CONTROLE[[#This Row],[SUB]]=0, "-", BS_CONTROLE[[#This Row],[SUB]])</f>
        <v>-</v>
      </c>
      <c r="AP278" s="286" t="str">
        <f>IF(BS_CONTROLE[[#This Row],[KM - Inicio]]=0, "-", BS_CONTROLE[[#This Row],[KM - Inicio]])</f>
        <v>-</v>
      </c>
      <c r="AQ278" s="286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9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7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4"/>
        <v>Aderente</v>
      </c>
      <c r="BR278" s="18" t="str">
        <f t="shared" si="25"/>
        <v>*</v>
      </c>
      <c r="BS278" s="18" t="str">
        <f t="shared" si="26"/>
        <v>*</v>
      </c>
      <c r="BT278" s="225" t="str">
        <f t="shared" si="22"/>
        <v/>
      </c>
    </row>
    <row r="279" spans="1:72" hidden="1">
      <c r="A279" s="50" t="str">
        <f t="shared" si="23"/>
        <v/>
      </c>
      <c r="B279" s="171"/>
      <c r="C279" s="8" t="str">
        <f>IF(BS_CONTROLE[[#This Row],[DATA]]="","",WEEKNUM(BS_CONTROLE[[#This Row],[DATA]]))</f>
        <v/>
      </c>
      <c r="D279" s="51"/>
      <c r="E279" s="320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11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9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9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4" t="str">
        <f>IF(BS_CONTROLE[[#This Row],[Local - Partida]]=0, "-", BS_CONTROLE[[#This Row],[Local - Partida]])</f>
        <v>-</v>
      </c>
      <c r="AL279" s="284" t="str">
        <f>IF(BS_CONTROLE[[#This Row],[Local - Encerramento]]=0, "-", BS_CONTROLE[[#This Row],[Local - Encerramento]])</f>
        <v>-</v>
      </c>
      <c r="AM279" s="284" t="str">
        <f>IF(BS_CONTROLE[[#This Row],[Entre - Estações]]=0, "-", BS_CONTROLE[[#This Row],[Entre - Estações]])</f>
        <v>-</v>
      </c>
      <c r="AN279" s="284" t="str">
        <f>IF(BS_CONTROLE[[#This Row],[SB]]=0, "-", BS_CONTROLE[[#This Row],[SB]])</f>
        <v>-</v>
      </c>
      <c r="AO279" s="285" t="str">
        <f>IF(BS_CONTROLE[[#This Row],[SUB]]=0, "-", BS_CONTROLE[[#This Row],[SUB]])</f>
        <v>-</v>
      </c>
      <c r="AP279" s="286" t="str">
        <f>IF(BS_CONTROLE[[#This Row],[KM - Inicio]]=0, "-", BS_CONTROLE[[#This Row],[KM - Inicio]])</f>
        <v>-</v>
      </c>
      <c r="AQ279" s="286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9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7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4"/>
        <v>Aderente</v>
      </c>
      <c r="BR279" s="18" t="str">
        <f t="shared" si="25"/>
        <v>*</v>
      </c>
      <c r="BS279" s="18" t="str">
        <f t="shared" si="26"/>
        <v>*</v>
      </c>
      <c r="BT279" s="225" t="str">
        <f t="shared" si="22"/>
        <v/>
      </c>
    </row>
    <row r="280" spans="1:72" hidden="1">
      <c r="A280" s="50" t="str">
        <f t="shared" si="23"/>
        <v/>
      </c>
      <c r="B280" s="171"/>
      <c r="C280" s="8" t="str">
        <f>IF(BS_CONTROLE[[#This Row],[DATA]]="","",WEEKNUM(BS_CONTROLE[[#This Row],[DATA]]))</f>
        <v/>
      </c>
      <c r="D280" s="51"/>
      <c r="E280" s="320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11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9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9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4" t="str">
        <f>IF(BS_CONTROLE[[#This Row],[Local - Partida]]=0, "-", BS_CONTROLE[[#This Row],[Local - Partida]])</f>
        <v>-</v>
      </c>
      <c r="AL280" s="284" t="str">
        <f>IF(BS_CONTROLE[[#This Row],[Local - Encerramento]]=0, "-", BS_CONTROLE[[#This Row],[Local - Encerramento]])</f>
        <v>-</v>
      </c>
      <c r="AM280" s="284" t="str">
        <f>IF(BS_CONTROLE[[#This Row],[Entre - Estações]]=0, "-", BS_CONTROLE[[#This Row],[Entre - Estações]])</f>
        <v>-</v>
      </c>
      <c r="AN280" s="284" t="str">
        <f>IF(BS_CONTROLE[[#This Row],[SB]]=0, "-", BS_CONTROLE[[#This Row],[SB]])</f>
        <v>-</v>
      </c>
      <c r="AO280" s="285" t="str">
        <f>IF(BS_CONTROLE[[#This Row],[SUB]]=0, "-", BS_CONTROLE[[#This Row],[SUB]])</f>
        <v>-</v>
      </c>
      <c r="AP280" s="286" t="str">
        <f>IF(BS_CONTROLE[[#This Row],[KM - Inicio]]=0, "-", BS_CONTROLE[[#This Row],[KM - Inicio]])</f>
        <v>-</v>
      </c>
      <c r="AQ280" s="286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9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7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4"/>
        <v>Aderente</v>
      </c>
      <c r="BR280" s="18" t="str">
        <f t="shared" si="25"/>
        <v>*</v>
      </c>
      <c r="BS280" s="18" t="str">
        <f t="shared" si="26"/>
        <v>*</v>
      </c>
      <c r="BT280" s="225" t="str">
        <f t="shared" si="22"/>
        <v/>
      </c>
    </row>
    <row r="281" spans="1:72" hidden="1">
      <c r="A281" s="50" t="str">
        <f t="shared" si="23"/>
        <v/>
      </c>
      <c r="B281" s="171"/>
      <c r="C281" s="8" t="str">
        <f>IF(BS_CONTROLE[[#This Row],[DATA]]="","",WEEKNUM(BS_CONTROLE[[#This Row],[DATA]]))</f>
        <v/>
      </c>
      <c r="D281" s="51"/>
      <c r="E281" s="320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11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9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9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4" t="str">
        <f>IF(BS_CONTROLE[[#This Row],[Local - Partida]]=0, "-", BS_CONTROLE[[#This Row],[Local - Partida]])</f>
        <v>-</v>
      </c>
      <c r="AL281" s="284" t="str">
        <f>IF(BS_CONTROLE[[#This Row],[Local - Encerramento]]=0, "-", BS_CONTROLE[[#This Row],[Local - Encerramento]])</f>
        <v>-</v>
      </c>
      <c r="AM281" s="284" t="str">
        <f>IF(BS_CONTROLE[[#This Row],[Entre - Estações]]=0, "-", BS_CONTROLE[[#This Row],[Entre - Estações]])</f>
        <v>-</v>
      </c>
      <c r="AN281" s="284" t="str">
        <f>IF(BS_CONTROLE[[#This Row],[SB]]=0, "-", BS_CONTROLE[[#This Row],[SB]])</f>
        <v>-</v>
      </c>
      <c r="AO281" s="285" t="str">
        <f>IF(BS_CONTROLE[[#This Row],[SUB]]=0, "-", BS_CONTROLE[[#This Row],[SUB]])</f>
        <v>-</v>
      </c>
      <c r="AP281" s="286" t="str">
        <f>IF(BS_CONTROLE[[#This Row],[KM - Inicio]]=0, "-", BS_CONTROLE[[#This Row],[KM - Inicio]])</f>
        <v>-</v>
      </c>
      <c r="AQ281" s="286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9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7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4"/>
        <v>Aderente</v>
      </c>
      <c r="BR281" s="18" t="str">
        <f t="shared" si="25"/>
        <v>*</v>
      </c>
      <c r="BS281" s="18" t="str">
        <f t="shared" si="26"/>
        <v>*</v>
      </c>
      <c r="BT281" s="225" t="str">
        <f t="shared" si="22"/>
        <v/>
      </c>
    </row>
    <row r="282" spans="1:72" hidden="1">
      <c r="A282" s="50" t="str">
        <f t="shared" si="23"/>
        <v/>
      </c>
      <c r="B282" s="171"/>
      <c r="C282" s="8" t="str">
        <f>IF(BS_CONTROLE[[#This Row],[DATA]]="","",WEEKNUM(BS_CONTROLE[[#This Row],[DATA]]))</f>
        <v/>
      </c>
      <c r="D282" s="51"/>
      <c r="E282" s="320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11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9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9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4" t="str">
        <f>IF(BS_CONTROLE[[#This Row],[Local - Partida]]=0, "-", BS_CONTROLE[[#This Row],[Local - Partida]])</f>
        <v>-</v>
      </c>
      <c r="AL282" s="284" t="str">
        <f>IF(BS_CONTROLE[[#This Row],[Local - Encerramento]]=0, "-", BS_CONTROLE[[#This Row],[Local - Encerramento]])</f>
        <v>-</v>
      </c>
      <c r="AM282" s="284" t="str">
        <f>IF(BS_CONTROLE[[#This Row],[Entre - Estações]]=0, "-", BS_CONTROLE[[#This Row],[Entre - Estações]])</f>
        <v>-</v>
      </c>
      <c r="AN282" s="284" t="str">
        <f>IF(BS_CONTROLE[[#This Row],[SB]]=0, "-", BS_CONTROLE[[#This Row],[SB]])</f>
        <v>-</v>
      </c>
      <c r="AO282" s="285" t="str">
        <f>IF(BS_CONTROLE[[#This Row],[SUB]]=0, "-", BS_CONTROLE[[#This Row],[SUB]])</f>
        <v>-</v>
      </c>
      <c r="AP282" s="286" t="str">
        <f>IF(BS_CONTROLE[[#This Row],[KM - Inicio]]=0, "-", BS_CONTROLE[[#This Row],[KM - Inicio]])</f>
        <v>-</v>
      </c>
      <c r="AQ282" s="286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9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7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4"/>
        <v>Aderente</v>
      </c>
      <c r="BR282" s="18" t="str">
        <f t="shared" si="25"/>
        <v>*</v>
      </c>
      <c r="BS282" s="18" t="str">
        <f t="shared" si="26"/>
        <v>*</v>
      </c>
      <c r="BT282" s="225" t="str">
        <f t="shared" ref="BT282:BT345" si="27">IF(BN282="","",SUBSTITUTE(BM282," ","")&amp;SUBSTITUTE(BN282," ",""))</f>
        <v/>
      </c>
    </row>
    <row r="283" spans="1:72" hidden="1">
      <c r="A283" s="50" t="str">
        <f t="shared" si="23"/>
        <v/>
      </c>
      <c r="B283" s="171"/>
      <c r="C283" s="8" t="str">
        <f>IF(BS_CONTROLE[[#This Row],[DATA]]="","",WEEKNUM(BS_CONTROLE[[#This Row],[DATA]]))</f>
        <v/>
      </c>
      <c r="D283" s="51"/>
      <c r="E283" s="320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11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9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9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4" t="str">
        <f>IF(BS_CONTROLE[[#This Row],[Local - Partida]]=0, "-", BS_CONTROLE[[#This Row],[Local - Partida]])</f>
        <v>-</v>
      </c>
      <c r="AL283" s="284" t="str">
        <f>IF(BS_CONTROLE[[#This Row],[Local - Encerramento]]=0, "-", BS_CONTROLE[[#This Row],[Local - Encerramento]])</f>
        <v>-</v>
      </c>
      <c r="AM283" s="284" t="str">
        <f>IF(BS_CONTROLE[[#This Row],[Entre - Estações]]=0, "-", BS_CONTROLE[[#This Row],[Entre - Estações]])</f>
        <v>-</v>
      </c>
      <c r="AN283" s="284" t="str">
        <f>IF(BS_CONTROLE[[#This Row],[SB]]=0, "-", BS_CONTROLE[[#This Row],[SB]])</f>
        <v>-</v>
      </c>
      <c r="AO283" s="285" t="str">
        <f>IF(BS_CONTROLE[[#This Row],[SUB]]=0, "-", BS_CONTROLE[[#This Row],[SUB]])</f>
        <v>-</v>
      </c>
      <c r="AP283" s="286" t="str">
        <f>IF(BS_CONTROLE[[#This Row],[KM - Inicio]]=0, "-", BS_CONTROLE[[#This Row],[KM - Inicio]])</f>
        <v>-</v>
      </c>
      <c r="AQ283" s="286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9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7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4"/>
        <v>Aderente</v>
      </c>
      <c r="BR283" s="18" t="str">
        <f t="shared" si="25"/>
        <v>*</v>
      </c>
      <c r="BS283" s="18" t="str">
        <f t="shared" si="26"/>
        <v>*</v>
      </c>
      <c r="BT283" s="225" t="str">
        <f t="shared" si="27"/>
        <v/>
      </c>
    </row>
    <row r="284" spans="1:72" hidden="1">
      <c r="A284" s="50" t="str">
        <f t="shared" si="23"/>
        <v/>
      </c>
      <c r="B284" s="171"/>
      <c r="C284" s="8" t="str">
        <f>IF(BS_CONTROLE[[#This Row],[DATA]]="","",WEEKNUM(BS_CONTROLE[[#This Row],[DATA]]))</f>
        <v/>
      </c>
      <c r="D284" s="51"/>
      <c r="E284" s="320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11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9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9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4" t="str">
        <f>IF(BS_CONTROLE[[#This Row],[Local - Partida]]=0, "-", BS_CONTROLE[[#This Row],[Local - Partida]])</f>
        <v>-</v>
      </c>
      <c r="AL284" s="284" t="str">
        <f>IF(BS_CONTROLE[[#This Row],[Local - Encerramento]]=0, "-", BS_CONTROLE[[#This Row],[Local - Encerramento]])</f>
        <v>-</v>
      </c>
      <c r="AM284" s="284" t="str">
        <f>IF(BS_CONTROLE[[#This Row],[Entre - Estações]]=0, "-", BS_CONTROLE[[#This Row],[Entre - Estações]])</f>
        <v>-</v>
      </c>
      <c r="AN284" s="284" t="str">
        <f>IF(BS_CONTROLE[[#This Row],[SB]]=0, "-", BS_CONTROLE[[#This Row],[SB]])</f>
        <v>-</v>
      </c>
      <c r="AO284" s="285" t="str">
        <f>IF(BS_CONTROLE[[#This Row],[SUB]]=0, "-", BS_CONTROLE[[#This Row],[SUB]])</f>
        <v>-</v>
      </c>
      <c r="AP284" s="286" t="str">
        <f>IF(BS_CONTROLE[[#This Row],[KM - Inicio]]=0, "-", BS_CONTROLE[[#This Row],[KM - Inicio]])</f>
        <v>-</v>
      </c>
      <c r="AQ284" s="286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7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4"/>
        <v>Aderente</v>
      </c>
      <c r="BR284" s="18" t="str">
        <f t="shared" si="25"/>
        <v>*</v>
      </c>
      <c r="BS284" s="18" t="str">
        <f t="shared" si="26"/>
        <v>*</v>
      </c>
      <c r="BT284" s="225" t="str">
        <f t="shared" si="27"/>
        <v/>
      </c>
    </row>
    <row r="285" spans="1:72" hidden="1">
      <c r="A285" s="50" t="str">
        <f t="shared" si="23"/>
        <v/>
      </c>
      <c r="B285" s="171"/>
      <c r="C285" s="8" t="str">
        <f>IF(BS_CONTROLE[[#This Row],[DATA]]="","",WEEKNUM(BS_CONTROLE[[#This Row],[DATA]]))</f>
        <v/>
      </c>
      <c r="D285" s="51"/>
      <c r="E285" s="320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11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9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9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4" t="str">
        <f>IF(BS_CONTROLE[[#This Row],[Local - Partida]]=0, "-", BS_CONTROLE[[#This Row],[Local - Partida]])</f>
        <v>-</v>
      </c>
      <c r="AL285" s="284" t="str">
        <f>IF(BS_CONTROLE[[#This Row],[Local - Encerramento]]=0, "-", BS_CONTROLE[[#This Row],[Local - Encerramento]])</f>
        <v>-</v>
      </c>
      <c r="AM285" s="284" t="str">
        <f>IF(BS_CONTROLE[[#This Row],[Entre - Estações]]=0, "-", BS_CONTROLE[[#This Row],[Entre - Estações]])</f>
        <v>-</v>
      </c>
      <c r="AN285" s="284" t="str">
        <f>IF(BS_CONTROLE[[#This Row],[SB]]=0, "-", BS_CONTROLE[[#This Row],[SB]])</f>
        <v>-</v>
      </c>
      <c r="AO285" s="285" t="str">
        <f>IF(BS_CONTROLE[[#This Row],[SUB]]=0, "-", BS_CONTROLE[[#This Row],[SUB]])</f>
        <v>-</v>
      </c>
      <c r="AP285" s="286" t="str">
        <f>IF(BS_CONTROLE[[#This Row],[KM - Inicio]]=0, "-", BS_CONTROLE[[#This Row],[KM - Inicio]])</f>
        <v>-</v>
      </c>
      <c r="AQ285" s="286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9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7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4"/>
        <v>Aderente</v>
      </c>
      <c r="BR285" s="18" t="str">
        <f t="shared" si="25"/>
        <v>*</v>
      </c>
      <c r="BS285" s="18" t="str">
        <f t="shared" si="26"/>
        <v>*</v>
      </c>
      <c r="BT285" s="225" t="str">
        <f t="shared" si="27"/>
        <v/>
      </c>
    </row>
    <row r="286" spans="1:72" hidden="1">
      <c r="A286" s="50" t="str">
        <f t="shared" si="23"/>
        <v/>
      </c>
      <c r="B286" s="171"/>
      <c r="C286" s="8" t="str">
        <f>IF(BS_CONTROLE[[#This Row],[DATA]]="","",WEEKNUM(BS_CONTROLE[[#This Row],[DATA]]))</f>
        <v/>
      </c>
      <c r="D286" s="51"/>
      <c r="E286" s="321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11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9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9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4" t="str">
        <f>IF(BS_CONTROLE[[#This Row],[Local - Partida]]=0, "-", BS_CONTROLE[[#This Row],[Local - Partida]])</f>
        <v>-</v>
      </c>
      <c r="AL286" s="284" t="str">
        <f>IF(BS_CONTROLE[[#This Row],[Local - Encerramento]]=0, "-", BS_CONTROLE[[#This Row],[Local - Encerramento]])</f>
        <v>-</v>
      </c>
      <c r="AM286" s="284" t="str">
        <f>IF(BS_CONTROLE[[#This Row],[Entre - Estações]]=0, "-", BS_CONTROLE[[#This Row],[Entre - Estações]])</f>
        <v>-</v>
      </c>
      <c r="AN286" s="284" t="str">
        <f>IF(BS_CONTROLE[[#This Row],[SB]]=0, "-", BS_CONTROLE[[#This Row],[SB]])</f>
        <v>-</v>
      </c>
      <c r="AO286" s="285" t="str">
        <f>IF(BS_CONTROLE[[#This Row],[SUB]]=0, "-", BS_CONTROLE[[#This Row],[SUB]])</f>
        <v>-</v>
      </c>
      <c r="AP286" s="286" t="str">
        <f>IF(BS_CONTROLE[[#This Row],[KM - Inicio]]=0, "-", BS_CONTROLE[[#This Row],[KM - Inicio]])</f>
        <v>-</v>
      </c>
      <c r="AQ286" s="286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9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7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4"/>
        <v>Aderente</v>
      </c>
      <c r="BR286" s="18" t="str">
        <f t="shared" si="25"/>
        <v>*</v>
      </c>
      <c r="BS286" s="18" t="str">
        <f t="shared" si="26"/>
        <v>*</v>
      </c>
      <c r="BT286" s="225" t="str">
        <f t="shared" si="27"/>
        <v/>
      </c>
    </row>
    <row r="287" spans="1:72" hidden="1">
      <c r="A287" s="50" t="str">
        <f t="shared" si="23"/>
        <v/>
      </c>
      <c r="B287" s="171"/>
      <c r="C287" s="8" t="str">
        <f>IF(BS_CONTROLE[[#This Row],[DATA]]="","",WEEKNUM(BS_CONTROLE[[#This Row],[DATA]]))</f>
        <v/>
      </c>
      <c r="D287" s="51"/>
      <c r="E287" s="320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11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9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9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4" t="str">
        <f>IF(BS_CONTROLE[[#This Row],[Local - Partida]]=0, "-", BS_CONTROLE[[#This Row],[Local - Partida]])</f>
        <v>-</v>
      </c>
      <c r="AL287" s="284" t="str">
        <f>IF(BS_CONTROLE[[#This Row],[Local - Encerramento]]=0, "-", BS_CONTROLE[[#This Row],[Local - Encerramento]])</f>
        <v>-</v>
      </c>
      <c r="AM287" s="284" t="str">
        <f>IF(BS_CONTROLE[[#This Row],[Entre - Estações]]=0, "-", BS_CONTROLE[[#This Row],[Entre - Estações]])</f>
        <v>-</v>
      </c>
      <c r="AN287" s="284" t="str">
        <f>IF(BS_CONTROLE[[#This Row],[SB]]=0, "-", BS_CONTROLE[[#This Row],[SB]])</f>
        <v>-</v>
      </c>
      <c r="AO287" s="285" t="str">
        <f>IF(BS_CONTROLE[[#This Row],[SUB]]=0, "-", BS_CONTROLE[[#This Row],[SUB]])</f>
        <v>-</v>
      </c>
      <c r="AP287" s="286" t="str">
        <f>IF(BS_CONTROLE[[#This Row],[KM - Inicio]]=0, "-", BS_CONTROLE[[#This Row],[KM - Inicio]])</f>
        <v>-</v>
      </c>
      <c r="AQ287" s="286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7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4"/>
        <v>Aderente</v>
      </c>
      <c r="BR287" s="18" t="str">
        <f t="shared" si="25"/>
        <v>*</v>
      </c>
      <c r="BS287" s="18" t="str">
        <f t="shared" si="26"/>
        <v>*</v>
      </c>
      <c r="BT287" s="225" t="str">
        <f t="shared" si="27"/>
        <v/>
      </c>
    </row>
    <row r="288" spans="1:72" hidden="1">
      <c r="A288" s="50" t="str">
        <f t="shared" si="23"/>
        <v/>
      </c>
      <c r="B288" s="171"/>
      <c r="C288" s="8" t="str">
        <f>IF(BS_CONTROLE[[#This Row],[DATA]]="","",WEEKNUM(BS_CONTROLE[[#This Row],[DATA]]))</f>
        <v/>
      </c>
      <c r="D288" s="51"/>
      <c r="E288" s="320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11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9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9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4" t="str">
        <f>IF(BS_CONTROLE[[#This Row],[Local - Partida]]=0, "-", BS_CONTROLE[[#This Row],[Local - Partida]])</f>
        <v>-</v>
      </c>
      <c r="AL288" s="284" t="str">
        <f>IF(BS_CONTROLE[[#This Row],[Local - Encerramento]]=0, "-", BS_CONTROLE[[#This Row],[Local - Encerramento]])</f>
        <v>-</v>
      </c>
      <c r="AM288" s="284" t="str">
        <f>IF(BS_CONTROLE[[#This Row],[Entre - Estações]]=0, "-", BS_CONTROLE[[#This Row],[Entre - Estações]])</f>
        <v>-</v>
      </c>
      <c r="AN288" s="284" t="str">
        <f>IF(BS_CONTROLE[[#This Row],[SB]]=0, "-", BS_CONTROLE[[#This Row],[SB]])</f>
        <v>-</v>
      </c>
      <c r="AO288" s="285" t="str">
        <f>IF(BS_CONTROLE[[#This Row],[SUB]]=0, "-", BS_CONTROLE[[#This Row],[SUB]])</f>
        <v>-</v>
      </c>
      <c r="AP288" s="286" t="str">
        <f>IF(BS_CONTROLE[[#This Row],[KM - Inicio]]=0, "-", BS_CONTROLE[[#This Row],[KM - Inicio]])</f>
        <v>-</v>
      </c>
      <c r="AQ288" s="286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9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7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4"/>
        <v>Aderente</v>
      </c>
      <c r="BR288" s="18" t="str">
        <f t="shared" si="25"/>
        <v>*</v>
      </c>
      <c r="BS288" s="18" t="str">
        <f t="shared" si="26"/>
        <v>*</v>
      </c>
      <c r="BT288" s="225" t="str">
        <f t="shared" si="27"/>
        <v/>
      </c>
    </row>
    <row r="289" spans="1:72" hidden="1">
      <c r="A289" s="50" t="str">
        <f t="shared" si="23"/>
        <v/>
      </c>
      <c r="B289" s="171"/>
      <c r="C289" s="8" t="str">
        <f>IF(BS_CONTROLE[[#This Row],[DATA]]="","",WEEKNUM(BS_CONTROLE[[#This Row],[DATA]]))</f>
        <v/>
      </c>
      <c r="D289" s="51"/>
      <c r="E289" s="320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11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9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9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4" t="str">
        <f>IF(BS_CONTROLE[[#This Row],[Local - Partida]]=0, "-", BS_CONTROLE[[#This Row],[Local - Partida]])</f>
        <v>-</v>
      </c>
      <c r="AL289" s="284" t="str">
        <f>IF(BS_CONTROLE[[#This Row],[Local - Encerramento]]=0, "-", BS_CONTROLE[[#This Row],[Local - Encerramento]])</f>
        <v>-</v>
      </c>
      <c r="AM289" s="284" t="str">
        <f>IF(BS_CONTROLE[[#This Row],[Entre - Estações]]=0, "-", BS_CONTROLE[[#This Row],[Entre - Estações]])</f>
        <v>-</v>
      </c>
      <c r="AN289" s="284" t="str">
        <f>IF(BS_CONTROLE[[#This Row],[SB]]=0, "-", BS_CONTROLE[[#This Row],[SB]])</f>
        <v>-</v>
      </c>
      <c r="AO289" s="285" t="str">
        <f>IF(BS_CONTROLE[[#This Row],[SUB]]=0, "-", BS_CONTROLE[[#This Row],[SUB]])</f>
        <v>-</v>
      </c>
      <c r="AP289" s="286" t="str">
        <f>IF(BS_CONTROLE[[#This Row],[KM - Inicio]]=0, "-", BS_CONTROLE[[#This Row],[KM - Inicio]])</f>
        <v>-</v>
      </c>
      <c r="AQ289" s="286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7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4"/>
        <v>Aderente</v>
      </c>
      <c r="BR289" s="18" t="str">
        <f t="shared" si="25"/>
        <v>*</v>
      </c>
      <c r="BS289" s="18" t="str">
        <f t="shared" si="26"/>
        <v>*</v>
      </c>
      <c r="BT289" s="225" t="str">
        <f t="shared" si="27"/>
        <v/>
      </c>
    </row>
    <row r="290" spans="1:72" hidden="1">
      <c r="A290" s="50" t="str">
        <f t="shared" si="23"/>
        <v/>
      </c>
      <c r="B290" s="171"/>
      <c r="C290" s="8" t="str">
        <f>IF(BS_CONTROLE[[#This Row],[DATA]]="","",WEEKNUM(BS_CONTROLE[[#This Row],[DATA]]))</f>
        <v/>
      </c>
      <c r="D290" s="51"/>
      <c r="E290" s="320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11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9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9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4" t="str">
        <f>IF(BS_CONTROLE[[#This Row],[Local - Partida]]=0, "-", BS_CONTROLE[[#This Row],[Local - Partida]])</f>
        <v>-</v>
      </c>
      <c r="AL290" s="284" t="str">
        <f>IF(BS_CONTROLE[[#This Row],[Local - Encerramento]]=0, "-", BS_CONTROLE[[#This Row],[Local - Encerramento]])</f>
        <v>-</v>
      </c>
      <c r="AM290" s="284" t="str">
        <f>IF(BS_CONTROLE[[#This Row],[Entre - Estações]]=0, "-", BS_CONTROLE[[#This Row],[Entre - Estações]])</f>
        <v>-</v>
      </c>
      <c r="AN290" s="284" t="str">
        <f>IF(BS_CONTROLE[[#This Row],[SB]]=0, "-", BS_CONTROLE[[#This Row],[SB]])</f>
        <v>-</v>
      </c>
      <c r="AO290" s="285" t="str">
        <f>IF(BS_CONTROLE[[#This Row],[SUB]]=0, "-", BS_CONTROLE[[#This Row],[SUB]])</f>
        <v>-</v>
      </c>
      <c r="AP290" s="286" t="str">
        <f>IF(BS_CONTROLE[[#This Row],[KM - Inicio]]=0, "-", BS_CONTROLE[[#This Row],[KM - Inicio]])</f>
        <v>-</v>
      </c>
      <c r="AQ290" s="286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7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4"/>
        <v>Aderente</v>
      </c>
      <c r="BR290" s="18" t="str">
        <f t="shared" si="25"/>
        <v>*</v>
      </c>
      <c r="BS290" s="18" t="str">
        <f t="shared" si="26"/>
        <v>*</v>
      </c>
      <c r="BT290" s="225" t="str">
        <f t="shared" si="27"/>
        <v/>
      </c>
    </row>
    <row r="291" spans="1:72" hidden="1">
      <c r="A291" s="50" t="str">
        <f t="shared" si="23"/>
        <v/>
      </c>
      <c r="B291" s="171"/>
      <c r="C291" s="8" t="str">
        <f>IF(BS_CONTROLE[[#This Row],[DATA]]="","",WEEKNUM(BS_CONTROLE[[#This Row],[DATA]]))</f>
        <v/>
      </c>
      <c r="D291" s="51"/>
      <c r="E291" s="320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11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9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9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4" t="str">
        <f>IF(BS_CONTROLE[[#This Row],[Local - Partida]]=0, "-", BS_CONTROLE[[#This Row],[Local - Partida]])</f>
        <v>-</v>
      </c>
      <c r="AL291" s="284" t="str">
        <f>IF(BS_CONTROLE[[#This Row],[Local - Encerramento]]=0, "-", BS_CONTROLE[[#This Row],[Local - Encerramento]])</f>
        <v>-</v>
      </c>
      <c r="AM291" s="284" t="str">
        <f>IF(BS_CONTROLE[[#This Row],[Entre - Estações]]=0, "-", BS_CONTROLE[[#This Row],[Entre - Estações]])</f>
        <v>-</v>
      </c>
      <c r="AN291" s="284" t="str">
        <f>IF(BS_CONTROLE[[#This Row],[SB]]=0, "-", BS_CONTROLE[[#This Row],[SB]])</f>
        <v>-</v>
      </c>
      <c r="AO291" s="285" t="str">
        <f>IF(BS_CONTROLE[[#This Row],[SUB]]=0, "-", BS_CONTROLE[[#This Row],[SUB]])</f>
        <v>-</v>
      </c>
      <c r="AP291" s="286" t="str">
        <f>IF(BS_CONTROLE[[#This Row],[KM - Inicio]]=0, "-", BS_CONTROLE[[#This Row],[KM - Inicio]])</f>
        <v>-</v>
      </c>
      <c r="AQ291" s="286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7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4"/>
        <v>Aderente</v>
      </c>
      <c r="BR291" s="18" t="str">
        <f t="shared" si="25"/>
        <v>*</v>
      </c>
      <c r="BS291" s="18" t="str">
        <f t="shared" si="26"/>
        <v>*</v>
      </c>
      <c r="BT291" s="225" t="str">
        <f t="shared" si="27"/>
        <v/>
      </c>
    </row>
    <row r="292" spans="1:72" hidden="1">
      <c r="A292" s="50" t="str">
        <f t="shared" ref="A292:A300" si="28">D292&amp;B292</f>
        <v/>
      </c>
      <c r="B292" s="171"/>
      <c r="C292" s="8" t="str">
        <f>IF(BS_CONTROLE[[#This Row],[DATA]]="","",WEEKNUM(BS_CONTROLE[[#This Row],[DATA]]))</f>
        <v/>
      </c>
      <c r="D292" s="51"/>
      <c r="E292" s="320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11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9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9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4" t="str">
        <f>IF(BS_CONTROLE[[#This Row],[Local - Partida]]=0, "-", BS_CONTROLE[[#This Row],[Local - Partida]])</f>
        <v>-</v>
      </c>
      <c r="AL292" s="284" t="str">
        <f>IF(BS_CONTROLE[[#This Row],[Local - Encerramento]]=0, "-", BS_CONTROLE[[#This Row],[Local - Encerramento]])</f>
        <v>-</v>
      </c>
      <c r="AM292" s="284" t="str">
        <f>IF(BS_CONTROLE[[#This Row],[Entre - Estações]]=0, "-", BS_CONTROLE[[#This Row],[Entre - Estações]])</f>
        <v>-</v>
      </c>
      <c r="AN292" s="284" t="str">
        <f>IF(BS_CONTROLE[[#This Row],[SB]]=0, "-", BS_CONTROLE[[#This Row],[SB]])</f>
        <v>-</v>
      </c>
      <c r="AO292" s="285" t="str">
        <f>IF(BS_CONTROLE[[#This Row],[SUB]]=0, "-", BS_CONTROLE[[#This Row],[SUB]])</f>
        <v>-</v>
      </c>
      <c r="AP292" s="286" t="str">
        <f>IF(BS_CONTROLE[[#This Row],[KM - Inicio]]=0, "-", BS_CONTROLE[[#This Row],[KM - Inicio]])</f>
        <v>-</v>
      </c>
      <c r="AQ292" s="286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9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7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29">IF(AND(BR292&lt;1,BS292&lt;1),"Produção e Intervalo",IF(BR292&lt;1,"Intervalo",IF(BS292&lt;1,"Produção","Aderente")))</f>
        <v>Aderente</v>
      </c>
      <c r="BR292" s="18" t="str">
        <f t="shared" ref="BR292:BR300" si="30">IF(OR(B292="",F292=""),"*",AY292/P292)</f>
        <v>*</v>
      </c>
      <c r="BS292" s="18" t="str">
        <f t="shared" ref="BS292:BS300" si="31">IF(OR(B292="",F292=""),"*",BA292/Q292)</f>
        <v>*</v>
      </c>
      <c r="BT292" s="225" t="str">
        <f t="shared" si="27"/>
        <v/>
      </c>
    </row>
    <row r="293" spans="1:72" hidden="1">
      <c r="A293" s="50" t="str">
        <f t="shared" si="28"/>
        <v/>
      </c>
      <c r="B293" s="171"/>
      <c r="C293" s="8" t="str">
        <f>IF(BS_CONTROLE[[#This Row],[DATA]]="","",WEEKNUM(BS_CONTROLE[[#This Row],[DATA]]))</f>
        <v/>
      </c>
      <c r="D293" s="51"/>
      <c r="E293" s="320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11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9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9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4" t="str">
        <f>IF(BS_CONTROLE[[#This Row],[Local - Partida]]=0, "-", BS_CONTROLE[[#This Row],[Local - Partida]])</f>
        <v>-</v>
      </c>
      <c r="AL293" s="284" t="str">
        <f>IF(BS_CONTROLE[[#This Row],[Local - Encerramento]]=0, "-", BS_CONTROLE[[#This Row],[Local - Encerramento]])</f>
        <v>-</v>
      </c>
      <c r="AM293" s="284" t="str">
        <f>IF(BS_CONTROLE[[#This Row],[Entre - Estações]]=0, "-", BS_CONTROLE[[#This Row],[Entre - Estações]])</f>
        <v>-</v>
      </c>
      <c r="AN293" s="284" t="str">
        <f>IF(BS_CONTROLE[[#This Row],[SB]]=0, "-", BS_CONTROLE[[#This Row],[SB]])</f>
        <v>-</v>
      </c>
      <c r="AO293" s="285" t="str">
        <f>IF(BS_CONTROLE[[#This Row],[SUB]]=0, "-", BS_CONTROLE[[#This Row],[SUB]])</f>
        <v>-</v>
      </c>
      <c r="AP293" s="286" t="str">
        <f>IF(BS_CONTROLE[[#This Row],[KM - Inicio]]=0, "-", BS_CONTROLE[[#This Row],[KM - Inicio]])</f>
        <v>-</v>
      </c>
      <c r="AQ293" s="286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9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7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29"/>
        <v>Aderente</v>
      </c>
      <c r="BR293" s="18" t="str">
        <f t="shared" si="30"/>
        <v>*</v>
      </c>
      <c r="BS293" s="18" t="str">
        <f t="shared" si="31"/>
        <v>*</v>
      </c>
      <c r="BT293" s="225" t="str">
        <f t="shared" si="27"/>
        <v/>
      </c>
    </row>
    <row r="294" spans="1:72" hidden="1">
      <c r="A294" s="50" t="str">
        <f t="shared" si="28"/>
        <v/>
      </c>
      <c r="B294" s="171"/>
      <c r="C294" s="8" t="str">
        <f>IF(BS_CONTROLE[[#This Row],[DATA]]="","",WEEKNUM(BS_CONTROLE[[#This Row],[DATA]]))</f>
        <v/>
      </c>
      <c r="D294" s="51"/>
      <c r="E294" s="320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11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9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9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4" t="str">
        <f>IF(BS_CONTROLE[[#This Row],[Local - Partida]]=0, "-", BS_CONTROLE[[#This Row],[Local - Partida]])</f>
        <v>-</v>
      </c>
      <c r="AL294" s="284" t="str">
        <f>IF(BS_CONTROLE[[#This Row],[Local - Encerramento]]=0, "-", BS_CONTROLE[[#This Row],[Local - Encerramento]])</f>
        <v>-</v>
      </c>
      <c r="AM294" s="284" t="str">
        <f>IF(BS_CONTROLE[[#This Row],[Entre - Estações]]=0, "-", BS_CONTROLE[[#This Row],[Entre - Estações]])</f>
        <v>-</v>
      </c>
      <c r="AN294" s="284" t="str">
        <f>IF(BS_CONTROLE[[#This Row],[SB]]=0, "-", BS_CONTROLE[[#This Row],[SB]])</f>
        <v>-</v>
      </c>
      <c r="AO294" s="285" t="str">
        <f>IF(BS_CONTROLE[[#This Row],[SUB]]=0, "-", BS_CONTROLE[[#This Row],[SUB]])</f>
        <v>-</v>
      </c>
      <c r="AP294" s="286" t="str">
        <f>IF(BS_CONTROLE[[#This Row],[KM - Inicio]]=0, "-", BS_CONTROLE[[#This Row],[KM - Inicio]])</f>
        <v>-</v>
      </c>
      <c r="AQ294" s="286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9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7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29"/>
        <v>Aderente</v>
      </c>
      <c r="BR294" s="18" t="str">
        <f t="shared" si="30"/>
        <v>*</v>
      </c>
      <c r="BS294" s="18" t="str">
        <f t="shared" si="31"/>
        <v>*</v>
      </c>
      <c r="BT294" s="225" t="str">
        <f t="shared" si="27"/>
        <v/>
      </c>
    </row>
    <row r="295" spans="1:72" hidden="1">
      <c r="A295" s="50" t="str">
        <f t="shared" si="28"/>
        <v/>
      </c>
      <c r="B295" s="171"/>
      <c r="C295" s="8" t="str">
        <f>IF(BS_CONTROLE[[#This Row],[DATA]]="","",WEEKNUM(BS_CONTROLE[[#This Row],[DATA]]))</f>
        <v/>
      </c>
      <c r="D295" s="51"/>
      <c r="E295" s="320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11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9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9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4" t="str">
        <f>IF(BS_CONTROLE[[#This Row],[Local - Partida]]=0, "-", BS_CONTROLE[[#This Row],[Local - Partida]])</f>
        <v>-</v>
      </c>
      <c r="AL295" s="284" t="str">
        <f>IF(BS_CONTROLE[[#This Row],[Local - Encerramento]]=0, "-", BS_CONTROLE[[#This Row],[Local - Encerramento]])</f>
        <v>-</v>
      </c>
      <c r="AM295" s="284" t="str">
        <f>IF(BS_CONTROLE[[#This Row],[Entre - Estações]]=0, "-", BS_CONTROLE[[#This Row],[Entre - Estações]])</f>
        <v>-</v>
      </c>
      <c r="AN295" s="284" t="str">
        <f>IF(BS_CONTROLE[[#This Row],[SB]]=0, "-", BS_CONTROLE[[#This Row],[SB]])</f>
        <v>-</v>
      </c>
      <c r="AO295" s="285" t="str">
        <f>IF(BS_CONTROLE[[#This Row],[SUB]]=0, "-", BS_CONTROLE[[#This Row],[SUB]])</f>
        <v>-</v>
      </c>
      <c r="AP295" s="286" t="str">
        <f>IF(BS_CONTROLE[[#This Row],[KM - Inicio]]=0, "-", BS_CONTROLE[[#This Row],[KM - Inicio]])</f>
        <v>-</v>
      </c>
      <c r="AQ295" s="286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9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7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29"/>
        <v>Aderente</v>
      </c>
      <c r="BR295" s="18" t="str">
        <f t="shared" si="30"/>
        <v>*</v>
      </c>
      <c r="BS295" s="18" t="str">
        <f t="shared" si="31"/>
        <v>*</v>
      </c>
      <c r="BT295" s="225" t="str">
        <f t="shared" si="27"/>
        <v/>
      </c>
    </row>
    <row r="296" spans="1:72" hidden="1">
      <c r="A296" s="50" t="str">
        <f t="shared" si="28"/>
        <v/>
      </c>
      <c r="B296" s="171"/>
      <c r="C296" s="8" t="str">
        <f>IF(BS_CONTROLE[[#This Row],[DATA]]="","",WEEKNUM(BS_CONTROLE[[#This Row],[DATA]]))</f>
        <v/>
      </c>
      <c r="D296" s="51"/>
      <c r="E296" s="320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11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9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9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4" t="str">
        <f>IF(BS_CONTROLE[[#This Row],[Local - Partida]]=0, "-", BS_CONTROLE[[#This Row],[Local - Partida]])</f>
        <v>-</v>
      </c>
      <c r="AL296" s="284" t="str">
        <f>IF(BS_CONTROLE[[#This Row],[Local - Encerramento]]=0, "-", BS_CONTROLE[[#This Row],[Local - Encerramento]])</f>
        <v>-</v>
      </c>
      <c r="AM296" s="284" t="str">
        <f>IF(BS_CONTROLE[[#This Row],[Entre - Estações]]=0, "-", BS_CONTROLE[[#This Row],[Entre - Estações]])</f>
        <v>-</v>
      </c>
      <c r="AN296" s="284" t="str">
        <f>IF(BS_CONTROLE[[#This Row],[SB]]=0, "-", BS_CONTROLE[[#This Row],[SB]])</f>
        <v>-</v>
      </c>
      <c r="AO296" s="285" t="str">
        <f>IF(BS_CONTROLE[[#This Row],[SUB]]=0, "-", BS_CONTROLE[[#This Row],[SUB]])</f>
        <v>-</v>
      </c>
      <c r="AP296" s="286" t="str">
        <f>IF(BS_CONTROLE[[#This Row],[KM - Inicio]]=0, "-", BS_CONTROLE[[#This Row],[KM - Inicio]])</f>
        <v>-</v>
      </c>
      <c r="AQ296" s="286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9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7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29"/>
        <v>Aderente</v>
      </c>
      <c r="BR296" s="18" t="str">
        <f t="shared" si="30"/>
        <v>*</v>
      </c>
      <c r="BS296" s="18" t="str">
        <f t="shared" si="31"/>
        <v>*</v>
      </c>
      <c r="BT296" s="225" t="str">
        <f t="shared" si="27"/>
        <v/>
      </c>
    </row>
    <row r="297" spans="1:72" hidden="1">
      <c r="A297" s="50" t="str">
        <f t="shared" si="28"/>
        <v/>
      </c>
      <c r="B297" s="171"/>
      <c r="C297" s="8" t="str">
        <f>IF(BS_CONTROLE[[#This Row],[DATA]]="","",WEEKNUM(BS_CONTROLE[[#This Row],[DATA]]))</f>
        <v/>
      </c>
      <c r="D297" s="51"/>
      <c r="E297" s="320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11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9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9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4" t="str">
        <f>IF(BS_CONTROLE[[#This Row],[Local - Partida]]=0, "-", BS_CONTROLE[[#This Row],[Local - Partida]])</f>
        <v>-</v>
      </c>
      <c r="AL297" s="284" t="str">
        <f>IF(BS_CONTROLE[[#This Row],[Local - Encerramento]]=0, "-", BS_CONTROLE[[#This Row],[Local - Encerramento]])</f>
        <v>-</v>
      </c>
      <c r="AM297" s="284" t="str">
        <f>IF(BS_CONTROLE[[#This Row],[Entre - Estações]]=0, "-", BS_CONTROLE[[#This Row],[Entre - Estações]])</f>
        <v>-</v>
      </c>
      <c r="AN297" s="284" t="str">
        <f>IF(BS_CONTROLE[[#This Row],[SB]]=0, "-", BS_CONTROLE[[#This Row],[SB]])</f>
        <v>-</v>
      </c>
      <c r="AO297" s="285" t="str">
        <f>IF(BS_CONTROLE[[#This Row],[SUB]]=0, "-", BS_CONTROLE[[#This Row],[SUB]])</f>
        <v>-</v>
      </c>
      <c r="AP297" s="286" t="str">
        <f>IF(BS_CONTROLE[[#This Row],[KM - Inicio]]=0, "-", BS_CONTROLE[[#This Row],[KM - Inicio]])</f>
        <v>-</v>
      </c>
      <c r="AQ297" s="286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9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7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29"/>
        <v>Aderente</v>
      </c>
      <c r="BR297" s="18" t="str">
        <f t="shared" si="30"/>
        <v>*</v>
      </c>
      <c r="BS297" s="18" t="str">
        <f t="shared" si="31"/>
        <v>*</v>
      </c>
      <c r="BT297" s="225" t="str">
        <f t="shared" si="27"/>
        <v/>
      </c>
    </row>
    <row r="298" spans="1:72" hidden="1">
      <c r="A298" s="50" t="str">
        <f t="shared" si="28"/>
        <v/>
      </c>
      <c r="B298" s="171"/>
      <c r="C298" s="8" t="str">
        <f>IF(BS_CONTROLE[[#This Row],[DATA]]="","",WEEKNUM(BS_CONTROLE[[#This Row],[DATA]]))</f>
        <v/>
      </c>
      <c r="D298" s="51"/>
      <c r="E298" s="321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11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9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9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4" t="str">
        <f>IF(BS_CONTROLE[[#This Row],[Local - Partida]]=0, "-", BS_CONTROLE[[#This Row],[Local - Partida]])</f>
        <v>-</v>
      </c>
      <c r="AL298" s="284" t="str">
        <f>IF(BS_CONTROLE[[#This Row],[Local - Encerramento]]=0, "-", BS_CONTROLE[[#This Row],[Local - Encerramento]])</f>
        <v>-</v>
      </c>
      <c r="AM298" s="284" t="str">
        <f>IF(BS_CONTROLE[[#This Row],[Entre - Estações]]=0, "-", BS_CONTROLE[[#This Row],[Entre - Estações]])</f>
        <v>-</v>
      </c>
      <c r="AN298" s="284" t="str">
        <f>IF(BS_CONTROLE[[#This Row],[SB]]=0, "-", BS_CONTROLE[[#This Row],[SB]])</f>
        <v>-</v>
      </c>
      <c r="AO298" s="285" t="str">
        <f>IF(BS_CONTROLE[[#This Row],[SUB]]=0, "-", BS_CONTROLE[[#This Row],[SUB]])</f>
        <v>-</v>
      </c>
      <c r="AP298" s="286" t="str">
        <f>IF(BS_CONTROLE[[#This Row],[KM - Inicio]]=0, "-", BS_CONTROLE[[#This Row],[KM - Inicio]])</f>
        <v>-</v>
      </c>
      <c r="AQ298" s="286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9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7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29"/>
        <v>Aderente</v>
      </c>
      <c r="BR298" s="18" t="str">
        <f t="shared" si="30"/>
        <v>*</v>
      </c>
      <c r="BS298" s="18" t="str">
        <f t="shared" si="31"/>
        <v>*</v>
      </c>
      <c r="BT298" s="225" t="str">
        <f t="shared" si="27"/>
        <v/>
      </c>
    </row>
    <row r="299" spans="1:72" hidden="1">
      <c r="A299" s="50" t="str">
        <f t="shared" si="28"/>
        <v/>
      </c>
      <c r="B299" s="171"/>
      <c r="C299" s="8" t="str">
        <f>IF(BS_CONTROLE[[#This Row],[DATA]]="","",WEEKNUM(BS_CONTROLE[[#This Row],[DATA]]))</f>
        <v/>
      </c>
      <c r="D299" s="51"/>
      <c r="E299" s="320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11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9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9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4" t="str">
        <f>IF(BS_CONTROLE[[#This Row],[Local - Partida]]=0, "-", BS_CONTROLE[[#This Row],[Local - Partida]])</f>
        <v>-</v>
      </c>
      <c r="AL299" s="284" t="str">
        <f>IF(BS_CONTROLE[[#This Row],[Local - Encerramento]]=0, "-", BS_CONTROLE[[#This Row],[Local - Encerramento]])</f>
        <v>-</v>
      </c>
      <c r="AM299" s="284" t="str">
        <f>IF(BS_CONTROLE[[#This Row],[Entre - Estações]]=0, "-", BS_CONTROLE[[#This Row],[Entre - Estações]])</f>
        <v>-</v>
      </c>
      <c r="AN299" s="284" t="str">
        <f>IF(BS_CONTROLE[[#This Row],[SB]]=0, "-", BS_CONTROLE[[#This Row],[SB]])</f>
        <v>-</v>
      </c>
      <c r="AO299" s="285" t="str">
        <f>IF(BS_CONTROLE[[#This Row],[SUB]]=0, "-", BS_CONTROLE[[#This Row],[SUB]])</f>
        <v>-</v>
      </c>
      <c r="AP299" s="286" t="str">
        <f>IF(BS_CONTROLE[[#This Row],[KM - Inicio]]=0, "-", BS_CONTROLE[[#This Row],[KM - Inicio]])</f>
        <v>-</v>
      </c>
      <c r="AQ299" s="286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9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7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29"/>
        <v>Aderente</v>
      </c>
      <c r="BR299" s="18" t="str">
        <f t="shared" si="30"/>
        <v>*</v>
      </c>
      <c r="BS299" s="18" t="str">
        <f t="shared" si="31"/>
        <v>*</v>
      </c>
      <c r="BT299" s="225" t="str">
        <f t="shared" si="27"/>
        <v/>
      </c>
    </row>
    <row r="300" spans="1:72" hidden="1">
      <c r="A300" s="50" t="str">
        <f t="shared" si="28"/>
        <v/>
      </c>
      <c r="B300" s="171"/>
      <c r="C300" s="8" t="str">
        <f>IF(BS_CONTROLE[[#This Row],[DATA]]="","",WEEKNUM(BS_CONTROLE[[#This Row],[DATA]]))</f>
        <v/>
      </c>
      <c r="D300" s="51"/>
      <c r="E300" s="320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11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9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9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4" t="str">
        <f>IF(BS_CONTROLE[[#This Row],[Local - Partida]]=0, "-", BS_CONTROLE[[#This Row],[Local - Partida]])</f>
        <v>-</v>
      </c>
      <c r="AL300" s="284" t="str">
        <f>IF(BS_CONTROLE[[#This Row],[Local - Encerramento]]=0, "-", BS_CONTROLE[[#This Row],[Local - Encerramento]])</f>
        <v>-</v>
      </c>
      <c r="AM300" s="284" t="str">
        <f>IF(BS_CONTROLE[[#This Row],[Entre - Estações]]=0, "-", BS_CONTROLE[[#This Row],[Entre - Estações]])</f>
        <v>-</v>
      </c>
      <c r="AN300" s="284" t="str">
        <f>IF(BS_CONTROLE[[#This Row],[SB]]=0, "-", BS_CONTROLE[[#This Row],[SB]])</f>
        <v>-</v>
      </c>
      <c r="AO300" s="285" t="str">
        <f>IF(BS_CONTROLE[[#This Row],[SUB]]=0, "-", BS_CONTROLE[[#This Row],[SUB]])</f>
        <v>-</v>
      </c>
      <c r="AP300" s="286" t="str">
        <f>IF(BS_CONTROLE[[#This Row],[KM - Inicio]]=0, "-", BS_CONTROLE[[#This Row],[KM - Inicio]])</f>
        <v>-</v>
      </c>
      <c r="AQ300" s="286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7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29"/>
        <v>Aderente</v>
      </c>
      <c r="BR300" s="18" t="str">
        <f t="shared" si="30"/>
        <v>*</v>
      </c>
      <c r="BS300" s="18" t="str">
        <f t="shared" si="31"/>
        <v>*</v>
      </c>
      <c r="BT300" s="225" t="str">
        <f t="shared" si="27"/>
        <v/>
      </c>
    </row>
    <row r="301" spans="1:72" hidden="1">
      <c r="A301" s="50" t="str">
        <f t="shared" ref="A301:A364" si="32">D301&amp;B301</f>
        <v/>
      </c>
      <c r="B301" s="171"/>
      <c r="C301" s="8" t="str">
        <f>IF(BS_CONTROLE[[#This Row],[DATA]]="","",WEEKNUM(BS_CONTROLE[[#This Row],[DATA]]))</f>
        <v/>
      </c>
      <c r="D301" s="51"/>
      <c r="E301" s="320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11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9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9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4" t="str">
        <f>IF(BS_CONTROLE[[#This Row],[Local - Partida]]=0, "-", BS_CONTROLE[[#This Row],[Local - Partida]])</f>
        <v>-</v>
      </c>
      <c r="AL301" s="284" t="str">
        <f>IF(BS_CONTROLE[[#This Row],[Local - Encerramento]]=0, "-", BS_CONTROLE[[#This Row],[Local - Encerramento]])</f>
        <v>-</v>
      </c>
      <c r="AM301" s="284" t="str">
        <f>IF(BS_CONTROLE[[#This Row],[Entre - Estações]]=0, "-", BS_CONTROLE[[#This Row],[Entre - Estações]])</f>
        <v>-</v>
      </c>
      <c r="AN301" s="284" t="str">
        <f>IF(BS_CONTROLE[[#This Row],[SB]]=0, "-", BS_CONTROLE[[#This Row],[SB]])</f>
        <v>-</v>
      </c>
      <c r="AO301" s="285" t="str">
        <f>IF(BS_CONTROLE[[#This Row],[SUB]]=0, "-", BS_CONTROLE[[#This Row],[SUB]])</f>
        <v>-</v>
      </c>
      <c r="AP301" s="286" t="str">
        <f>IF(BS_CONTROLE[[#This Row],[KM - Inicio]]=0, "-", BS_CONTROLE[[#This Row],[KM - Inicio]])</f>
        <v>-</v>
      </c>
      <c r="AQ301" s="286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7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3">IF(AND(BR301&lt;1,BS301&lt;1),"Produção e Intervalo",IF(BR301&lt;1,"Intervalo",IF(BS301&lt;1,"Produção","Aderente")))</f>
        <v>Aderente</v>
      </c>
      <c r="BR301" s="18" t="str">
        <f t="shared" ref="BR301:BR364" si="34">IF(OR(B301="",F301=""),"*",AY301/P301)</f>
        <v>*</v>
      </c>
      <c r="BS301" s="18" t="str">
        <f t="shared" ref="BS301:BS364" si="35">IF(OR(B301="",F301=""),"*",BA301/Q301)</f>
        <v>*</v>
      </c>
      <c r="BT301" s="225" t="str">
        <f t="shared" si="27"/>
        <v/>
      </c>
    </row>
    <row r="302" spans="1:72" hidden="1">
      <c r="A302" s="50" t="str">
        <f t="shared" si="32"/>
        <v/>
      </c>
      <c r="B302" s="171"/>
      <c r="C302" s="8" t="str">
        <f>IF(BS_CONTROLE[[#This Row],[DATA]]="","",WEEKNUM(BS_CONTROLE[[#This Row],[DATA]]))</f>
        <v/>
      </c>
      <c r="D302" s="51"/>
      <c r="E302" s="320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11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9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9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4" t="str">
        <f>IF(BS_CONTROLE[[#This Row],[Local - Partida]]=0, "-", BS_CONTROLE[[#This Row],[Local - Partida]])</f>
        <v>-</v>
      </c>
      <c r="AL302" s="284" t="str">
        <f>IF(BS_CONTROLE[[#This Row],[Local - Encerramento]]=0, "-", BS_CONTROLE[[#This Row],[Local - Encerramento]])</f>
        <v>-</v>
      </c>
      <c r="AM302" s="284" t="str">
        <f>IF(BS_CONTROLE[[#This Row],[Entre - Estações]]=0, "-", BS_CONTROLE[[#This Row],[Entre - Estações]])</f>
        <v>-</v>
      </c>
      <c r="AN302" s="284" t="str">
        <f>IF(BS_CONTROLE[[#This Row],[SB]]=0, "-", BS_CONTROLE[[#This Row],[SB]])</f>
        <v>-</v>
      </c>
      <c r="AO302" s="285" t="str">
        <f>IF(BS_CONTROLE[[#This Row],[SUB]]=0, "-", BS_CONTROLE[[#This Row],[SUB]])</f>
        <v>-</v>
      </c>
      <c r="AP302" s="286" t="str">
        <f>IF(BS_CONTROLE[[#This Row],[KM - Inicio]]=0, "-", BS_CONTROLE[[#This Row],[KM - Inicio]])</f>
        <v>-</v>
      </c>
      <c r="AQ302" s="286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7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3"/>
        <v>Aderente</v>
      </c>
      <c r="BR302" s="18" t="str">
        <f t="shared" si="34"/>
        <v>*</v>
      </c>
      <c r="BS302" s="18" t="str">
        <f t="shared" si="35"/>
        <v>*</v>
      </c>
      <c r="BT302" s="225" t="str">
        <f t="shared" si="27"/>
        <v/>
      </c>
    </row>
    <row r="303" spans="1:72" hidden="1">
      <c r="A303" s="50" t="str">
        <f t="shared" si="32"/>
        <v/>
      </c>
      <c r="B303" s="171"/>
      <c r="C303" s="8" t="str">
        <f>IF(BS_CONTROLE[[#This Row],[DATA]]="","",WEEKNUM(BS_CONTROLE[[#This Row],[DATA]]))</f>
        <v/>
      </c>
      <c r="D303" s="51"/>
      <c r="E303" s="320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11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9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9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4" t="str">
        <f>IF(BS_CONTROLE[[#This Row],[Local - Partida]]=0, "-", BS_CONTROLE[[#This Row],[Local - Partida]])</f>
        <v>-</v>
      </c>
      <c r="AL303" s="284" t="str">
        <f>IF(BS_CONTROLE[[#This Row],[Local - Encerramento]]=0, "-", BS_CONTROLE[[#This Row],[Local - Encerramento]])</f>
        <v>-</v>
      </c>
      <c r="AM303" s="284" t="str">
        <f>IF(BS_CONTROLE[[#This Row],[Entre - Estações]]=0, "-", BS_CONTROLE[[#This Row],[Entre - Estações]])</f>
        <v>-</v>
      </c>
      <c r="AN303" s="284" t="str">
        <f>IF(BS_CONTROLE[[#This Row],[SB]]=0, "-", BS_CONTROLE[[#This Row],[SB]])</f>
        <v>-</v>
      </c>
      <c r="AO303" s="285" t="str">
        <f>IF(BS_CONTROLE[[#This Row],[SUB]]=0, "-", BS_CONTROLE[[#This Row],[SUB]])</f>
        <v>-</v>
      </c>
      <c r="AP303" s="286" t="str">
        <f>IF(BS_CONTROLE[[#This Row],[KM - Inicio]]=0, "-", BS_CONTROLE[[#This Row],[KM - Inicio]])</f>
        <v>-</v>
      </c>
      <c r="AQ303" s="286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7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3"/>
        <v>Aderente</v>
      </c>
      <c r="BR303" s="18" t="str">
        <f t="shared" si="34"/>
        <v>*</v>
      </c>
      <c r="BS303" s="18" t="str">
        <f t="shared" si="35"/>
        <v>*</v>
      </c>
      <c r="BT303" s="225" t="str">
        <f t="shared" si="27"/>
        <v/>
      </c>
    </row>
    <row r="304" spans="1:72" hidden="1">
      <c r="A304" s="50" t="str">
        <f t="shared" si="32"/>
        <v/>
      </c>
      <c r="B304" s="171"/>
      <c r="C304" s="8" t="str">
        <f>IF(BS_CONTROLE[[#This Row],[DATA]]="","",WEEKNUM(BS_CONTROLE[[#This Row],[DATA]]))</f>
        <v/>
      </c>
      <c r="D304" s="51"/>
      <c r="E304" s="320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11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9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9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4" t="str">
        <f>IF(BS_CONTROLE[[#This Row],[Local - Partida]]=0, "-", BS_CONTROLE[[#This Row],[Local - Partida]])</f>
        <v>-</v>
      </c>
      <c r="AL304" s="284" t="str">
        <f>IF(BS_CONTROLE[[#This Row],[Local - Encerramento]]=0, "-", BS_CONTROLE[[#This Row],[Local - Encerramento]])</f>
        <v>-</v>
      </c>
      <c r="AM304" s="284" t="str">
        <f>IF(BS_CONTROLE[[#This Row],[Entre - Estações]]=0, "-", BS_CONTROLE[[#This Row],[Entre - Estações]])</f>
        <v>-</v>
      </c>
      <c r="AN304" s="284" t="str">
        <f>IF(BS_CONTROLE[[#This Row],[SB]]=0, "-", BS_CONTROLE[[#This Row],[SB]])</f>
        <v>-</v>
      </c>
      <c r="AO304" s="285" t="str">
        <f>IF(BS_CONTROLE[[#This Row],[SUB]]=0, "-", BS_CONTROLE[[#This Row],[SUB]])</f>
        <v>-</v>
      </c>
      <c r="AP304" s="286" t="str">
        <f>IF(BS_CONTROLE[[#This Row],[KM - Inicio]]=0, "-", BS_CONTROLE[[#This Row],[KM - Inicio]])</f>
        <v>-</v>
      </c>
      <c r="AQ304" s="286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7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3"/>
        <v>Aderente</v>
      </c>
      <c r="BR304" s="18" t="str">
        <f t="shared" si="34"/>
        <v>*</v>
      </c>
      <c r="BS304" s="18" t="str">
        <f t="shared" si="35"/>
        <v>*</v>
      </c>
      <c r="BT304" s="225" t="str">
        <f t="shared" si="27"/>
        <v/>
      </c>
    </row>
    <row r="305" spans="1:72" hidden="1">
      <c r="A305" s="50" t="str">
        <f t="shared" si="32"/>
        <v/>
      </c>
      <c r="B305" s="171"/>
      <c r="C305" s="8" t="str">
        <f>IF(BS_CONTROLE[[#This Row],[DATA]]="","",WEEKNUM(BS_CONTROLE[[#This Row],[DATA]]))</f>
        <v/>
      </c>
      <c r="D305" s="51"/>
      <c r="E305" s="320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11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9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9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4" t="str">
        <f>IF(BS_CONTROLE[[#This Row],[Local - Partida]]=0, "-", BS_CONTROLE[[#This Row],[Local - Partida]])</f>
        <v>-</v>
      </c>
      <c r="AL305" s="284" t="str">
        <f>IF(BS_CONTROLE[[#This Row],[Local - Encerramento]]=0, "-", BS_CONTROLE[[#This Row],[Local - Encerramento]])</f>
        <v>-</v>
      </c>
      <c r="AM305" s="284" t="str">
        <f>IF(BS_CONTROLE[[#This Row],[Entre - Estações]]=0, "-", BS_CONTROLE[[#This Row],[Entre - Estações]])</f>
        <v>-</v>
      </c>
      <c r="AN305" s="284" t="str">
        <f>IF(BS_CONTROLE[[#This Row],[SB]]=0, "-", BS_CONTROLE[[#This Row],[SB]])</f>
        <v>-</v>
      </c>
      <c r="AO305" s="285" t="str">
        <f>IF(BS_CONTROLE[[#This Row],[SUB]]=0, "-", BS_CONTROLE[[#This Row],[SUB]])</f>
        <v>-</v>
      </c>
      <c r="AP305" s="286" t="str">
        <f>IF(BS_CONTROLE[[#This Row],[KM - Inicio]]=0, "-", BS_CONTROLE[[#This Row],[KM - Inicio]])</f>
        <v>-</v>
      </c>
      <c r="AQ305" s="286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7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3"/>
        <v>Aderente</v>
      </c>
      <c r="BR305" s="18" t="str">
        <f t="shared" si="34"/>
        <v>*</v>
      </c>
      <c r="BS305" s="18" t="str">
        <f t="shared" si="35"/>
        <v>*</v>
      </c>
      <c r="BT305" s="225" t="str">
        <f t="shared" si="27"/>
        <v/>
      </c>
    </row>
    <row r="306" spans="1:72" hidden="1">
      <c r="A306" s="50" t="str">
        <f t="shared" si="32"/>
        <v/>
      </c>
      <c r="B306" s="171"/>
      <c r="C306" s="8" t="str">
        <f>IF(BS_CONTROLE[[#This Row],[DATA]]="","",WEEKNUM(BS_CONTROLE[[#This Row],[DATA]]))</f>
        <v/>
      </c>
      <c r="D306" s="51"/>
      <c r="E306" s="320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11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9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9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4" t="str">
        <f>IF(BS_CONTROLE[[#This Row],[Local - Partida]]=0, "-", BS_CONTROLE[[#This Row],[Local - Partida]])</f>
        <v>-</v>
      </c>
      <c r="AL306" s="284" t="str">
        <f>IF(BS_CONTROLE[[#This Row],[Local - Encerramento]]=0, "-", BS_CONTROLE[[#This Row],[Local - Encerramento]])</f>
        <v>-</v>
      </c>
      <c r="AM306" s="284" t="str">
        <f>IF(BS_CONTROLE[[#This Row],[Entre - Estações]]=0, "-", BS_CONTROLE[[#This Row],[Entre - Estações]])</f>
        <v>-</v>
      </c>
      <c r="AN306" s="284" t="str">
        <f>IF(BS_CONTROLE[[#This Row],[SB]]=0, "-", BS_CONTROLE[[#This Row],[SB]])</f>
        <v>-</v>
      </c>
      <c r="AO306" s="285" t="str">
        <f>IF(BS_CONTROLE[[#This Row],[SUB]]=0, "-", BS_CONTROLE[[#This Row],[SUB]])</f>
        <v>-</v>
      </c>
      <c r="AP306" s="286" t="str">
        <f>IF(BS_CONTROLE[[#This Row],[KM - Inicio]]=0, "-", BS_CONTROLE[[#This Row],[KM - Inicio]])</f>
        <v>-</v>
      </c>
      <c r="AQ306" s="286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7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3"/>
        <v>Aderente</v>
      </c>
      <c r="BR306" s="18" t="str">
        <f t="shared" si="34"/>
        <v>*</v>
      </c>
      <c r="BS306" s="18" t="str">
        <f t="shared" si="35"/>
        <v>*</v>
      </c>
      <c r="BT306" s="225" t="str">
        <f t="shared" si="27"/>
        <v/>
      </c>
    </row>
    <row r="307" spans="1:72" hidden="1">
      <c r="A307" s="50" t="str">
        <f t="shared" si="32"/>
        <v/>
      </c>
      <c r="B307" s="171"/>
      <c r="C307" s="8" t="str">
        <f>IF(BS_CONTROLE[[#This Row],[DATA]]="","",WEEKNUM(BS_CONTROLE[[#This Row],[DATA]]))</f>
        <v/>
      </c>
      <c r="D307" s="51"/>
      <c r="E307" s="320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11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9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9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4" t="str">
        <f>IF(BS_CONTROLE[[#This Row],[Local - Partida]]=0, "-", BS_CONTROLE[[#This Row],[Local - Partida]])</f>
        <v>-</v>
      </c>
      <c r="AL307" s="284" t="str">
        <f>IF(BS_CONTROLE[[#This Row],[Local - Encerramento]]=0, "-", BS_CONTROLE[[#This Row],[Local - Encerramento]])</f>
        <v>-</v>
      </c>
      <c r="AM307" s="284" t="str">
        <f>IF(BS_CONTROLE[[#This Row],[Entre - Estações]]=0, "-", BS_CONTROLE[[#This Row],[Entre - Estações]])</f>
        <v>-</v>
      </c>
      <c r="AN307" s="284" t="str">
        <f>IF(BS_CONTROLE[[#This Row],[SB]]=0, "-", BS_CONTROLE[[#This Row],[SB]])</f>
        <v>-</v>
      </c>
      <c r="AO307" s="285" t="str">
        <f>IF(BS_CONTROLE[[#This Row],[SUB]]=0, "-", BS_CONTROLE[[#This Row],[SUB]])</f>
        <v>-</v>
      </c>
      <c r="AP307" s="286" t="str">
        <f>IF(BS_CONTROLE[[#This Row],[KM - Inicio]]=0, "-", BS_CONTROLE[[#This Row],[KM - Inicio]])</f>
        <v>-</v>
      </c>
      <c r="AQ307" s="286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7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3"/>
        <v>Aderente</v>
      </c>
      <c r="BR307" s="18" t="str">
        <f t="shared" si="34"/>
        <v>*</v>
      </c>
      <c r="BS307" s="18" t="str">
        <f t="shared" si="35"/>
        <v>*</v>
      </c>
      <c r="BT307" s="225" t="str">
        <f t="shared" si="27"/>
        <v/>
      </c>
    </row>
    <row r="308" spans="1:72" hidden="1">
      <c r="A308" s="50" t="str">
        <f t="shared" si="32"/>
        <v/>
      </c>
      <c r="B308" s="171"/>
      <c r="C308" s="8" t="str">
        <f>IF(BS_CONTROLE[[#This Row],[DATA]]="","",WEEKNUM(BS_CONTROLE[[#This Row],[DATA]]))</f>
        <v/>
      </c>
      <c r="D308" s="51"/>
      <c r="E308" s="320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11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9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9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4" t="str">
        <f>IF(BS_CONTROLE[[#This Row],[Local - Partida]]=0, "-", BS_CONTROLE[[#This Row],[Local - Partida]])</f>
        <v>-</v>
      </c>
      <c r="AL308" s="284" t="str">
        <f>IF(BS_CONTROLE[[#This Row],[Local - Encerramento]]=0, "-", BS_CONTROLE[[#This Row],[Local - Encerramento]])</f>
        <v>-</v>
      </c>
      <c r="AM308" s="284" t="str">
        <f>IF(BS_CONTROLE[[#This Row],[Entre - Estações]]=0, "-", BS_CONTROLE[[#This Row],[Entre - Estações]])</f>
        <v>-</v>
      </c>
      <c r="AN308" s="284" t="str">
        <f>IF(BS_CONTROLE[[#This Row],[SB]]=0, "-", BS_CONTROLE[[#This Row],[SB]])</f>
        <v>-</v>
      </c>
      <c r="AO308" s="285" t="str">
        <f>IF(BS_CONTROLE[[#This Row],[SUB]]=0, "-", BS_CONTROLE[[#This Row],[SUB]])</f>
        <v>-</v>
      </c>
      <c r="AP308" s="286" t="str">
        <f>IF(BS_CONTROLE[[#This Row],[KM - Inicio]]=0, "-", BS_CONTROLE[[#This Row],[KM - Inicio]])</f>
        <v>-</v>
      </c>
      <c r="AQ308" s="286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9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7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3"/>
        <v>Aderente</v>
      </c>
      <c r="BR308" s="18" t="str">
        <f t="shared" si="34"/>
        <v>*</v>
      </c>
      <c r="BS308" s="18" t="str">
        <f t="shared" si="35"/>
        <v>*</v>
      </c>
      <c r="BT308" s="225" t="str">
        <f t="shared" si="27"/>
        <v/>
      </c>
    </row>
    <row r="309" spans="1:72" hidden="1">
      <c r="A309" s="50" t="str">
        <f t="shared" si="32"/>
        <v/>
      </c>
      <c r="B309" s="171"/>
      <c r="C309" s="8" t="str">
        <f>IF(BS_CONTROLE[[#This Row],[DATA]]="","",WEEKNUM(BS_CONTROLE[[#This Row],[DATA]]))</f>
        <v/>
      </c>
      <c r="D309" s="51"/>
      <c r="E309" s="320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11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9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9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4" t="str">
        <f>IF(BS_CONTROLE[[#This Row],[Local - Partida]]=0, "-", BS_CONTROLE[[#This Row],[Local - Partida]])</f>
        <v>-</v>
      </c>
      <c r="AL309" s="284" t="str">
        <f>IF(BS_CONTROLE[[#This Row],[Local - Encerramento]]=0, "-", BS_CONTROLE[[#This Row],[Local - Encerramento]])</f>
        <v>-</v>
      </c>
      <c r="AM309" s="284" t="str">
        <f>IF(BS_CONTROLE[[#This Row],[Entre - Estações]]=0, "-", BS_CONTROLE[[#This Row],[Entre - Estações]])</f>
        <v>-</v>
      </c>
      <c r="AN309" s="284" t="str">
        <f>IF(BS_CONTROLE[[#This Row],[SB]]=0, "-", BS_CONTROLE[[#This Row],[SB]])</f>
        <v>-</v>
      </c>
      <c r="AO309" s="285" t="str">
        <f>IF(BS_CONTROLE[[#This Row],[SUB]]=0, "-", BS_CONTROLE[[#This Row],[SUB]])</f>
        <v>-</v>
      </c>
      <c r="AP309" s="286" t="str">
        <f>IF(BS_CONTROLE[[#This Row],[KM - Inicio]]=0, "-", BS_CONTROLE[[#This Row],[KM - Inicio]])</f>
        <v>-</v>
      </c>
      <c r="AQ309" s="286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9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7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3"/>
        <v>Aderente</v>
      </c>
      <c r="BR309" s="18" t="str">
        <f t="shared" si="34"/>
        <v>*</v>
      </c>
      <c r="BS309" s="18" t="str">
        <f t="shared" si="35"/>
        <v>*</v>
      </c>
      <c r="BT309" s="225" t="str">
        <f t="shared" si="27"/>
        <v/>
      </c>
    </row>
    <row r="310" spans="1:72" hidden="1">
      <c r="A310" s="50" t="str">
        <f t="shared" si="32"/>
        <v/>
      </c>
      <c r="B310" s="171"/>
      <c r="C310" s="8" t="str">
        <f>IF(BS_CONTROLE[[#This Row],[DATA]]="","",WEEKNUM(BS_CONTROLE[[#This Row],[DATA]]))</f>
        <v/>
      </c>
      <c r="D310" s="51"/>
      <c r="E310" s="321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11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9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9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4" t="str">
        <f>IF(BS_CONTROLE[[#This Row],[Local - Partida]]=0, "-", BS_CONTROLE[[#This Row],[Local - Partida]])</f>
        <v>-</v>
      </c>
      <c r="AL310" s="284" t="str">
        <f>IF(BS_CONTROLE[[#This Row],[Local - Encerramento]]=0, "-", BS_CONTROLE[[#This Row],[Local - Encerramento]])</f>
        <v>-</v>
      </c>
      <c r="AM310" s="284" t="str">
        <f>IF(BS_CONTROLE[[#This Row],[Entre - Estações]]=0, "-", BS_CONTROLE[[#This Row],[Entre - Estações]])</f>
        <v>-</v>
      </c>
      <c r="AN310" s="284" t="str">
        <f>IF(BS_CONTROLE[[#This Row],[SB]]=0, "-", BS_CONTROLE[[#This Row],[SB]])</f>
        <v>-</v>
      </c>
      <c r="AO310" s="285" t="str">
        <f>IF(BS_CONTROLE[[#This Row],[SUB]]=0, "-", BS_CONTROLE[[#This Row],[SUB]])</f>
        <v>-</v>
      </c>
      <c r="AP310" s="286" t="str">
        <f>IF(BS_CONTROLE[[#This Row],[KM - Inicio]]=0, "-", BS_CONTROLE[[#This Row],[KM - Inicio]])</f>
        <v>-</v>
      </c>
      <c r="AQ310" s="286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9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7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3"/>
        <v>Aderente</v>
      </c>
      <c r="BR310" s="18" t="str">
        <f t="shared" si="34"/>
        <v>*</v>
      </c>
      <c r="BS310" s="18" t="str">
        <f t="shared" si="35"/>
        <v>*</v>
      </c>
      <c r="BT310" s="225" t="str">
        <f t="shared" si="27"/>
        <v/>
      </c>
    </row>
    <row r="311" spans="1:72" hidden="1">
      <c r="A311" s="50" t="str">
        <f t="shared" si="32"/>
        <v/>
      </c>
      <c r="B311" s="171"/>
      <c r="C311" s="8" t="str">
        <f>IF(BS_CONTROLE[[#This Row],[DATA]]="","",WEEKNUM(BS_CONTROLE[[#This Row],[DATA]]))</f>
        <v/>
      </c>
      <c r="D311" s="51"/>
      <c r="E311" s="320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11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9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9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4" t="str">
        <f>IF(BS_CONTROLE[[#This Row],[Local - Partida]]=0, "-", BS_CONTROLE[[#This Row],[Local - Partida]])</f>
        <v>-</v>
      </c>
      <c r="AL311" s="284" t="str">
        <f>IF(BS_CONTROLE[[#This Row],[Local - Encerramento]]=0, "-", BS_CONTROLE[[#This Row],[Local - Encerramento]])</f>
        <v>-</v>
      </c>
      <c r="AM311" s="284" t="str">
        <f>IF(BS_CONTROLE[[#This Row],[Entre - Estações]]=0, "-", BS_CONTROLE[[#This Row],[Entre - Estações]])</f>
        <v>-</v>
      </c>
      <c r="AN311" s="284" t="str">
        <f>IF(BS_CONTROLE[[#This Row],[SB]]=0, "-", BS_CONTROLE[[#This Row],[SB]])</f>
        <v>-</v>
      </c>
      <c r="AO311" s="285" t="str">
        <f>IF(BS_CONTROLE[[#This Row],[SUB]]=0, "-", BS_CONTROLE[[#This Row],[SUB]])</f>
        <v>-</v>
      </c>
      <c r="AP311" s="286" t="str">
        <f>IF(BS_CONTROLE[[#This Row],[KM - Inicio]]=0, "-", BS_CONTROLE[[#This Row],[KM - Inicio]])</f>
        <v>-</v>
      </c>
      <c r="AQ311" s="286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9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7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3"/>
        <v>Aderente</v>
      </c>
      <c r="BR311" s="18" t="str">
        <f t="shared" si="34"/>
        <v>*</v>
      </c>
      <c r="BS311" s="18" t="str">
        <f t="shared" si="35"/>
        <v>*</v>
      </c>
      <c r="BT311" s="225" t="str">
        <f t="shared" si="27"/>
        <v/>
      </c>
    </row>
    <row r="312" spans="1:72" hidden="1">
      <c r="A312" s="50" t="str">
        <f t="shared" si="32"/>
        <v/>
      </c>
      <c r="B312" s="171"/>
      <c r="C312" s="8" t="str">
        <f>IF(BS_CONTROLE[[#This Row],[DATA]]="","",WEEKNUM(BS_CONTROLE[[#This Row],[DATA]]))</f>
        <v/>
      </c>
      <c r="D312" s="51"/>
      <c r="E312" s="320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11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9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9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4" t="str">
        <f>IF(BS_CONTROLE[[#This Row],[Local - Partida]]=0, "-", BS_CONTROLE[[#This Row],[Local - Partida]])</f>
        <v>-</v>
      </c>
      <c r="AL312" s="284" t="str">
        <f>IF(BS_CONTROLE[[#This Row],[Local - Encerramento]]=0, "-", BS_CONTROLE[[#This Row],[Local - Encerramento]])</f>
        <v>-</v>
      </c>
      <c r="AM312" s="284" t="str">
        <f>IF(BS_CONTROLE[[#This Row],[Entre - Estações]]=0, "-", BS_CONTROLE[[#This Row],[Entre - Estações]])</f>
        <v>-</v>
      </c>
      <c r="AN312" s="284" t="str">
        <f>IF(BS_CONTROLE[[#This Row],[SB]]=0, "-", BS_CONTROLE[[#This Row],[SB]])</f>
        <v>-</v>
      </c>
      <c r="AO312" s="285" t="str">
        <f>IF(BS_CONTROLE[[#This Row],[SUB]]=0, "-", BS_CONTROLE[[#This Row],[SUB]])</f>
        <v>-</v>
      </c>
      <c r="AP312" s="286" t="str">
        <f>IF(BS_CONTROLE[[#This Row],[KM - Inicio]]=0, "-", BS_CONTROLE[[#This Row],[KM - Inicio]])</f>
        <v>-</v>
      </c>
      <c r="AQ312" s="286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7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3"/>
        <v>Aderente</v>
      </c>
      <c r="BR312" s="18" t="str">
        <f t="shared" si="34"/>
        <v>*</v>
      </c>
      <c r="BS312" s="18" t="str">
        <f t="shared" si="35"/>
        <v>*</v>
      </c>
      <c r="BT312" s="225" t="str">
        <f t="shared" si="27"/>
        <v/>
      </c>
    </row>
    <row r="313" spans="1:72" hidden="1">
      <c r="A313" s="50" t="str">
        <f t="shared" si="32"/>
        <v/>
      </c>
      <c r="B313" s="171"/>
      <c r="C313" s="8" t="str">
        <f>IF(BS_CONTROLE[[#This Row],[DATA]]="","",WEEKNUM(BS_CONTROLE[[#This Row],[DATA]]))</f>
        <v/>
      </c>
      <c r="D313" s="51"/>
      <c r="E313" s="320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11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9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9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4" t="str">
        <f>IF(BS_CONTROLE[[#This Row],[Local - Partida]]=0, "-", BS_CONTROLE[[#This Row],[Local - Partida]])</f>
        <v>-</v>
      </c>
      <c r="AL313" s="284" t="str">
        <f>IF(BS_CONTROLE[[#This Row],[Local - Encerramento]]=0, "-", BS_CONTROLE[[#This Row],[Local - Encerramento]])</f>
        <v>-</v>
      </c>
      <c r="AM313" s="284" t="str">
        <f>IF(BS_CONTROLE[[#This Row],[Entre - Estações]]=0, "-", BS_CONTROLE[[#This Row],[Entre - Estações]])</f>
        <v>-</v>
      </c>
      <c r="AN313" s="284" t="str">
        <f>IF(BS_CONTROLE[[#This Row],[SB]]=0, "-", BS_CONTROLE[[#This Row],[SB]])</f>
        <v>-</v>
      </c>
      <c r="AO313" s="285" t="str">
        <f>IF(BS_CONTROLE[[#This Row],[SUB]]=0, "-", BS_CONTROLE[[#This Row],[SUB]])</f>
        <v>-</v>
      </c>
      <c r="AP313" s="286" t="str">
        <f>IF(BS_CONTROLE[[#This Row],[KM - Inicio]]=0, "-", BS_CONTROLE[[#This Row],[KM - Inicio]])</f>
        <v>-</v>
      </c>
      <c r="AQ313" s="286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9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7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3"/>
        <v>Aderente</v>
      </c>
      <c r="BR313" s="18" t="str">
        <f t="shared" si="34"/>
        <v>*</v>
      </c>
      <c r="BS313" s="18" t="str">
        <f t="shared" si="35"/>
        <v>*</v>
      </c>
      <c r="BT313" s="225" t="str">
        <f t="shared" si="27"/>
        <v/>
      </c>
    </row>
    <row r="314" spans="1:72" hidden="1">
      <c r="A314" s="50" t="str">
        <f t="shared" si="32"/>
        <v/>
      </c>
      <c r="B314" s="171"/>
      <c r="C314" s="8" t="str">
        <f>IF(BS_CONTROLE[[#This Row],[DATA]]="","",WEEKNUM(BS_CONTROLE[[#This Row],[DATA]]))</f>
        <v/>
      </c>
      <c r="D314" s="51"/>
      <c r="E314" s="320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11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9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9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4" t="str">
        <f>IF(BS_CONTROLE[[#This Row],[Local - Partida]]=0, "-", BS_CONTROLE[[#This Row],[Local - Partida]])</f>
        <v>-</v>
      </c>
      <c r="AL314" s="284" t="str">
        <f>IF(BS_CONTROLE[[#This Row],[Local - Encerramento]]=0, "-", BS_CONTROLE[[#This Row],[Local - Encerramento]])</f>
        <v>-</v>
      </c>
      <c r="AM314" s="284" t="str">
        <f>IF(BS_CONTROLE[[#This Row],[Entre - Estações]]=0, "-", BS_CONTROLE[[#This Row],[Entre - Estações]])</f>
        <v>-</v>
      </c>
      <c r="AN314" s="284" t="str">
        <f>IF(BS_CONTROLE[[#This Row],[SB]]=0, "-", BS_CONTROLE[[#This Row],[SB]])</f>
        <v>-</v>
      </c>
      <c r="AO314" s="285" t="str">
        <f>IF(BS_CONTROLE[[#This Row],[SUB]]=0, "-", BS_CONTROLE[[#This Row],[SUB]])</f>
        <v>-</v>
      </c>
      <c r="AP314" s="286" t="str">
        <f>IF(BS_CONTROLE[[#This Row],[KM - Inicio]]=0, "-", BS_CONTROLE[[#This Row],[KM - Inicio]])</f>
        <v>-</v>
      </c>
      <c r="AQ314" s="286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9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7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3"/>
        <v>Aderente</v>
      </c>
      <c r="BR314" s="18" t="str">
        <f t="shared" si="34"/>
        <v>*</v>
      </c>
      <c r="BS314" s="18" t="str">
        <f t="shared" si="35"/>
        <v>*</v>
      </c>
      <c r="BT314" s="225" t="str">
        <f t="shared" si="27"/>
        <v/>
      </c>
    </row>
    <row r="315" spans="1:72" hidden="1">
      <c r="A315" s="50" t="str">
        <f t="shared" si="32"/>
        <v/>
      </c>
      <c r="B315" s="171"/>
      <c r="C315" s="8" t="str">
        <f>IF(BS_CONTROLE[[#This Row],[DATA]]="","",WEEKNUM(BS_CONTROLE[[#This Row],[DATA]]))</f>
        <v/>
      </c>
      <c r="D315" s="51"/>
      <c r="E315" s="320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11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9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9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4" t="str">
        <f>IF(BS_CONTROLE[[#This Row],[Local - Partida]]=0, "-", BS_CONTROLE[[#This Row],[Local - Partida]])</f>
        <v>-</v>
      </c>
      <c r="AL315" s="284" t="str">
        <f>IF(BS_CONTROLE[[#This Row],[Local - Encerramento]]=0, "-", BS_CONTROLE[[#This Row],[Local - Encerramento]])</f>
        <v>-</v>
      </c>
      <c r="AM315" s="284" t="str">
        <f>IF(BS_CONTROLE[[#This Row],[Entre - Estações]]=0, "-", BS_CONTROLE[[#This Row],[Entre - Estações]])</f>
        <v>-</v>
      </c>
      <c r="AN315" s="284" t="str">
        <f>IF(BS_CONTROLE[[#This Row],[SB]]=0, "-", BS_CONTROLE[[#This Row],[SB]])</f>
        <v>-</v>
      </c>
      <c r="AO315" s="285" t="str">
        <f>IF(BS_CONTROLE[[#This Row],[SUB]]=0, "-", BS_CONTROLE[[#This Row],[SUB]])</f>
        <v>-</v>
      </c>
      <c r="AP315" s="286" t="str">
        <f>IF(BS_CONTROLE[[#This Row],[KM - Inicio]]=0, "-", BS_CONTROLE[[#This Row],[KM - Inicio]])</f>
        <v>-</v>
      </c>
      <c r="AQ315" s="286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9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7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3"/>
        <v>Aderente</v>
      </c>
      <c r="BR315" s="18" t="str">
        <f t="shared" si="34"/>
        <v>*</v>
      </c>
      <c r="BS315" s="18" t="str">
        <f t="shared" si="35"/>
        <v>*</v>
      </c>
      <c r="BT315" s="225" t="str">
        <f t="shared" si="27"/>
        <v/>
      </c>
    </row>
    <row r="316" spans="1:72" hidden="1">
      <c r="A316" s="50" t="str">
        <f t="shared" si="32"/>
        <v/>
      </c>
      <c r="B316" s="171"/>
      <c r="C316" s="8" t="str">
        <f>IF(BS_CONTROLE[[#This Row],[DATA]]="","",WEEKNUM(BS_CONTROLE[[#This Row],[DATA]]))</f>
        <v/>
      </c>
      <c r="D316" s="51"/>
      <c r="E316" s="320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11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9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9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4" t="str">
        <f>IF(BS_CONTROLE[[#This Row],[Local - Partida]]=0, "-", BS_CONTROLE[[#This Row],[Local - Partida]])</f>
        <v>-</v>
      </c>
      <c r="AL316" s="284" t="str">
        <f>IF(BS_CONTROLE[[#This Row],[Local - Encerramento]]=0, "-", BS_CONTROLE[[#This Row],[Local - Encerramento]])</f>
        <v>-</v>
      </c>
      <c r="AM316" s="284" t="str">
        <f>IF(BS_CONTROLE[[#This Row],[Entre - Estações]]=0, "-", BS_CONTROLE[[#This Row],[Entre - Estações]])</f>
        <v>-</v>
      </c>
      <c r="AN316" s="284" t="str">
        <f>IF(BS_CONTROLE[[#This Row],[SB]]=0, "-", BS_CONTROLE[[#This Row],[SB]])</f>
        <v>-</v>
      </c>
      <c r="AO316" s="285" t="str">
        <f>IF(BS_CONTROLE[[#This Row],[SUB]]=0, "-", BS_CONTROLE[[#This Row],[SUB]])</f>
        <v>-</v>
      </c>
      <c r="AP316" s="286" t="str">
        <f>IF(BS_CONTROLE[[#This Row],[KM - Inicio]]=0, "-", BS_CONTROLE[[#This Row],[KM - Inicio]])</f>
        <v>-</v>
      </c>
      <c r="AQ316" s="286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9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7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3"/>
        <v>Aderente</v>
      </c>
      <c r="BR316" s="18" t="str">
        <f t="shared" si="34"/>
        <v>*</v>
      </c>
      <c r="BS316" s="18" t="str">
        <f t="shared" si="35"/>
        <v>*</v>
      </c>
      <c r="BT316" s="225" t="str">
        <f t="shared" si="27"/>
        <v/>
      </c>
    </row>
    <row r="317" spans="1:72" hidden="1">
      <c r="A317" s="50" t="str">
        <f t="shared" si="32"/>
        <v/>
      </c>
      <c r="B317" s="171"/>
      <c r="C317" s="8" t="str">
        <f>IF(BS_CONTROLE[[#This Row],[DATA]]="","",WEEKNUM(BS_CONTROLE[[#This Row],[DATA]]))</f>
        <v/>
      </c>
      <c r="D317" s="51"/>
      <c r="E317" s="320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11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9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9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4" t="str">
        <f>IF(BS_CONTROLE[[#This Row],[Local - Partida]]=0, "-", BS_CONTROLE[[#This Row],[Local - Partida]])</f>
        <v>-</v>
      </c>
      <c r="AL317" s="284" t="str">
        <f>IF(BS_CONTROLE[[#This Row],[Local - Encerramento]]=0, "-", BS_CONTROLE[[#This Row],[Local - Encerramento]])</f>
        <v>-</v>
      </c>
      <c r="AM317" s="284" t="str">
        <f>IF(BS_CONTROLE[[#This Row],[Entre - Estações]]=0, "-", BS_CONTROLE[[#This Row],[Entre - Estações]])</f>
        <v>-</v>
      </c>
      <c r="AN317" s="284" t="str">
        <f>IF(BS_CONTROLE[[#This Row],[SB]]=0, "-", BS_CONTROLE[[#This Row],[SB]])</f>
        <v>-</v>
      </c>
      <c r="AO317" s="285" t="str">
        <f>IF(BS_CONTROLE[[#This Row],[SUB]]=0, "-", BS_CONTROLE[[#This Row],[SUB]])</f>
        <v>-</v>
      </c>
      <c r="AP317" s="286" t="str">
        <f>IF(BS_CONTROLE[[#This Row],[KM - Inicio]]=0, "-", BS_CONTROLE[[#This Row],[KM - Inicio]])</f>
        <v>-</v>
      </c>
      <c r="AQ317" s="286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9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7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3"/>
        <v>Aderente</v>
      </c>
      <c r="BR317" s="18" t="str">
        <f t="shared" si="34"/>
        <v>*</v>
      </c>
      <c r="BS317" s="18" t="str">
        <f t="shared" si="35"/>
        <v>*</v>
      </c>
      <c r="BT317" s="225" t="str">
        <f t="shared" si="27"/>
        <v/>
      </c>
    </row>
    <row r="318" spans="1:72" hidden="1">
      <c r="A318" s="50" t="str">
        <f t="shared" si="32"/>
        <v/>
      </c>
      <c r="B318" s="171"/>
      <c r="C318" s="8" t="str">
        <f>IF(BS_CONTROLE[[#This Row],[DATA]]="","",WEEKNUM(BS_CONTROLE[[#This Row],[DATA]]))</f>
        <v/>
      </c>
      <c r="D318" s="51"/>
      <c r="E318" s="320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11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9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9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4" t="str">
        <f>IF(BS_CONTROLE[[#This Row],[Local - Partida]]=0, "-", BS_CONTROLE[[#This Row],[Local - Partida]])</f>
        <v>-</v>
      </c>
      <c r="AL318" s="284" t="str">
        <f>IF(BS_CONTROLE[[#This Row],[Local - Encerramento]]=0, "-", BS_CONTROLE[[#This Row],[Local - Encerramento]])</f>
        <v>-</v>
      </c>
      <c r="AM318" s="284" t="str">
        <f>IF(BS_CONTROLE[[#This Row],[Entre - Estações]]=0, "-", BS_CONTROLE[[#This Row],[Entre - Estações]])</f>
        <v>-</v>
      </c>
      <c r="AN318" s="284" t="str">
        <f>IF(BS_CONTROLE[[#This Row],[SB]]=0, "-", BS_CONTROLE[[#This Row],[SB]])</f>
        <v>-</v>
      </c>
      <c r="AO318" s="285" t="str">
        <f>IF(BS_CONTROLE[[#This Row],[SUB]]=0, "-", BS_CONTROLE[[#This Row],[SUB]])</f>
        <v>-</v>
      </c>
      <c r="AP318" s="286" t="str">
        <f>IF(BS_CONTROLE[[#This Row],[KM - Inicio]]=0, "-", BS_CONTROLE[[#This Row],[KM - Inicio]])</f>
        <v>-</v>
      </c>
      <c r="AQ318" s="286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9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7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3"/>
        <v>Aderente</v>
      </c>
      <c r="BR318" s="18" t="str">
        <f t="shared" si="34"/>
        <v>*</v>
      </c>
      <c r="BS318" s="18" t="str">
        <f t="shared" si="35"/>
        <v>*</v>
      </c>
      <c r="BT318" s="225" t="str">
        <f t="shared" si="27"/>
        <v/>
      </c>
    </row>
    <row r="319" spans="1:72" hidden="1">
      <c r="A319" s="50" t="str">
        <f t="shared" si="32"/>
        <v/>
      </c>
      <c r="B319" s="171"/>
      <c r="C319" s="8" t="str">
        <f>IF(BS_CONTROLE[[#This Row],[DATA]]="","",WEEKNUM(BS_CONTROLE[[#This Row],[DATA]]))</f>
        <v/>
      </c>
      <c r="D319" s="51"/>
      <c r="E319" s="320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11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9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9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4" t="str">
        <f>IF(BS_CONTROLE[[#This Row],[Local - Partida]]=0, "-", BS_CONTROLE[[#This Row],[Local - Partida]])</f>
        <v>-</v>
      </c>
      <c r="AL319" s="284" t="str">
        <f>IF(BS_CONTROLE[[#This Row],[Local - Encerramento]]=0, "-", BS_CONTROLE[[#This Row],[Local - Encerramento]])</f>
        <v>-</v>
      </c>
      <c r="AM319" s="284" t="str">
        <f>IF(BS_CONTROLE[[#This Row],[Entre - Estações]]=0, "-", BS_CONTROLE[[#This Row],[Entre - Estações]])</f>
        <v>-</v>
      </c>
      <c r="AN319" s="284" t="str">
        <f>IF(BS_CONTROLE[[#This Row],[SB]]=0, "-", BS_CONTROLE[[#This Row],[SB]])</f>
        <v>-</v>
      </c>
      <c r="AO319" s="285" t="str">
        <f>IF(BS_CONTROLE[[#This Row],[SUB]]=0, "-", BS_CONTROLE[[#This Row],[SUB]])</f>
        <v>-</v>
      </c>
      <c r="AP319" s="286" t="str">
        <f>IF(BS_CONTROLE[[#This Row],[KM - Inicio]]=0, "-", BS_CONTROLE[[#This Row],[KM - Inicio]])</f>
        <v>-</v>
      </c>
      <c r="AQ319" s="286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7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3"/>
        <v>Aderente</v>
      </c>
      <c r="BR319" s="18" t="str">
        <f t="shared" si="34"/>
        <v>*</v>
      </c>
      <c r="BS319" s="18" t="str">
        <f t="shared" si="35"/>
        <v>*</v>
      </c>
      <c r="BT319" s="225" t="str">
        <f t="shared" si="27"/>
        <v/>
      </c>
    </row>
    <row r="320" spans="1:72" hidden="1">
      <c r="A320" s="50" t="str">
        <f t="shared" si="32"/>
        <v/>
      </c>
      <c r="B320" s="171"/>
      <c r="C320" s="8" t="str">
        <f>IF(BS_CONTROLE[[#This Row],[DATA]]="","",WEEKNUM(BS_CONTROLE[[#This Row],[DATA]]))</f>
        <v/>
      </c>
      <c r="D320" s="51"/>
      <c r="E320" s="320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11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9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9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4" t="str">
        <f>IF(BS_CONTROLE[[#This Row],[Local - Partida]]=0, "-", BS_CONTROLE[[#This Row],[Local - Partida]])</f>
        <v>-</v>
      </c>
      <c r="AL320" s="284" t="str">
        <f>IF(BS_CONTROLE[[#This Row],[Local - Encerramento]]=0, "-", BS_CONTROLE[[#This Row],[Local - Encerramento]])</f>
        <v>-</v>
      </c>
      <c r="AM320" s="284" t="str">
        <f>IF(BS_CONTROLE[[#This Row],[Entre - Estações]]=0, "-", BS_CONTROLE[[#This Row],[Entre - Estações]])</f>
        <v>-</v>
      </c>
      <c r="AN320" s="284" t="str">
        <f>IF(BS_CONTROLE[[#This Row],[SB]]=0, "-", BS_CONTROLE[[#This Row],[SB]])</f>
        <v>-</v>
      </c>
      <c r="AO320" s="285" t="str">
        <f>IF(BS_CONTROLE[[#This Row],[SUB]]=0, "-", BS_CONTROLE[[#This Row],[SUB]])</f>
        <v>-</v>
      </c>
      <c r="AP320" s="286" t="str">
        <f>IF(BS_CONTROLE[[#This Row],[KM - Inicio]]=0, "-", BS_CONTROLE[[#This Row],[KM - Inicio]])</f>
        <v>-</v>
      </c>
      <c r="AQ320" s="286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7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3"/>
        <v>Aderente</v>
      </c>
      <c r="BR320" s="18" t="str">
        <f t="shared" si="34"/>
        <v>*</v>
      </c>
      <c r="BS320" s="18" t="str">
        <f t="shared" si="35"/>
        <v>*</v>
      </c>
      <c r="BT320" s="225" t="str">
        <f t="shared" si="27"/>
        <v/>
      </c>
    </row>
    <row r="321" spans="1:72" hidden="1">
      <c r="A321" s="50" t="str">
        <f t="shared" si="32"/>
        <v/>
      </c>
      <c r="B321" s="171"/>
      <c r="C321" s="8" t="str">
        <f>IF(BS_CONTROLE[[#This Row],[DATA]]="","",WEEKNUM(BS_CONTROLE[[#This Row],[DATA]]))</f>
        <v/>
      </c>
      <c r="D321" s="51"/>
      <c r="E321" s="320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11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9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9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4" t="str">
        <f>IF(BS_CONTROLE[[#This Row],[Local - Partida]]=0, "-", BS_CONTROLE[[#This Row],[Local - Partida]])</f>
        <v>-</v>
      </c>
      <c r="AL321" s="284" t="str">
        <f>IF(BS_CONTROLE[[#This Row],[Local - Encerramento]]=0, "-", BS_CONTROLE[[#This Row],[Local - Encerramento]])</f>
        <v>-</v>
      </c>
      <c r="AM321" s="284" t="str">
        <f>IF(BS_CONTROLE[[#This Row],[Entre - Estações]]=0, "-", BS_CONTROLE[[#This Row],[Entre - Estações]])</f>
        <v>-</v>
      </c>
      <c r="AN321" s="284" t="str">
        <f>IF(BS_CONTROLE[[#This Row],[SB]]=0, "-", BS_CONTROLE[[#This Row],[SB]])</f>
        <v>-</v>
      </c>
      <c r="AO321" s="285" t="str">
        <f>IF(BS_CONTROLE[[#This Row],[SUB]]=0, "-", BS_CONTROLE[[#This Row],[SUB]])</f>
        <v>-</v>
      </c>
      <c r="AP321" s="286" t="str">
        <f>IF(BS_CONTROLE[[#This Row],[KM - Inicio]]=0, "-", BS_CONTROLE[[#This Row],[KM - Inicio]])</f>
        <v>-</v>
      </c>
      <c r="AQ321" s="286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9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7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3"/>
        <v>Aderente</v>
      </c>
      <c r="BR321" s="18" t="str">
        <f t="shared" si="34"/>
        <v>*</v>
      </c>
      <c r="BS321" s="18" t="str">
        <f t="shared" si="35"/>
        <v>*</v>
      </c>
      <c r="BT321" s="225" t="str">
        <f t="shared" si="27"/>
        <v/>
      </c>
    </row>
    <row r="322" spans="1:72" hidden="1">
      <c r="A322" s="50" t="str">
        <f t="shared" si="32"/>
        <v/>
      </c>
      <c r="B322" s="171"/>
      <c r="C322" s="8" t="str">
        <f>IF(BS_CONTROLE[[#This Row],[DATA]]="","",WEEKNUM(BS_CONTROLE[[#This Row],[DATA]]))</f>
        <v/>
      </c>
      <c r="D322" s="51"/>
      <c r="E322" s="321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11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9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9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4" t="str">
        <f>IF(BS_CONTROLE[[#This Row],[Local - Partida]]=0, "-", BS_CONTROLE[[#This Row],[Local - Partida]])</f>
        <v>-</v>
      </c>
      <c r="AL322" s="284" t="str">
        <f>IF(BS_CONTROLE[[#This Row],[Local - Encerramento]]=0, "-", BS_CONTROLE[[#This Row],[Local - Encerramento]])</f>
        <v>-</v>
      </c>
      <c r="AM322" s="284" t="str">
        <f>IF(BS_CONTROLE[[#This Row],[Entre - Estações]]=0, "-", BS_CONTROLE[[#This Row],[Entre - Estações]])</f>
        <v>-</v>
      </c>
      <c r="AN322" s="284" t="str">
        <f>IF(BS_CONTROLE[[#This Row],[SB]]=0, "-", BS_CONTROLE[[#This Row],[SB]])</f>
        <v>-</v>
      </c>
      <c r="AO322" s="285" t="str">
        <f>IF(BS_CONTROLE[[#This Row],[SUB]]=0, "-", BS_CONTROLE[[#This Row],[SUB]])</f>
        <v>-</v>
      </c>
      <c r="AP322" s="286" t="str">
        <f>IF(BS_CONTROLE[[#This Row],[KM - Inicio]]=0, "-", BS_CONTROLE[[#This Row],[KM - Inicio]])</f>
        <v>-</v>
      </c>
      <c r="AQ322" s="286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9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7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3"/>
        <v>Aderente</v>
      </c>
      <c r="BR322" s="18" t="str">
        <f t="shared" si="34"/>
        <v>*</v>
      </c>
      <c r="BS322" s="18" t="str">
        <f t="shared" si="35"/>
        <v>*</v>
      </c>
      <c r="BT322" s="225" t="str">
        <f t="shared" si="27"/>
        <v/>
      </c>
    </row>
    <row r="323" spans="1:72" hidden="1">
      <c r="A323" s="50" t="str">
        <f t="shared" si="32"/>
        <v/>
      </c>
      <c r="B323" s="171"/>
      <c r="C323" s="8" t="str">
        <f>IF(BS_CONTROLE[[#This Row],[DATA]]="","",WEEKNUM(BS_CONTROLE[[#This Row],[DATA]]))</f>
        <v/>
      </c>
      <c r="D323" s="51"/>
      <c r="E323" s="320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11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9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9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4" t="str">
        <f>IF(BS_CONTROLE[[#This Row],[Local - Partida]]=0, "-", BS_CONTROLE[[#This Row],[Local - Partida]])</f>
        <v>-</v>
      </c>
      <c r="AL323" s="284" t="str">
        <f>IF(BS_CONTROLE[[#This Row],[Local - Encerramento]]=0, "-", BS_CONTROLE[[#This Row],[Local - Encerramento]])</f>
        <v>-</v>
      </c>
      <c r="AM323" s="284" t="str">
        <f>IF(BS_CONTROLE[[#This Row],[Entre - Estações]]=0, "-", BS_CONTROLE[[#This Row],[Entre - Estações]])</f>
        <v>-</v>
      </c>
      <c r="AN323" s="284" t="str">
        <f>IF(BS_CONTROLE[[#This Row],[SB]]=0, "-", BS_CONTROLE[[#This Row],[SB]])</f>
        <v>-</v>
      </c>
      <c r="AO323" s="285" t="str">
        <f>IF(BS_CONTROLE[[#This Row],[SUB]]=0, "-", BS_CONTROLE[[#This Row],[SUB]])</f>
        <v>-</v>
      </c>
      <c r="AP323" s="286" t="str">
        <f>IF(BS_CONTROLE[[#This Row],[KM - Inicio]]=0, "-", BS_CONTROLE[[#This Row],[KM - Inicio]])</f>
        <v>-</v>
      </c>
      <c r="AQ323" s="286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9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7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3"/>
        <v>Aderente</v>
      </c>
      <c r="BR323" s="18" t="str">
        <f t="shared" si="34"/>
        <v>*</v>
      </c>
      <c r="BS323" s="18" t="str">
        <f t="shared" si="35"/>
        <v>*</v>
      </c>
      <c r="BT323" s="225" t="str">
        <f t="shared" si="27"/>
        <v/>
      </c>
    </row>
    <row r="324" spans="1:72" ht="16.5" hidden="1" customHeight="1">
      <c r="A324" s="50" t="str">
        <f t="shared" si="32"/>
        <v/>
      </c>
      <c r="B324" s="171"/>
      <c r="C324" s="8" t="str">
        <f>IF(BS_CONTROLE[[#This Row],[DATA]]="","",WEEKNUM(BS_CONTROLE[[#This Row],[DATA]]))</f>
        <v/>
      </c>
      <c r="D324" s="51"/>
      <c r="E324" s="320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11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9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9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4" t="str">
        <f>IF(BS_CONTROLE[[#This Row],[Local - Partida]]=0, "-", BS_CONTROLE[[#This Row],[Local - Partida]])</f>
        <v>-</v>
      </c>
      <c r="AL324" s="284" t="str">
        <f>IF(BS_CONTROLE[[#This Row],[Local - Encerramento]]=0, "-", BS_CONTROLE[[#This Row],[Local - Encerramento]])</f>
        <v>-</v>
      </c>
      <c r="AM324" s="284" t="str">
        <f>IF(BS_CONTROLE[[#This Row],[Entre - Estações]]=0, "-", BS_CONTROLE[[#This Row],[Entre - Estações]])</f>
        <v>-</v>
      </c>
      <c r="AN324" s="284" t="str">
        <f>IF(BS_CONTROLE[[#This Row],[SB]]=0, "-", BS_CONTROLE[[#This Row],[SB]])</f>
        <v>-</v>
      </c>
      <c r="AO324" s="285" t="str">
        <f>IF(BS_CONTROLE[[#This Row],[SUB]]=0, "-", BS_CONTROLE[[#This Row],[SUB]])</f>
        <v>-</v>
      </c>
      <c r="AP324" s="286" t="str">
        <f>IF(BS_CONTROLE[[#This Row],[KM - Inicio]]=0, "-", BS_CONTROLE[[#This Row],[KM - Inicio]])</f>
        <v>-</v>
      </c>
      <c r="AQ324" s="286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7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3"/>
        <v>Aderente</v>
      </c>
      <c r="BR324" s="18" t="str">
        <f t="shared" si="34"/>
        <v>*</v>
      </c>
      <c r="BS324" s="18" t="str">
        <f t="shared" si="35"/>
        <v>*</v>
      </c>
      <c r="BT324" s="225" t="str">
        <f t="shared" si="27"/>
        <v/>
      </c>
    </row>
    <row r="325" spans="1:72" hidden="1">
      <c r="A325" s="50" t="str">
        <f t="shared" si="32"/>
        <v/>
      </c>
      <c r="B325" s="171"/>
      <c r="C325" s="8" t="str">
        <f>IF(BS_CONTROLE[[#This Row],[DATA]]="","",WEEKNUM(BS_CONTROLE[[#This Row],[DATA]]))</f>
        <v/>
      </c>
      <c r="D325" s="51"/>
      <c r="E325" s="320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11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9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9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4" t="str">
        <f>IF(BS_CONTROLE[[#This Row],[Local - Partida]]=0, "-", BS_CONTROLE[[#This Row],[Local - Partida]])</f>
        <v>-</v>
      </c>
      <c r="AL325" s="284" t="str">
        <f>IF(BS_CONTROLE[[#This Row],[Local - Encerramento]]=0, "-", BS_CONTROLE[[#This Row],[Local - Encerramento]])</f>
        <v>-</v>
      </c>
      <c r="AM325" s="284" t="str">
        <f>IF(BS_CONTROLE[[#This Row],[Entre - Estações]]=0, "-", BS_CONTROLE[[#This Row],[Entre - Estações]])</f>
        <v>-</v>
      </c>
      <c r="AN325" s="284" t="str">
        <f>IF(BS_CONTROLE[[#This Row],[SB]]=0, "-", BS_CONTROLE[[#This Row],[SB]])</f>
        <v>-</v>
      </c>
      <c r="AO325" s="285" t="str">
        <f>IF(BS_CONTROLE[[#This Row],[SUB]]=0, "-", BS_CONTROLE[[#This Row],[SUB]])</f>
        <v>-</v>
      </c>
      <c r="AP325" s="286" t="str">
        <f>IF(BS_CONTROLE[[#This Row],[KM - Inicio]]=0, "-", BS_CONTROLE[[#This Row],[KM - Inicio]])</f>
        <v>-</v>
      </c>
      <c r="AQ325" s="286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7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3"/>
        <v>Aderente</v>
      </c>
      <c r="BR325" s="18" t="str">
        <f t="shared" si="34"/>
        <v>*</v>
      </c>
      <c r="BS325" s="18" t="str">
        <f t="shared" si="35"/>
        <v>*</v>
      </c>
      <c r="BT325" s="225" t="str">
        <f t="shared" si="27"/>
        <v/>
      </c>
    </row>
    <row r="326" spans="1:72" hidden="1">
      <c r="A326" s="50" t="str">
        <f t="shared" si="32"/>
        <v/>
      </c>
      <c r="B326" s="171"/>
      <c r="C326" s="8" t="str">
        <f>IF(BS_CONTROLE[[#This Row],[DATA]]="","",WEEKNUM(BS_CONTROLE[[#This Row],[DATA]]))</f>
        <v/>
      </c>
      <c r="D326" s="51"/>
      <c r="E326" s="320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11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9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9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4" t="str">
        <f>IF(BS_CONTROLE[[#This Row],[Local - Partida]]=0, "-", BS_CONTROLE[[#This Row],[Local - Partida]])</f>
        <v>-</v>
      </c>
      <c r="AL326" s="284" t="str">
        <f>IF(BS_CONTROLE[[#This Row],[Local - Encerramento]]=0, "-", BS_CONTROLE[[#This Row],[Local - Encerramento]])</f>
        <v>-</v>
      </c>
      <c r="AM326" s="284" t="str">
        <f>IF(BS_CONTROLE[[#This Row],[Entre - Estações]]=0, "-", BS_CONTROLE[[#This Row],[Entre - Estações]])</f>
        <v>-</v>
      </c>
      <c r="AN326" s="284" t="str">
        <f>IF(BS_CONTROLE[[#This Row],[SB]]=0, "-", BS_CONTROLE[[#This Row],[SB]])</f>
        <v>-</v>
      </c>
      <c r="AO326" s="285" t="str">
        <f>IF(BS_CONTROLE[[#This Row],[SUB]]=0, "-", BS_CONTROLE[[#This Row],[SUB]])</f>
        <v>-</v>
      </c>
      <c r="AP326" s="286" t="str">
        <f>IF(BS_CONTROLE[[#This Row],[KM - Inicio]]=0, "-", BS_CONTROLE[[#This Row],[KM - Inicio]])</f>
        <v>-</v>
      </c>
      <c r="AQ326" s="286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9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7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3"/>
        <v>Aderente</v>
      </c>
      <c r="BR326" s="18" t="str">
        <f t="shared" si="34"/>
        <v>*</v>
      </c>
      <c r="BS326" s="18" t="str">
        <f t="shared" si="35"/>
        <v>*</v>
      </c>
      <c r="BT326" s="225" t="str">
        <f t="shared" si="27"/>
        <v/>
      </c>
    </row>
    <row r="327" spans="1:72" hidden="1">
      <c r="A327" s="50" t="str">
        <f t="shared" si="32"/>
        <v/>
      </c>
      <c r="B327" s="171"/>
      <c r="C327" s="8" t="str">
        <f>IF(BS_CONTROLE[[#This Row],[DATA]]="","",WEEKNUM(BS_CONTROLE[[#This Row],[DATA]]))</f>
        <v/>
      </c>
      <c r="D327" s="51"/>
      <c r="E327" s="320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11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9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9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4" t="str">
        <f>IF(BS_CONTROLE[[#This Row],[Local - Partida]]=0, "-", BS_CONTROLE[[#This Row],[Local - Partida]])</f>
        <v>-</v>
      </c>
      <c r="AL327" s="284" t="str">
        <f>IF(BS_CONTROLE[[#This Row],[Local - Encerramento]]=0, "-", BS_CONTROLE[[#This Row],[Local - Encerramento]])</f>
        <v>-</v>
      </c>
      <c r="AM327" s="284" t="str">
        <f>IF(BS_CONTROLE[[#This Row],[Entre - Estações]]=0, "-", BS_CONTROLE[[#This Row],[Entre - Estações]])</f>
        <v>-</v>
      </c>
      <c r="AN327" s="284" t="str">
        <f>IF(BS_CONTROLE[[#This Row],[SB]]=0, "-", BS_CONTROLE[[#This Row],[SB]])</f>
        <v>-</v>
      </c>
      <c r="AO327" s="285" t="str">
        <f>IF(BS_CONTROLE[[#This Row],[SUB]]=0, "-", BS_CONTROLE[[#This Row],[SUB]])</f>
        <v>-</v>
      </c>
      <c r="AP327" s="286" t="str">
        <f>IF(BS_CONTROLE[[#This Row],[KM - Inicio]]=0, "-", BS_CONTROLE[[#This Row],[KM - Inicio]])</f>
        <v>-</v>
      </c>
      <c r="AQ327" s="286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9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7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3"/>
        <v>Aderente</v>
      </c>
      <c r="BR327" s="18" t="str">
        <f t="shared" si="34"/>
        <v>*</v>
      </c>
      <c r="BS327" s="18" t="str">
        <f t="shared" si="35"/>
        <v>*</v>
      </c>
      <c r="BT327" s="225" t="str">
        <f t="shared" si="27"/>
        <v/>
      </c>
    </row>
    <row r="328" spans="1:72" hidden="1">
      <c r="A328" s="50" t="str">
        <f t="shared" si="32"/>
        <v/>
      </c>
      <c r="B328" s="171"/>
      <c r="C328" s="8" t="str">
        <f>IF(BS_CONTROLE[[#This Row],[DATA]]="","",WEEKNUM(BS_CONTROLE[[#This Row],[DATA]]))</f>
        <v/>
      </c>
      <c r="D328" s="51"/>
      <c r="E328" s="320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11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9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9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4" t="str">
        <f>IF(BS_CONTROLE[[#This Row],[Local - Partida]]=0, "-", BS_CONTROLE[[#This Row],[Local - Partida]])</f>
        <v>-</v>
      </c>
      <c r="AL328" s="284" t="str">
        <f>IF(BS_CONTROLE[[#This Row],[Local - Encerramento]]=0, "-", BS_CONTROLE[[#This Row],[Local - Encerramento]])</f>
        <v>-</v>
      </c>
      <c r="AM328" s="284" t="str">
        <f>IF(BS_CONTROLE[[#This Row],[Entre - Estações]]=0, "-", BS_CONTROLE[[#This Row],[Entre - Estações]])</f>
        <v>-</v>
      </c>
      <c r="AN328" s="284" t="str">
        <f>IF(BS_CONTROLE[[#This Row],[SB]]=0, "-", BS_CONTROLE[[#This Row],[SB]])</f>
        <v>-</v>
      </c>
      <c r="AO328" s="285" t="str">
        <f>IF(BS_CONTROLE[[#This Row],[SUB]]=0, "-", BS_CONTROLE[[#This Row],[SUB]])</f>
        <v>-</v>
      </c>
      <c r="AP328" s="286" t="str">
        <f>IF(BS_CONTROLE[[#This Row],[KM - Inicio]]=0, "-", BS_CONTROLE[[#This Row],[KM - Inicio]])</f>
        <v>-</v>
      </c>
      <c r="AQ328" s="286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9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7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3"/>
        <v>Aderente</v>
      </c>
      <c r="BR328" s="18" t="str">
        <f t="shared" si="34"/>
        <v>*</v>
      </c>
      <c r="BS328" s="18" t="str">
        <f t="shared" si="35"/>
        <v>*</v>
      </c>
      <c r="BT328" s="225" t="str">
        <f t="shared" si="27"/>
        <v/>
      </c>
    </row>
    <row r="329" spans="1:72" hidden="1">
      <c r="A329" s="50" t="str">
        <f t="shared" si="32"/>
        <v/>
      </c>
      <c r="B329" s="171"/>
      <c r="C329" s="8" t="str">
        <f>IF(BS_CONTROLE[[#This Row],[DATA]]="","",WEEKNUM(BS_CONTROLE[[#This Row],[DATA]]))</f>
        <v/>
      </c>
      <c r="D329" s="51"/>
      <c r="E329" s="320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11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9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9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4" t="str">
        <f>IF(BS_CONTROLE[[#This Row],[Local - Partida]]=0, "-", BS_CONTROLE[[#This Row],[Local - Partida]])</f>
        <v>-</v>
      </c>
      <c r="AL329" s="284" t="str">
        <f>IF(BS_CONTROLE[[#This Row],[Local - Encerramento]]=0, "-", BS_CONTROLE[[#This Row],[Local - Encerramento]])</f>
        <v>-</v>
      </c>
      <c r="AM329" s="284" t="str">
        <f>IF(BS_CONTROLE[[#This Row],[Entre - Estações]]=0, "-", BS_CONTROLE[[#This Row],[Entre - Estações]])</f>
        <v>-</v>
      </c>
      <c r="AN329" s="284" t="str">
        <f>IF(BS_CONTROLE[[#This Row],[SB]]=0, "-", BS_CONTROLE[[#This Row],[SB]])</f>
        <v>-</v>
      </c>
      <c r="AO329" s="285" t="str">
        <f>IF(BS_CONTROLE[[#This Row],[SUB]]=0, "-", BS_CONTROLE[[#This Row],[SUB]])</f>
        <v>-</v>
      </c>
      <c r="AP329" s="286" t="str">
        <f>IF(BS_CONTROLE[[#This Row],[KM - Inicio]]=0, "-", BS_CONTROLE[[#This Row],[KM - Inicio]])</f>
        <v>-</v>
      </c>
      <c r="AQ329" s="286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9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7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3"/>
        <v>Aderente</v>
      </c>
      <c r="BR329" s="18" t="str">
        <f t="shared" si="34"/>
        <v>*</v>
      </c>
      <c r="BS329" s="18" t="str">
        <f t="shared" si="35"/>
        <v>*</v>
      </c>
      <c r="BT329" s="225" t="str">
        <f t="shared" si="27"/>
        <v/>
      </c>
    </row>
    <row r="330" spans="1:72" hidden="1">
      <c r="A330" s="50" t="str">
        <f t="shared" si="32"/>
        <v/>
      </c>
      <c r="B330" s="171"/>
      <c r="C330" s="8" t="str">
        <f>IF(BS_CONTROLE[[#This Row],[DATA]]="","",WEEKNUM(BS_CONTROLE[[#This Row],[DATA]]))</f>
        <v/>
      </c>
      <c r="D330" s="51"/>
      <c r="E330" s="320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11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9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9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4" t="str">
        <f>IF(BS_CONTROLE[[#This Row],[Local - Partida]]=0, "-", BS_CONTROLE[[#This Row],[Local - Partida]])</f>
        <v>-</v>
      </c>
      <c r="AL330" s="284" t="str">
        <f>IF(BS_CONTROLE[[#This Row],[Local - Encerramento]]=0, "-", BS_CONTROLE[[#This Row],[Local - Encerramento]])</f>
        <v>-</v>
      </c>
      <c r="AM330" s="284" t="str">
        <f>IF(BS_CONTROLE[[#This Row],[Entre - Estações]]=0, "-", BS_CONTROLE[[#This Row],[Entre - Estações]])</f>
        <v>-</v>
      </c>
      <c r="AN330" s="284" t="str">
        <f>IF(BS_CONTROLE[[#This Row],[SB]]=0, "-", BS_CONTROLE[[#This Row],[SB]])</f>
        <v>-</v>
      </c>
      <c r="AO330" s="285" t="str">
        <f>IF(BS_CONTROLE[[#This Row],[SUB]]=0, "-", BS_CONTROLE[[#This Row],[SUB]])</f>
        <v>-</v>
      </c>
      <c r="AP330" s="286" t="str">
        <f>IF(BS_CONTROLE[[#This Row],[KM - Inicio]]=0, "-", BS_CONTROLE[[#This Row],[KM - Inicio]])</f>
        <v>-</v>
      </c>
      <c r="AQ330" s="286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9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7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3"/>
        <v>Aderente</v>
      </c>
      <c r="BR330" s="18" t="str">
        <f t="shared" si="34"/>
        <v>*</v>
      </c>
      <c r="BS330" s="18" t="str">
        <f t="shared" si="35"/>
        <v>*</v>
      </c>
      <c r="BT330" s="225" t="str">
        <f t="shared" si="27"/>
        <v/>
      </c>
    </row>
    <row r="331" spans="1:72" hidden="1">
      <c r="A331" s="50" t="str">
        <f t="shared" si="32"/>
        <v/>
      </c>
      <c r="B331" s="171"/>
      <c r="C331" s="8" t="str">
        <f>IF(BS_CONTROLE[[#This Row],[DATA]]="","",WEEKNUM(BS_CONTROLE[[#This Row],[DATA]]))</f>
        <v/>
      </c>
      <c r="D331" s="51"/>
      <c r="E331" s="320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11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9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9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4" t="str">
        <f>IF(BS_CONTROLE[[#This Row],[Local - Partida]]=0, "-", BS_CONTROLE[[#This Row],[Local - Partida]])</f>
        <v>-</v>
      </c>
      <c r="AL331" s="284" t="str">
        <f>IF(BS_CONTROLE[[#This Row],[Local - Encerramento]]=0, "-", BS_CONTROLE[[#This Row],[Local - Encerramento]])</f>
        <v>-</v>
      </c>
      <c r="AM331" s="284" t="str">
        <f>IF(BS_CONTROLE[[#This Row],[Entre - Estações]]=0, "-", BS_CONTROLE[[#This Row],[Entre - Estações]])</f>
        <v>-</v>
      </c>
      <c r="AN331" s="284" t="str">
        <f>IF(BS_CONTROLE[[#This Row],[SB]]=0, "-", BS_CONTROLE[[#This Row],[SB]])</f>
        <v>-</v>
      </c>
      <c r="AO331" s="285" t="str">
        <f>IF(BS_CONTROLE[[#This Row],[SUB]]=0, "-", BS_CONTROLE[[#This Row],[SUB]])</f>
        <v>-</v>
      </c>
      <c r="AP331" s="286" t="str">
        <f>IF(BS_CONTROLE[[#This Row],[KM - Inicio]]=0, "-", BS_CONTROLE[[#This Row],[KM - Inicio]])</f>
        <v>-</v>
      </c>
      <c r="AQ331" s="286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7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3"/>
        <v>Aderente</v>
      </c>
      <c r="BR331" s="18" t="str">
        <f t="shared" si="34"/>
        <v>*</v>
      </c>
      <c r="BS331" s="18" t="str">
        <f t="shared" si="35"/>
        <v>*</v>
      </c>
      <c r="BT331" s="225" t="str">
        <f t="shared" si="27"/>
        <v/>
      </c>
    </row>
    <row r="332" spans="1:72" hidden="1">
      <c r="A332" s="50" t="str">
        <f t="shared" si="32"/>
        <v/>
      </c>
      <c r="B332" s="171"/>
      <c r="C332" s="8" t="str">
        <f>IF(BS_CONTROLE[[#This Row],[DATA]]="","",WEEKNUM(BS_CONTROLE[[#This Row],[DATA]]))</f>
        <v/>
      </c>
      <c r="D332" s="51"/>
      <c r="E332" s="320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11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9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9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4" t="str">
        <f>IF(BS_CONTROLE[[#This Row],[Local - Partida]]=0, "-", BS_CONTROLE[[#This Row],[Local - Partida]])</f>
        <v>-</v>
      </c>
      <c r="AL332" s="284" t="str">
        <f>IF(BS_CONTROLE[[#This Row],[Local - Encerramento]]=0, "-", BS_CONTROLE[[#This Row],[Local - Encerramento]])</f>
        <v>-</v>
      </c>
      <c r="AM332" s="284" t="str">
        <f>IF(BS_CONTROLE[[#This Row],[Entre - Estações]]=0, "-", BS_CONTROLE[[#This Row],[Entre - Estações]])</f>
        <v>-</v>
      </c>
      <c r="AN332" s="284" t="str">
        <f>IF(BS_CONTROLE[[#This Row],[SB]]=0, "-", BS_CONTROLE[[#This Row],[SB]])</f>
        <v>-</v>
      </c>
      <c r="AO332" s="285" t="str">
        <f>IF(BS_CONTROLE[[#This Row],[SUB]]=0, "-", BS_CONTROLE[[#This Row],[SUB]])</f>
        <v>-</v>
      </c>
      <c r="AP332" s="286" t="str">
        <f>IF(BS_CONTROLE[[#This Row],[KM - Inicio]]=0, "-", BS_CONTROLE[[#This Row],[KM - Inicio]])</f>
        <v>-</v>
      </c>
      <c r="AQ332" s="286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7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3"/>
        <v>Aderente</v>
      </c>
      <c r="BR332" s="18" t="str">
        <f t="shared" si="34"/>
        <v>*</v>
      </c>
      <c r="BS332" s="18" t="str">
        <f t="shared" si="35"/>
        <v>*</v>
      </c>
      <c r="BT332" s="225" t="str">
        <f t="shared" si="27"/>
        <v/>
      </c>
    </row>
    <row r="333" spans="1:72" hidden="1">
      <c r="A333" s="50" t="str">
        <f t="shared" si="32"/>
        <v/>
      </c>
      <c r="B333" s="171"/>
      <c r="C333" s="8" t="str">
        <f>IF(BS_CONTROLE[[#This Row],[DATA]]="","",WEEKNUM(BS_CONTROLE[[#This Row],[DATA]]))</f>
        <v/>
      </c>
      <c r="D333" s="51"/>
      <c r="E333" s="320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11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9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9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4" t="str">
        <f>IF(BS_CONTROLE[[#This Row],[Local - Partida]]=0, "-", BS_CONTROLE[[#This Row],[Local - Partida]])</f>
        <v>-</v>
      </c>
      <c r="AL333" s="284" t="str">
        <f>IF(BS_CONTROLE[[#This Row],[Local - Encerramento]]=0, "-", BS_CONTROLE[[#This Row],[Local - Encerramento]])</f>
        <v>-</v>
      </c>
      <c r="AM333" s="284" t="str">
        <f>IF(BS_CONTROLE[[#This Row],[Entre - Estações]]=0, "-", BS_CONTROLE[[#This Row],[Entre - Estações]])</f>
        <v>-</v>
      </c>
      <c r="AN333" s="284" t="str">
        <f>IF(BS_CONTROLE[[#This Row],[SB]]=0, "-", BS_CONTROLE[[#This Row],[SB]])</f>
        <v>-</v>
      </c>
      <c r="AO333" s="285" t="str">
        <f>IF(BS_CONTROLE[[#This Row],[SUB]]=0, "-", BS_CONTROLE[[#This Row],[SUB]])</f>
        <v>-</v>
      </c>
      <c r="AP333" s="286" t="str">
        <f>IF(BS_CONTROLE[[#This Row],[KM - Inicio]]=0, "-", BS_CONTROLE[[#This Row],[KM - Inicio]])</f>
        <v>-</v>
      </c>
      <c r="AQ333" s="286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7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3"/>
        <v>Aderente</v>
      </c>
      <c r="BR333" s="18" t="str">
        <f t="shared" si="34"/>
        <v>*</v>
      </c>
      <c r="BS333" s="18" t="str">
        <f t="shared" si="35"/>
        <v>*</v>
      </c>
      <c r="BT333" s="225" t="str">
        <f t="shared" si="27"/>
        <v/>
      </c>
    </row>
    <row r="334" spans="1:72" hidden="1">
      <c r="A334" s="50" t="str">
        <f t="shared" si="32"/>
        <v/>
      </c>
      <c r="B334" s="171"/>
      <c r="C334" s="8" t="str">
        <f>IF(BS_CONTROLE[[#This Row],[DATA]]="","",WEEKNUM(BS_CONTROLE[[#This Row],[DATA]]))</f>
        <v/>
      </c>
      <c r="D334" s="51"/>
      <c r="E334" s="321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11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9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9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4" t="str">
        <f>IF(BS_CONTROLE[[#This Row],[Local - Partida]]=0, "-", BS_CONTROLE[[#This Row],[Local - Partida]])</f>
        <v>-</v>
      </c>
      <c r="AL334" s="284" t="str">
        <f>IF(BS_CONTROLE[[#This Row],[Local - Encerramento]]=0, "-", BS_CONTROLE[[#This Row],[Local - Encerramento]])</f>
        <v>-</v>
      </c>
      <c r="AM334" s="284" t="str">
        <f>IF(BS_CONTROLE[[#This Row],[Entre - Estações]]=0, "-", BS_CONTROLE[[#This Row],[Entre - Estações]])</f>
        <v>-</v>
      </c>
      <c r="AN334" s="284" t="str">
        <f>IF(BS_CONTROLE[[#This Row],[SB]]=0, "-", BS_CONTROLE[[#This Row],[SB]])</f>
        <v>-</v>
      </c>
      <c r="AO334" s="285" t="str">
        <f>IF(BS_CONTROLE[[#This Row],[SUB]]=0, "-", BS_CONTROLE[[#This Row],[SUB]])</f>
        <v>-</v>
      </c>
      <c r="AP334" s="286" t="str">
        <f>IF(BS_CONTROLE[[#This Row],[KM - Inicio]]=0, "-", BS_CONTROLE[[#This Row],[KM - Inicio]])</f>
        <v>-</v>
      </c>
      <c r="AQ334" s="286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7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3"/>
        <v>Aderente</v>
      </c>
      <c r="BR334" s="18" t="str">
        <f t="shared" si="34"/>
        <v>*</v>
      </c>
      <c r="BS334" s="18" t="str">
        <f t="shared" si="35"/>
        <v>*</v>
      </c>
      <c r="BT334" s="225" t="str">
        <f t="shared" si="27"/>
        <v/>
      </c>
    </row>
    <row r="335" spans="1:72" hidden="1">
      <c r="A335" s="50" t="str">
        <f t="shared" si="32"/>
        <v/>
      </c>
      <c r="B335" s="171"/>
      <c r="C335" s="8" t="str">
        <f>IF(BS_CONTROLE[[#This Row],[DATA]]="","",WEEKNUM(BS_CONTROLE[[#This Row],[DATA]]))</f>
        <v/>
      </c>
      <c r="D335" s="51"/>
      <c r="E335" s="320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11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9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9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4" t="str">
        <f>IF(BS_CONTROLE[[#This Row],[Local - Partida]]=0, "-", BS_CONTROLE[[#This Row],[Local - Partida]])</f>
        <v>-</v>
      </c>
      <c r="AL335" s="284" t="str">
        <f>IF(BS_CONTROLE[[#This Row],[Local - Encerramento]]=0, "-", BS_CONTROLE[[#This Row],[Local - Encerramento]])</f>
        <v>-</v>
      </c>
      <c r="AM335" s="284" t="str">
        <f>IF(BS_CONTROLE[[#This Row],[Entre - Estações]]=0, "-", BS_CONTROLE[[#This Row],[Entre - Estações]])</f>
        <v>-</v>
      </c>
      <c r="AN335" s="284" t="str">
        <f>IF(BS_CONTROLE[[#This Row],[SB]]=0, "-", BS_CONTROLE[[#This Row],[SB]])</f>
        <v>-</v>
      </c>
      <c r="AO335" s="285" t="str">
        <f>IF(BS_CONTROLE[[#This Row],[SUB]]=0, "-", BS_CONTROLE[[#This Row],[SUB]])</f>
        <v>-</v>
      </c>
      <c r="AP335" s="286" t="str">
        <f>IF(BS_CONTROLE[[#This Row],[KM - Inicio]]=0, "-", BS_CONTROLE[[#This Row],[KM - Inicio]])</f>
        <v>-</v>
      </c>
      <c r="AQ335" s="286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7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3"/>
        <v>Aderente</v>
      </c>
      <c r="BR335" s="18" t="str">
        <f t="shared" si="34"/>
        <v>*</v>
      </c>
      <c r="BS335" s="18" t="str">
        <f t="shared" si="35"/>
        <v>*</v>
      </c>
      <c r="BT335" s="225" t="str">
        <f t="shared" si="27"/>
        <v/>
      </c>
    </row>
    <row r="336" spans="1:72" hidden="1">
      <c r="A336" s="50" t="str">
        <f t="shared" si="32"/>
        <v/>
      </c>
      <c r="B336" s="171"/>
      <c r="C336" s="8" t="str">
        <f>IF(BS_CONTROLE[[#This Row],[DATA]]="","",WEEKNUM(BS_CONTROLE[[#This Row],[DATA]]))</f>
        <v/>
      </c>
      <c r="D336" s="51"/>
      <c r="E336" s="320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11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9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9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4" t="str">
        <f>IF(BS_CONTROLE[[#This Row],[Local - Partida]]=0, "-", BS_CONTROLE[[#This Row],[Local - Partida]])</f>
        <v>-</v>
      </c>
      <c r="AL336" s="284" t="str">
        <f>IF(BS_CONTROLE[[#This Row],[Local - Encerramento]]=0, "-", BS_CONTROLE[[#This Row],[Local - Encerramento]])</f>
        <v>-</v>
      </c>
      <c r="AM336" s="284" t="str">
        <f>IF(BS_CONTROLE[[#This Row],[Entre - Estações]]=0, "-", BS_CONTROLE[[#This Row],[Entre - Estações]])</f>
        <v>-</v>
      </c>
      <c r="AN336" s="284" t="str">
        <f>IF(BS_CONTROLE[[#This Row],[SB]]=0, "-", BS_CONTROLE[[#This Row],[SB]])</f>
        <v>-</v>
      </c>
      <c r="AO336" s="285" t="str">
        <f>IF(BS_CONTROLE[[#This Row],[SUB]]=0, "-", BS_CONTROLE[[#This Row],[SUB]])</f>
        <v>-</v>
      </c>
      <c r="AP336" s="286" t="str">
        <f>IF(BS_CONTROLE[[#This Row],[KM - Inicio]]=0, "-", BS_CONTROLE[[#This Row],[KM - Inicio]])</f>
        <v>-</v>
      </c>
      <c r="AQ336" s="286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7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3"/>
        <v>Aderente</v>
      </c>
      <c r="BR336" s="18" t="str">
        <f t="shared" si="34"/>
        <v>*</v>
      </c>
      <c r="BS336" s="18" t="str">
        <f t="shared" si="35"/>
        <v>*</v>
      </c>
      <c r="BT336" s="225" t="str">
        <f t="shared" si="27"/>
        <v/>
      </c>
    </row>
    <row r="337" spans="1:72" hidden="1">
      <c r="A337" s="50" t="str">
        <f t="shared" si="32"/>
        <v/>
      </c>
      <c r="B337" s="171"/>
      <c r="C337" s="8" t="str">
        <f>IF(BS_CONTROLE[[#This Row],[DATA]]="","",WEEKNUM(BS_CONTROLE[[#This Row],[DATA]]))</f>
        <v/>
      </c>
      <c r="D337" s="51"/>
      <c r="E337" s="320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11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9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9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4" t="str">
        <f>IF(BS_CONTROLE[[#This Row],[Local - Partida]]=0, "-", BS_CONTROLE[[#This Row],[Local - Partida]])</f>
        <v>-</v>
      </c>
      <c r="AL337" s="284" t="str">
        <f>IF(BS_CONTROLE[[#This Row],[Local - Encerramento]]=0, "-", BS_CONTROLE[[#This Row],[Local - Encerramento]])</f>
        <v>-</v>
      </c>
      <c r="AM337" s="284" t="str">
        <f>IF(BS_CONTROLE[[#This Row],[Entre - Estações]]=0, "-", BS_CONTROLE[[#This Row],[Entre - Estações]])</f>
        <v>-</v>
      </c>
      <c r="AN337" s="284" t="str">
        <f>IF(BS_CONTROLE[[#This Row],[SB]]=0, "-", BS_CONTROLE[[#This Row],[SB]])</f>
        <v>-</v>
      </c>
      <c r="AO337" s="285" t="str">
        <f>IF(BS_CONTROLE[[#This Row],[SUB]]=0, "-", BS_CONTROLE[[#This Row],[SUB]])</f>
        <v>-</v>
      </c>
      <c r="AP337" s="286" t="str">
        <f>IF(BS_CONTROLE[[#This Row],[KM - Inicio]]=0, "-", BS_CONTROLE[[#This Row],[KM - Inicio]])</f>
        <v>-</v>
      </c>
      <c r="AQ337" s="286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9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7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3"/>
        <v>Aderente</v>
      </c>
      <c r="BR337" s="18" t="str">
        <f t="shared" si="34"/>
        <v>*</v>
      </c>
      <c r="BS337" s="18" t="str">
        <f t="shared" si="35"/>
        <v>*</v>
      </c>
      <c r="BT337" s="225" t="str">
        <f t="shared" si="27"/>
        <v/>
      </c>
    </row>
    <row r="338" spans="1:72" hidden="1">
      <c r="A338" s="50" t="str">
        <f t="shared" si="32"/>
        <v/>
      </c>
      <c r="B338" s="171"/>
      <c r="C338" s="8" t="str">
        <f>IF(BS_CONTROLE[[#This Row],[DATA]]="","",WEEKNUM(BS_CONTROLE[[#This Row],[DATA]]))</f>
        <v/>
      </c>
      <c r="D338" s="51"/>
      <c r="E338" s="320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11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9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9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4" t="str">
        <f>IF(BS_CONTROLE[[#This Row],[Local - Partida]]=0, "-", BS_CONTROLE[[#This Row],[Local - Partida]])</f>
        <v>-</v>
      </c>
      <c r="AL338" s="284" t="str">
        <f>IF(BS_CONTROLE[[#This Row],[Local - Encerramento]]=0, "-", BS_CONTROLE[[#This Row],[Local - Encerramento]])</f>
        <v>-</v>
      </c>
      <c r="AM338" s="284" t="str">
        <f>IF(BS_CONTROLE[[#This Row],[Entre - Estações]]=0, "-", BS_CONTROLE[[#This Row],[Entre - Estações]])</f>
        <v>-</v>
      </c>
      <c r="AN338" s="284" t="str">
        <f>IF(BS_CONTROLE[[#This Row],[SB]]=0, "-", BS_CONTROLE[[#This Row],[SB]])</f>
        <v>-</v>
      </c>
      <c r="AO338" s="285" t="str">
        <f>IF(BS_CONTROLE[[#This Row],[SUB]]=0, "-", BS_CONTROLE[[#This Row],[SUB]])</f>
        <v>-</v>
      </c>
      <c r="AP338" s="286" t="str">
        <f>IF(BS_CONTROLE[[#This Row],[KM - Inicio]]=0, "-", BS_CONTROLE[[#This Row],[KM - Inicio]])</f>
        <v>-</v>
      </c>
      <c r="AQ338" s="286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7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3"/>
        <v>Aderente</v>
      </c>
      <c r="BR338" s="18" t="str">
        <f t="shared" si="34"/>
        <v>*</v>
      </c>
      <c r="BS338" s="18" t="str">
        <f t="shared" si="35"/>
        <v>*</v>
      </c>
      <c r="BT338" s="225" t="str">
        <f t="shared" si="27"/>
        <v/>
      </c>
    </row>
    <row r="339" spans="1:72" hidden="1">
      <c r="A339" s="50" t="str">
        <f t="shared" si="32"/>
        <v/>
      </c>
      <c r="B339" s="171"/>
      <c r="C339" s="8" t="str">
        <f>IF(BS_CONTROLE[[#This Row],[DATA]]="","",WEEKNUM(BS_CONTROLE[[#This Row],[DATA]]))</f>
        <v/>
      </c>
      <c r="D339" s="51"/>
      <c r="E339" s="320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11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9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9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4" t="str">
        <f>IF(BS_CONTROLE[[#This Row],[Local - Partida]]=0, "-", BS_CONTROLE[[#This Row],[Local - Partida]])</f>
        <v>-</v>
      </c>
      <c r="AL339" s="284" t="str">
        <f>IF(BS_CONTROLE[[#This Row],[Local - Encerramento]]=0, "-", BS_CONTROLE[[#This Row],[Local - Encerramento]])</f>
        <v>-</v>
      </c>
      <c r="AM339" s="284" t="str">
        <f>IF(BS_CONTROLE[[#This Row],[Entre - Estações]]=0, "-", BS_CONTROLE[[#This Row],[Entre - Estações]])</f>
        <v>-</v>
      </c>
      <c r="AN339" s="284" t="str">
        <f>IF(BS_CONTROLE[[#This Row],[SB]]=0, "-", BS_CONTROLE[[#This Row],[SB]])</f>
        <v>-</v>
      </c>
      <c r="AO339" s="285" t="str">
        <f>IF(BS_CONTROLE[[#This Row],[SUB]]=0, "-", BS_CONTROLE[[#This Row],[SUB]])</f>
        <v>-</v>
      </c>
      <c r="AP339" s="286" t="str">
        <f>IF(BS_CONTROLE[[#This Row],[KM - Inicio]]=0, "-", BS_CONTROLE[[#This Row],[KM - Inicio]])</f>
        <v>-</v>
      </c>
      <c r="AQ339" s="286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7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3"/>
        <v>Aderente</v>
      </c>
      <c r="BR339" s="18" t="str">
        <f t="shared" si="34"/>
        <v>*</v>
      </c>
      <c r="BS339" s="18" t="str">
        <f t="shared" si="35"/>
        <v>*</v>
      </c>
      <c r="BT339" s="225" t="str">
        <f t="shared" si="27"/>
        <v/>
      </c>
    </row>
    <row r="340" spans="1:72" hidden="1">
      <c r="A340" s="50" t="str">
        <f t="shared" si="32"/>
        <v/>
      </c>
      <c r="B340" s="171"/>
      <c r="C340" s="8" t="str">
        <f>IF(BS_CONTROLE[[#This Row],[DATA]]="","",WEEKNUM(BS_CONTROLE[[#This Row],[DATA]]))</f>
        <v/>
      </c>
      <c r="D340" s="51"/>
      <c r="E340" s="320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11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9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9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4" t="str">
        <f>IF(BS_CONTROLE[[#This Row],[Local - Partida]]=0, "-", BS_CONTROLE[[#This Row],[Local - Partida]])</f>
        <v>-</v>
      </c>
      <c r="AL340" s="284" t="str">
        <f>IF(BS_CONTROLE[[#This Row],[Local - Encerramento]]=0, "-", BS_CONTROLE[[#This Row],[Local - Encerramento]])</f>
        <v>-</v>
      </c>
      <c r="AM340" s="284" t="str">
        <f>IF(BS_CONTROLE[[#This Row],[Entre - Estações]]=0, "-", BS_CONTROLE[[#This Row],[Entre - Estações]])</f>
        <v>-</v>
      </c>
      <c r="AN340" s="284" t="str">
        <f>IF(BS_CONTROLE[[#This Row],[SB]]=0, "-", BS_CONTROLE[[#This Row],[SB]])</f>
        <v>-</v>
      </c>
      <c r="AO340" s="285" t="str">
        <f>IF(BS_CONTROLE[[#This Row],[SUB]]=0, "-", BS_CONTROLE[[#This Row],[SUB]])</f>
        <v>-</v>
      </c>
      <c r="AP340" s="286" t="str">
        <f>IF(BS_CONTROLE[[#This Row],[KM - Inicio]]=0, "-", BS_CONTROLE[[#This Row],[KM - Inicio]])</f>
        <v>-</v>
      </c>
      <c r="AQ340" s="286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7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3"/>
        <v>Aderente</v>
      </c>
      <c r="BR340" s="18" t="str">
        <f t="shared" si="34"/>
        <v>*</v>
      </c>
      <c r="BS340" s="18" t="str">
        <f t="shared" si="35"/>
        <v>*</v>
      </c>
      <c r="BT340" s="225" t="str">
        <f t="shared" si="27"/>
        <v/>
      </c>
    </row>
    <row r="341" spans="1:72" hidden="1">
      <c r="A341" s="50" t="str">
        <f t="shared" si="32"/>
        <v/>
      </c>
      <c r="B341" s="171"/>
      <c r="C341" s="8" t="str">
        <f>IF(BS_CONTROLE[[#This Row],[DATA]]="","",WEEKNUM(BS_CONTROLE[[#This Row],[DATA]]))</f>
        <v/>
      </c>
      <c r="D341" s="51"/>
      <c r="E341" s="320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11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9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9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4" t="str">
        <f>IF(BS_CONTROLE[[#This Row],[Local - Partida]]=0, "-", BS_CONTROLE[[#This Row],[Local - Partida]])</f>
        <v>-</v>
      </c>
      <c r="AL341" s="284" t="str">
        <f>IF(BS_CONTROLE[[#This Row],[Local - Encerramento]]=0, "-", BS_CONTROLE[[#This Row],[Local - Encerramento]])</f>
        <v>-</v>
      </c>
      <c r="AM341" s="284" t="str">
        <f>IF(BS_CONTROLE[[#This Row],[Entre - Estações]]=0, "-", BS_CONTROLE[[#This Row],[Entre - Estações]])</f>
        <v>-</v>
      </c>
      <c r="AN341" s="284" t="str">
        <f>IF(BS_CONTROLE[[#This Row],[SB]]=0, "-", BS_CONTROLE[[#This Row],[SB]])</f>
        <v>-</v>
      </c>
      <c r="AO341" s="285" t="str">
        <f>IF(BS_CONTROLE[[#This Row],[SUB]]=0, "-", BS_CONTROLE[[#This Row],[SUB]])</f>
        <v>-</v>
      </c>
      <c r="AP341" s="286" t="str">
        <f>IF(BS_CONTROLE[[#This Row],[KM - Inicio]]=0, "-", BS_CONTROLE[[#This Row],[KM - Inicio]])</f>
        <v>-</v>
      </c>
      <c r="AQ341" s="286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7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3"/>
        <v>Aderente</v>
      </c>
      <c r="BR341" s="18" t="str">
        <f t="shared" si="34"/>
        <v>*</v>
      </c>
      <c r="BS341" s="18" t="str">
        <f t="shared" si="35"/>
        <v>*</v>
      </c>
      <c r="BT341" s="225" t="str">
        <f t="shared" si="27"/>
        <v/>
      </c>
    </row>
    <row r="342" spans="1:72" hidden="1">
      <c r="A342" s="50" t="str">
        <f t="shared" si="32"/>
        <v/>
      </c>
      <c r="B342" s="171"/>
      <c r="C342" s="8" t="str">
        <f>IF(BS_CONTROLE[[#This Row],[DATA]]="","",WEEKNUM(BS_CONTROLE[[#This Row],[DATA]]))</f>
        <v/>
      </c>
      <c r="D342" s="51"/>
      <c r="E342" s="320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11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9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9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4" t="str">
        <f>IF(BS_CONTROLE[[#This Row],[Local - Partida]]=0, "-", BS_CONTROLE[[#This Row],[Local - Partida]])</f>
        <v>-</v>
      </c>
      <c r="AL342" s="284" t="str">
        <f>IF(BS_CONTROLE[[#This Row],[Local - Encerramento]]=0, "-", BS_CONTROLE[[#This Row],[Local - Encerramento]])</f>
        <v>-</v>
      </c>
      <c r="AM342" s="284" t="str">
        <f>IF(BS_CONTROLE[[#This Row],[Entre - Estações]]=0, "-", BS_CONTROLE[[#This Row],[Entre - Estações]])</f>
        <v>-</v>
      </c>
      <c r="AN342" s="284" t="str">
        <f>IF(BS_CONTROLE[[#This Row],[SB]]=0, "-", BS_CONTROLE[[#This Row],[SB]])</f>
        <v>-</v>
      </c>
      <c r="AO342" s="285" t="str">
        <f>IF(BS_CONTROLE[[#This Row],[SUB]]=0, "-", BS_CONTROLE[[#This Row],[SUB]])</f>
        <v>-</v>
      </c>
      <c r="AP342" s="286" t="str">
        <f>IF(BS_CONTROLE[[#This Row],[KM - Inicio]]=0, "-", BS_CONTROLE[[#This Row],[KM - Inicio]])</f>
        <v>-</v>
      </c>
      <c r="AQ342" s="286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7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3"/>
        <v>Aderente</v>
      </c>
      <c r="BR342" s="18" t="str">
        <f t="shared" si="34"/>
        <v>*</v>
      </c>
      <c r="BS342" s="18" t="str">
        <f t="shared" si="35"/>
        <v>*</v>
      </c>
      <c r="BT342" s="225" t="str">
        <f t="shared" si="27"/>
        <v/>
      </c>
    </row>
    <row r="343" spans="1:72" hidden="1">
      <c r="A343" s="50" t="str">
        <f t="shared" si="32"/>
        <v/>
      </c>
      <c r="B343" s="171"/>
      <c r="C343" s="8" t="str">
        <f>IF(BS_CONTROLE[[#This Row],[DATA]]="","",WEEKNUM(BS_CONTROLE[[#This Row],[DATA]]))</f>
        <v/>
      </c>
      <c r="D343" s="51"/>
      <c r="E343" s="320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11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9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9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4" t="str">
        <f>IF(BS_CONTROLE[[#This Row],[Local - Partida]]=0, "-", BS_CONTROLE[[#This Row],[Local - Partida]])</f>
        <v>-</v>
      </c>
      <c r="AL343" s="284" t="str">
        <f>IF(BS_CONTROLE[[#This Row],[Local - Encerramento]]=0, "-", BS_CONTROLE[[#This Row],[Local - Encerramento]])</f>
        <v>-</v>
      </c>
      <c r="AM343" s="284" t="str">
        <f>IF(BS_CONTROLE[[#This Row],[Entre - Estações]]=0, "-", BS_CONTROLE[[#This Row],[Entre - Estações]])</f>
        <v>-</v>
      </c>
      <c r="AN343" s="284" t="str">
        <f>IF(BS_CONTROLE[[#This Row],[SB]]=0, "-", BS_CONTROLE[[#This Row],[SB]])</f>
        <v>-</v>
      </c>
      <c r="AO343" s="285" t="str">
        <f>IF(BS_CONTROLE[[#This Row],[SUB]]=0, "-", BS_CONTROLE[[#This Row],[SUB]])</f>
        <v>-</v>
      </c>
      <c r="AP343" s="286" t="str">
        <f>IF(BS_CONTROLE[[#This Row],[KM - Inicio]]=0, "-", BS_CONTROLE[[#This Row],[KM - Inicio]])</f>
        <v>-</v>
      </c>
      <c r="AQ343" s="286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7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3"/>
        <v>Aderente</v>
      </c>
      <c r="BR343" s="18" t="str">
        <f t="shared" si="34"/>
        <v>*</v>
      </c>
      <c r="BS343" s="18" t="str">
        <f t="shared" si="35"/>
        <v>*</v>
      </c>
      <c r="BT343" s="225" t="str">
        <f t="shared" si="27"/>
        <v/>
      </c>
    </row>
    <row r="344" spans="1:72" hidden="1">
      <c r="A344" s="50" t="str">
        <f t="shared" si="32"/>
        <v/>
      </c>
      <c r="B344" s="171"/>
      <c r="C344" s="8" t="str">
        <f>IF(BS_CONTROLE[[#This Row],[DATA]]="","",WEEKNUM(BS_CONTROLE[[#This Row],[DATA]]))</f>
        <v/>
      </c>
      <c r="D344" s="51"/>
      <c r="E344" s="320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11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9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9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4" t="str">
        <f>IF(BS_CONTROLE[[#This Row],[Local - Partida]]=0, "-", BS_CONTROLE[[#This Row],[Local - Partida]])</f>
        <v>-</v>
      </c>
      <c r="AL344" s="284" t="str">
        <f>IF(BS_CONTROLE[[#This Row],[Local - Encerramento]]=0, "-", BS_CONTROLE[[#This Row],[Local - Encerramento]])</f>
        <v>-</v>
      </c>
      <c r="AM344" s="284" t="str">
        <f>IF(BS_CONTROLE[[#This Row],[Entre - Estações]]=0, "-", BS_CONTROLE[[#This Row],[Entre - Estações]])</f>
        <v>-</v>
      </c>
      <c r="AN344" s="284" t="str">
        <f>IF(BS_CONTROLE[[#This Row],[SB]]=0, "-", BS_CONTROLE[[#This Row],[SB]])</f>
        <v>-</v>
      </c>
      <c r="AO344" s="285" t="str">
        <f>IF(BS_CONTROLE[[#This Row],[SUB]]=0, "-", BS_CONTROLE[[#This Row],[SUB]])</f>
        <v>-</v>
      </c>
      <c r="AP344" s="286" t="str">
        <f>IF(BS_CONTROLE[[#This Row],[KM - Inicio]]=0, "-", BS_CONTROLE[[#This Row],[KM - Inicio]])</f>
        <v>-</v>
      </c>
      <c r="AQ344" s="286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7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3"/>
        <v>Aderente</v>
      </c>
      <c r="BR344" s="18" t="str">
        <f t="shared" si="34"/>
        <v>*</v>
      </c>
      <c r="BS344" s="18" t="str">
        <f t="shared" si="35"/>
        <v>*</v>
      </c>
      <c r="BT344" s="225" t="str">
        <f t="shared" si="27"/>
        <v/>
      </c>
    </row>
    <row r="345" spans="1:72" hidden="1">
      <c r="A345" s="50" t="str">
        <f t="shared" si="32"/>
        <v/>
      </c>
      <c r="B345" s="171"/>
      <c r="C345" s="8" t="str">
        <f>IF(BS_CONTROLE[[#This Row],[DATA]]="","",WEEKNUM(BS_CONTROLE[[#This Row],[DATA]]))</f>
        <v/>
      </c>
      <c r="D345" s="51"/>
      <c r="E345" s="320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11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9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9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4" t="str">
        <f>IF(BS_CONTROLE[[#This Row],[Local - Partida]]=0, "-", BS_CONTROLE[[#This Row],[Local - Partida]])</f>
        <v>-</v>
      </c>
      <c r="AL345" s="284" t="str">
        <f>IF(BS_CONTROLE[[#This Row],[Local - Encerramento]]=0, "-", BS_CONTROLE[[#This Row],[Local - Encerramento]])</f>
        <v>-</v>
      </c>
      <c r="AM345" s="284" t="str">
        <f>IF(BS_CONTROLE[[#This Row],[Entre - Estações]]=0, "-", BS_CONTROLE[[#This Row],[Entre - Estações]])</f>
        <v>-</v>
      </c>
      <c r="AN345" s="284" t="str">
        <f>IF(BS_CONTROLE[[#This Row],[SB]]=0, "-", BS_CONTROLE[[#This Row],[SB]])</f>
        <v>-</v>
      </c>
      <c r="AO345" s="285" t="str">
        <f>IF(BS_CONTROLE[[#This Row],[SUB]]=0, "-", BS_CONTROLE[[#This Row],[SUB]])</f>
        <v>-</v>
      </c>
      <c r="AP345" s="286" t="str">
        <f>IF(BS_CONTROLE[[#This Row],[KM - Inicio]]=0, "-", BS_CONTROLE[[#This Row],[KM - Inicio]])</f>
        <v>-</v>
      </c>
      <c r="AQ345" s="286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9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7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3"/>
        <v>Aderente</v>
      </c>
      <c r="BR345" s="18" t="str">
        <f t="shared" si="34"/>
        <v>*</v>
      </c>
      <c r="BS345" s="18" t="str">
        <f t="shared" si="35"/>
        <v>*</v>
      </c>
      <c r="BT345" s="225" t="str">
        <f t="shared" si="27"/>
        <v/>
      </c>
    </row>
    <row r="346" spans="1:72" hidden="1">
      <c r="A346" s="50" t="str">
        <f t="shared" si="32"/>
        <v/>
      </c>
      <c r="B346" s="171"/>
      <c r="C346" s="8" t="str">
        <f>IF(BS_CONTROLE[[#This Row],[DATA]]="","",WEEKNUM(BS_CONTROLE[[#This Row],[DATA]]))</f>
        <v/>
      </c>
      <c r="D346" s="51"/>
      <c r="E346" s="321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11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9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9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4" t="str">
        <f>IF(BS_CONTROLE[[#This Row],[Local - Partida]]=0, "-", BS_CONTROLE[[#This Row],[Local - Partida]])</f>
        <v>-</v>
      </c>
      <c r="AL346" s="284" t="str">
        <f>IF(BS_CONTROLE[[#This Row],[Local - Encerramento]]=0, "-", BS_CONTROLE[[#This Row],[Local - Encerramento]])</f>
        <v>-</v>
      </c>
      <c r="AM346" s="284" t="str">
        <f>IF(BS_CONTROLE[[#This Row],[Entre - Estações]]=0, "-", BS_CONTROLE[[#This Row],[Entre - Estações]])</f>
        <v>-</v>
      </c>
      <c r="AN346" s="284" t="str">
        <f>IF(BS_CONTROLE[[#This Row],[SB]]=0, "-", BS_CONTROLE[[#This Row],[SB]])</f>
        <v>-</v>
      </c>
      <c r="AO346" s="285" t="str">
        <f>IF(BS_CONTROLE[[#This Row],[SUB]]=0, "-", BS_CONTROLE[[#This Row],[SUB]])</f>
        <v>-</v>
      </c>
      <c r="AP346" s="286" t="str">
        <f>IF(BS_CONTROLE[[#This Row],[KM - Inicio]]=0, "-", BS_CONTROLE[[#This Row],[KM - Inicio]])</f>
        <v>-</v>
      </c>
      <c r="AQ346" s="286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9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7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3"/>
        <v>Aderente</v>
      </c>
      <c r="BR346" s="18" t="str">
        <f t="shared" si="34"/>
        <v>*</v>
      </c>
      <c r="BS346" s="18" t="str">
        <f t="shared" si="35"/>
        <v>*</v>
      </c>
      <c r="BT346" s="225" t="str">
        <f t="shared" ref="BT346:BT409" si="36">IF(BN346="","",SUBSTITUTE(BM346," ","")&amp;SUBSTITUTE(BN346," ",""))</f>
        <v/>
      </c>
    </row>
    <row r="347" spans="1:72" hidden="1">
      <c r="A347" s="50" t="str">
        <f t="shared" si="32"/>
        <v/>
      </c>
      <c r="B347" s="171"/>
      <c r="C347" s="8" t="str">
        <f>IF(BS_CONTROLE[[#This Row],[DATA]]="","",WEEKNUM(BS_CONTROLE[[#This Row],[DATA]]))</f>
        <v/>
      </c>
      <c r="D347" s="51"/>
      <c r="E347" s="320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11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9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9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4" t="str">
        <f>IF(BS_CONTROLE[[#This Row],[Local - Partida]]=0, "-", BS_CONTROLE[[#This Row],[Local - Partida]])</f>
        <v>-</v>
      </c>
      <c r="AL347" s="284" t="str">
        <f>IF(BS_CONTROLE[[#This Row],[Local - Encerramento]]=0, "-", BS_CONTROLE[[#This Row],[Local - Encerramento]])</f>
        <v>-</v>
      </c>
      <c r="AM347" s="284" t="str">
        <f>IF(BS_CONTROLE[[#This Row],[Entre - Estações]]=0, "-", BS_CONTROLE[[#This Row],[Entre - Estações]])</f>
        <v>-</v>
      </c>
      <c r="AN347" s="284" t="str">
        <f>IF(BS_CONTROLE[[#This Row],[SB]]=0, "-", BS_CONTROLE[[#This Row],[SB]])</f>
        <v>-</v>
      </c>
      <c r="AO347" s="285" t="str">
        <f>IF(BS_CONTROLE[[#This Row],[SUB]]=0, "-", BS_CONTROLE[[#This Row],[SUB]])</f>
        <v>-</v>
      </c>
      <c r="AP347" s="286" t="str">
        <f>IF(BS_CONTROLE[[#This Row],[KM - Inicio]]=0, "-", BS_CONTROLE[[#This Row],[KM - Inicio]])</f>
        <v>-</v>
      </c>
      <c r="AQ347" s="286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7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3"/>
        <v>Aderente</v>
      </c>
      <c r="BR347" s="18" t="str">
        <f t="shared" si="34"/>
        <v>*</v>
      </c>
      <c r="BS347" s="18" t="str">
        <f t="shared" si="35"/>
        <v>*</v>
      </c>
      <c r="BT347" s="225" t="str">
        <f t="shared" si="36"/>
        <v/>
      </c>
    </row>
    <row r="348" spans="1:72" hidden="1">
      <c r="A348" s="50" t="str">
        <f t="shared" si="32"/>
        <v/>
      </c>
      <c r="B348" s="171"/>
      <c r="C348" s="8" t="str">
        <f>IF(BS_CONTROLE[[#This Row],[DATA]]="","",WEEKNUM(BS_CONTROLE[[#This Row],[DATA]]))</f>
        <v/>
      </c>
      <c r="D348" s="51"/>
      <c r="E348" s="320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11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9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9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4" t="str">
        <f>IF(BS_CONTROLE[[#This Row],[Local - Partida]]=0, "-", BS_CONTROLE[[#This Row],[Local - Partida]])</f>
        <v>-</v>
      </c>
      <c r="AL348" s="284" t="str">
        <f>IF(BS_CONTROLE[[#This Row],[Local - Encerramento]]=0, "-", BS_CONTROLE[[#This Row],[Local - Encerramento]])</f>
        <v>-</v>
      </c>
      <c r="AM348" s="284" t="str">
        <f>IF(BS_CONTROLE[[#This Row],[Entre - Estações]]=0, "-", BS_CONTROLE[[#This Row],[Entre - Estações]])</f>
        <v>-</v>
      </c>
      <c r="AN348" s="284" t="str">
        <f>IF(BS_CONTROLE[[#This Row],[SB]]=0, "-", BS_CONTROLE[[#This Row],[SB]])</f>
        <v>-</v>
      </c>
      <c r="AO348" s="285" t="str">
        <f>IF(BS_CONTROLE[[#This Row],[SUB]]=0, "-", BS_CONTROLE[[#This Row],[SUB]])</f>
        <v>-</v>
      </c>
      <c r="AP348" s="286" t="str">
        <f>IF(BS_CONTROLE[[#This Row],[KM - Inicio]]=0, "-", BS_CONTROLE[[#This Row],[KM - Inicio]])</f>
        <v>-</v>
      </c>
      <c r="AQ348" s="286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7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3"/>
        <v>Aderente</v>
      </c>
      <c r="BR348" s="18" t="str">
        <f t="shared" si="34"/>
        <v>*</v>
      </c>
      <c r="BS348" s="18" t="str">
        <f t="shared" si="35"/>
        <v>*</v>
      </c>
      <c r="BT348" s="225" t="str">
        <f t="shared" si="36"/>
        <v/>
      </c>
    </row>
    <row r="349" spans="1:72" hidden="1">
      <c r="A349" s="50" t="str">
        <f t="shared" si="32"/>
        <v/>
      </c>
      <c r="B349" s="171"/>
      <c r="C349" s="8" t="str">
        <f>IF(BS_CONTROLE[[#This Row],[DATA]]="","",WEEKNUM(BS_CONTROLE[[#This Row],[DATA]]))</f>
        <v/>
      </c>
      <c r="D349" s="51"/>
      <c r="E349" s="320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11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9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9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4" t="str">
        <f>IF(BS_CONTROLE[[#This Row],[Local - Partida]]=0, "-", BS_CONTROLE[[#This Row],[Local - Partida]])</f>
        <v>-</v>
      </c>
      <c r="AL349" s="284" t="str">
        <f>IF(BS_CONTROLE[[#This Row],[Local - Encerramento]]=0, "-", BS_CONTROLE[[#This Row],[Local - Encerramento]])</f>
        <v>-</v>
      </c>
      <c r="AM349" s="284" t="str">
        <f>IF(BS_CONTROLE[[#This Row],[Entre - Estações]]=0, "-", BS_CONTROLE[[#This Row],[Entre - Estações]])</f>
        <v>-</v>
      </c>
      <c r="AN349" s="284" t="str">
        <f>IF(BS_CONTROLE[[#This Row],[SB]]=0, "-", BS_CONTROLE[[#This Row],[SB]])</f>
        <v>-</v>
      </c>
      <c r="AO349" s="285" t="str">
        <f>IF(BS_CONTROLE[[#This Row],[SUB]]=0, "-", BS_CONTROLE[[#This Row],[SUB]])</f>
        <v>-</v>
      </c>
      <c r="AP349" s="286" t="str">
        <f>IF(BS_CONTROLE[[#This Row],[KM - Inicio]]=0, "-", BS_CONTROLE[[#This Row],[KM - Inicio]])</f>
        <v>-</v>
      </c>
      <c r="AQ349" s="286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7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3"/>
        <v>Aderente</v>
      </c>
      <c r="BR349" s="18" t="str">
        <f t="shared" si="34"/>
        <v>*</v>
      </c>
      <c r="BS349" s="18" t="str">
        <f t="shared" si="35"/>
        <v>*</v>
      </c>
      <c r="BT349" s="225" t="str">
        <f t="shared" si="36"/>
        <v/>
      </c>
    </row>
    <row r="350" spans="1:72" hidden="1">
      <c r="A350" s="50" t="str">
        <f t="shared" si="32"/>
        <v/>
      </c>
      <c r="B350" s="171"/>
      <c r="C350" s="8" t="str">
        <f>IF(BS_CONTROLE[[#This Row],[DATA]]="","",WEEKNUM(BS_CONTROLE[[#This Row],[DATA]]))</f>
        <v/>
      </c>
      <c r="D350" s="51"/>
      <c r="E350" s="320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11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9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9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4" t="str">
        <f>IF(BS_CONTROLE[[#This Row],[Local - Partida]]=0, "-", BS_CONTROLE[[#This Row],[Local - Partida]])</f>
        <v>-</v>
      </c>
      <c r="AL350" s="284" t="str">
        <f>IF(BS_CONTROLE[[#This Row],[Local - Encerramento]]=0, "-", BS_CONTROLE[[#This Row],[Local - Encerramento]])</f>
        <v>-</v>
      </c>
      <c r="AM350" s="284" t="str">
        <f>IF(BS_CONTROLE[[#This Row],[Entre - Estações]]=0, "-", BS_CONTROLE[[#This Row],[Entre - Estações]])</f>
        <v>-</v>
      </c>
      <c r="AN350" s="284" t="str">
        <f>IF(BS_CONTROLE[[#This Row],[SB]]=0, "-", BS_CONTROLE[[#This Row],[SB]])</f>
        <v>-</v>
      </c>
      <c r="AO350" s="285" t="str">
        <f>IF(BS_CONTROLE[[#This Row],[SUB]]=0, "-", BS_CONTROLE[[#This Row],[SUB]])</f>
        <v>-</v>
      </c>
      <c r="AP350" s="286" t="str">
        <f>IF(BS_CONTROLE[[#This Row],[KM - Inicio]]=0, "-", BS_CONTROLE[[#This Row],[KM - Inicio]])</f>
        <v>-</v>
      </c>
      <c r="AQ350" s="286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7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3"/>
        <v>Aderente</v>
      </c>
      <c r="BR350" s="18" t="str">
        <f t="shared" si="34"/>
        <v>*</v>
      </c>
      <c r="BS350" s="18" t="str">
        <f t="shared" si="35"/>
        <v>*</v>
      </c>
      <c r="BT350" s="225" t="str">
        <f t="shared" si="36"/>
        <v/>
      </c>
    </row>
    <row r="351" spans="1:72" hidden="1">
      <c r="A351" s="50" t="str">
        <f t="shared" si="32"/>
        <v/>
      </c>
      <c r="B351" s="171"/>
      <c r="C351" s="8" t="str">
        <f>IF(BS_CONTROLE[[#This Row],[DATA]]="","",WEEKNUM(BS_CONTROLE[[#This Row],[DATA]]))</f>
        <v/>
      </c>
      <c r="D351" s="51"/>
      <c r="E351" s="320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11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9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9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4" t="str">
        <f>IF(BS_CONTROLE[[#This Row],[Local - Partida]]=0, "-", BS_CONTROLE[[#This Row],[Local - Partida]])</f>
        <v>-</v>
      </c>
      <c r="AL351" s="284" t="str">
        <f>IF(BS_CONTROLE[[#This Row],[Local - Encerramento]]=0, "-", BS_CONTROLE[[#This Row],[Local - Encerramento]])</f>
        <v>-</v>
      </c>
      <c r="AM351" s="284" t="str">
        <f>IF(BS_CONTROLE[[#This Row],[Entre - Estações]]=0, "-", BS_CONTROLE[[#This Row],[Entre - Estações]])</f>
        <v>-</v>
      </c>
      <c r="AN351" s="284" t="str">
        <f>IF(BS_CONTROLE[[#This Row],[SB]]=0, "-", BS_CONTROLE[[#This Row],[SB]])</f>
        <v>-</v>
      </c>
      <c r="AO351" s="285" t="str">
        <f>IF(BS_CONTROLE[[#This Row],[SUB]]=0, "-", BS_CONTROLE[[#This Row],[SUB]])</f>
        <v>-</v>
      </c>
      <c r="AP351" s="286" t="str">
        <f>IF(BS_CONTROLE[[#This Row],[KM - Inicio]]=0, "-", BS_CONTROLE[[#This Row],[KM - Inicio]])</f>
        <v>-</v>
      </c>
      <c r="AQ351" s="286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7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3"/>
        <v>Aderente</v>
      </c>
      <c r="BR351" s="18" t="str">
        <f t="shared" si="34"/>
        <v>*</v>
      </c>
      <c r="BS351" s="18" t="str">
        <f t="shared" si="35"/>
        <v>*</v>
      </c>
      <c r="BT351" s="225" t="str">
        <f t="shared" si="36"/>
        <v/>
      </c>
    </row>
    <row r="352" spans="1:72" hidden="1">
      <c r="A352" s="50" t="str">
        <f t="shared" si="32"/>
        <v/>
      </c>
      <c r="B352" s="171"/>
      <c r="C352" s="8" t="str">
        <f>IF(BS_CONTROLE[[#This Row],[DATA]]="","",WEEKNUM(BS_CONTROLE[[#This Row],[DATA]]))</f>
        <v/>
      </c>
      <c r="D352" s="51"/>
      <c r="E352" s="320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11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9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9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4" t="str">
        <f>IF(BS_CONTROLE[[#This Row],[Local - Partida]]=0, "-", BS_CONTROLE[[#This Row],[Local - Partida]])</f>
        <v>-</v>
      </c>
      <c r="AL352" s="284" t="str">
        <f>IF(BS_CONTROLE[[#This Row],[Local - Encerramento]]=0, "-", BS_CONTROLE[[#This Row],[Local - Encerramento]])</f>
        <v>-</v>
      </c>
      <c r="AM352" s="284" t="str">
        <f>IF(BS_CONTROLE[[#This Row],[Entre - Estações]]=0, "-", BS_CONTROLE[[#This Row],[Entre - Estações]])</f>
        <v>-</v>
      </c>
      <c r="AN352" s="284" t="str">
        <f>IF(BS_CONTROLE[[#This Row],[SB]]=0, "-", BS_CONTROLE[[#This Row],[SB]])</f>
        <v>-</v>
      </c>
      <c r="AO352" s="285" t="str">
        <f>IF(BS_CONTROLE[[#This Row],[SUB]]=0, "-", BS_CONTROLE[[#This Row],[SUB]])</f>
        <v>-</v>
      </c>
      <c r="AP352" s="286" t="str">
        <f>IF(BS_CONTROLE[[#This Row],[KM - Inicio]]=0, "-", BS_CONTROLE[[#This Row],[KM - Inicio]])</f>
        <v>-</v>
      </c>
      <c r="AQ352" s="286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7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3"/>
        <v>Aderente</v>
      </c>
      <c r="BR352" s="18" t="str">
        <f t="shared" si="34"/>
        <v>*</v>
      </c>
      <c r="BS352" s="18" t="str">
        <f t="shared" si="35"/>
        <v>*</v>
      </c>
      <c r="BT352" s="225" t="str">
        <f t="shared" si="36"/>
        <v/>
      </c>
    </row>
    <row r="353" spans="1:72" hidden="1">
      <c r="A353" s="50" t="str">
        <f t="shared" si="32"/>
        <v/>
      </c>
      <c r="B353" s="171"/>
      <c r="C353" s="8" t="str">
        <f>IF(BS_CONTROLE[[#This Row],[DATA]]="","",WEEKNUM(BS_CONTROLE[[#This Row],[DATA]]))</f>
        <v/>
      </c>
      <c r="D353" s="51"/>
      <c r="E353" s="320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11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9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9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4" t="str">
        <f>IF(BS_CONTROLE[[#This Row],[Local - Partida]]=0, "-", BS_CONTROLE[[#This Row],[Local - Partida]])</f>
        <v>-</v>
      </c>
      <c r="AL353" s="284" t="str">
        <f>IF(BS_CONTROLE[[#This Row],[Local - Encerramento]]=0, "-", BS_CONTROLE[[#This Row],[Local - Encerramento]])</f>
        <v>-</v>
      </c>
      <c r="AM353" s="284" t="str">
        <f>IF(BS_CONTROLE[[#This Row],[Entre - Estações]]=0, "-", BS_CONTROLE[[#This Row],[Entre - Estações]])</f>
        <v>-</v>
      </c>
      <c r="AN353" s="284" t="str">
        <f>IF(BS_CONTROLE[[#This Row],[SB]]=0, "-", BS_CONTROLE[[#This Row],[SB]])</f>
        <v>-</v>
      </c>
      <c r="AO353" s="285" t="str">
        <f>IF(BS_CONTROLE[[#This Row],[SUB]]=0, "-", BS_CONTROLE[[#This Row],[SUB]])</f>
        <v>-</v>
      </c>
      <c r="AP353" s="286" t="str">
        <f>IF(BS_CONTROLE[[#This Row],[KM - Inicio]]=0, "-", BS_CONTROLE[[#This Row],[KM - Inicio]])</f>
        <v>-</v>
      </c>
      <c r="AQ353" s="286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7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3"/>
        <v>Aderente</v>
      </c>
      <c r="BR353" s="18" t="str">
        <f t="shared" si="34"/>
        <v>*</v>
      </c>
      <c r="BS353" s="18" t="str">
        <f t="shared" si="35"/>
        <v>*</v>
      </c>
      <c r="BT353" s="225" t="str">
        <f t="shared" si="36"/>
        <v/>
      </c>
    </row>
    <row r="354" spans="1:72" hidden="1">
      <c r="A354" s="50" t="str">
        <f t="shared" si="32"/>
        <v/>
      </c>
      <c r="B354" s="171"/>
      <c r="C354" s="8" t="str">
        <f>IF(BS_CONTROLE[[#This Row],[DATA]]="","",WEEKNUM(BS_CONTROLE[[#This Row],[DATA]]))</f>
        <v/>
      </c>
      <c r="D354" s="51"/>
      <c r="E354" s="320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11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9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9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4" t="str">
        <f>IF(BS_CONTROLE[[#This Row],[Local - Partida]]=0, "-", BS_CONTROLE[[#This Row],[Local - Partida]])</f>
        <v>-</v>
      </c>
      <c r="AL354" s="284" t="str">
        <f>IF(BS_CONTROLE[[#This Row],[Local - Encerramento]]=0, "-", BS_CONTROLE[[#This Row],[Local - Encerramento]])</f>
        <v>-</v>
      </c>
      <c r="AM354" s="284" t="str">
        <f>IF(BS_CONTROLE[[#This Row],[Entre - Estações]]=0, "-", BS_CONTROLE[[#This Row],[Entre - Estações]])</f>
        <v>-</v>
      </c>
      <c r="AN354" s="284" t="str">
        <f>IF(BS_CONTROLE[[#This Row],[SB]]=0, "-", BS_CONTROLE[[#This Row],[SB]])</f>
        <v>-</v>
      </c>
      <c r="AO354" s="285" t="str">
        <f>IF(BS_CONTROLE[[#This Row],[SUB]]=0, "-", BS_CONTROLE[[#This Row],[SUB]])</f>
        <v>-</v>
      </c>
      <c r="AP354" s="286" t="str">
        <f>IF(BS_CONTROLE[[#This Row],[KM - Inicio]]=0, "-", BS_CONTROLE[[#This Row],[KM - Inicio]])</f>
        <v>-</v>
      </c>
      <c r="AQ354" s="286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9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7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3"/>
        <v>Aderente</v>
      </c>
      <c r="BR354" s="18" t="str">
        <f t="shared" si="34"/>
        <v>*</v>
      </c>
      <c r="BS354" s="18" t="str">
        <f t="shared" si="35"/>
        <v>*</v>
      </c>
      <c r="BT354" s="225" t="str">
        <f t="shared" si="36"/>
        <v/>
      </c>
    </row>
    <row r="355" spans="1:72" hidden="1">
      <c r="A355" s="50" t="str">
        <f t="shared" si="32"/>
        <v/>
      </c>
      <c r="B355" s="171"/>
      <c r="C355" s="8" t="str">
        <f>IF(BS_CONTROLE[[#This Row],[DATA]]="","",WEEKNUM(BS_CONTROLE[[#This Row],[DATA]]))</f>
        <v/>
      </c>
      <c r="D355" s="51"/>
      <c r="E355" s="320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11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9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9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4" t="str">
        <f>IF(BS_CONTROLE[[#This Row],[Local - Partida]]=0, "-", BS_CONTROLE[[#This Row],[Local - Partida]])</f>
        <v>-</v>
      </c>
      <c r="AL355" s="284" t="str">
        <f>IF(BS_CONTROLE[[#This Row],[Local - Encerramento]]=0, "-", BS_CONTROLE[[#This Row],[Local - Encerramento]])</f>
        <v>-</v>
      </c>
      <c r="AM355" s="284" t="str">
        <f>IF(BS_CONTROLE[[#This Row],[Entre - Estações]]=0, "-", BS_CONTROLE[[#This Row],[Entre - Estações]])</f>
        <v>-</v>
      </c>
      <c r="AN355" s="284" t="str">
        <f>IF(BS_CONTROLE[[#This Row],[SB]]=0, "-", BS_CONTROLE[[#This Row],[SB]])</f>
        <v>-</v>
      </c>
      <c r="AO355" s="285" t="str">
        <f>IF(BS_CONTROLE[[#This Row],[SUB]]=0, "-", BS_CONTROLE[[#This Row],[SUB]])</f>
        <v>-</v>
      </c>
      <c r="AP355" s="286" t="str">
        <f>IF(BS_CONTROLE[[#This Row],[KM - Inicio]]=0, "-", BS_CONTROLE[[#This Row],[KM - Inicio]])</f>
        <v>-</v>
      </c>
      <c r="AQ355" s="286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9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7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3"/>
        <v>Aderente</v>
      </c>
      <c r="BR355" s="18" t="str">
        <f t="shared" si="34"/>
        <v>*</v>
      </c>
      <c r="BS355" s="18" t="str">
        <f t="shared" si="35"/>
        <v>*</v>
      </c>
      <c r="BT355" s="225" t="str">
        <f t="shared" si="36"/>
        <v/>
      </c>
    </row>
    <row r="356" spans="1:72" hidden="1">
      <c r="A356" s="50" t="str">
        <f t="shared" si="32"/>
        <v/>
      </c>
      <c r="B356" s="171"/>
      <c r="C356" s="8" t="str">
        <f>IF(BS_CONTROLE[[#This Row],[DATA]]="","",WEEKNUM(BS_CONTROLE[[#This Row],[DATA]]))</f>
        <v/>
      </c>
      <c r="D356" s="51"/>
      <c r="E356" s="320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11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9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9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4" t="str">
        <f>IF(BS_CONTROLE[[#This Row],[Local - Partida]]=0, "-", BS_CONTROLE[[#This Row],[Local - Partida]])</f>
        <v>-</v>
      </c>
      <c r="AL356" s="284" t="str">
        <f>IF(BS_CONTROLE[[#This Row],[Local - Encerramento]]=0, "-", BS_CONTROLE[[#This Row],[Local - Encerramento]])</f>
        <v>-</v>
      </c>
      <c r="AM356" s="284" t="str">
        <f>IF(BS_CONTROLE[[#This Row],[Entre - Estações]]=0, "-", BS_CONTROLE[[#This Row],[Entre - Estações]])</f>
        <v>-</v>
      </c>
      <c r="AN356" s="284" t="str">
        <f>IF(BS_CONTROLE[[#This Row],[SB]]=0, "-", BS_CONTROLE[[#This Row],[SB]])</f>
        <v>-</v>
      </c>
      <c r="AO356" s="285" t="str">
        <f>IF(BS_CONTROLE[[#This Row],[SUB]]=0, "-", BS_CONTROLE[[#This Row],[SUB]])</f>
        <v>-</v>
      </c>
      <c r="AP356" s="286" t="str">
        <f>IF(BS_CONTROLE[[#This Row],[KM - Inicio]]=0, "-", BS_CONTROLE[[#This Row],[KM - Inicio]])</f>
        <v>-</v>
      </c>
      <c r="AQ356" s="286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9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7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3"/>
        <v>Aderente</v>
      </c>
      <c r="BR356" s="18" t="str">
        <f t="shared" si="34"/>
        <v>*</v>
      </c>
      <c r="BS356" s="18" t="str">
        <f t="shared" si="35"/>
        <v>*</v>
      </c>
      <c r="BT356" s="225" t="str">
        <f t="shared" si="36"/>
        <v/>
      </c>
    </row>
    <row r="357" spans="1:72" hidden="1">
      <c r="A357" s="50" t="str">
        <f t="shared" si="32"/>
        <v/>
      </c>
      <c r="B357" s="171"/>
      <c r="C357" s="8" t="str">
        <f>IF(BS_CONTROLE[[#This Row],[DATA]]="","",WEEKNUM(BS_CONTROLE[[#This Row],[DATA]]))</f>
        <v/>
      </c>
      <c r="D357" s="51"/>
      <c r="E357" s="320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11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9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9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4" t="str">
        <f>IF(BS_CONTROLE[[#This Row],[Local - Partida]]=0, "-", BS_CONTROLE[[#This Row],[Local - Partida]])</f>
        <v>-</v>
      </c>
      <c r="AL357" s="284" t="str">
        <f>IF(BS_CONTROLE[[#This Row],[Local - Encerramento]]=0, "-", BS_CONTROLE[[#This Row],[Local - Encerramento]])</f>
        <v>-</v>
      </c>
      <c r="AM357" s="284" t="str">
        <f>IF(BS_CONTROLE[[#This Row],[Entre - Estações]]=0, "-", BS_CONTROLE[[#This Row],[Entre - Estações]])</f>
        <v>-</v>
      </c>
      <c r="AN357" s="284" t="str">
        <f>IF(BS_CONTROLE[[#This Row],[SB]]=0, "-", BS_CONTROLE[[#This Row],[SB]])</f>
        <v>-</v>
      </c>
      <c r="AO357" s="285" t="str">
        <f>IF(BS_CONTROLE[[#This Row],[SUB]]=0, "-", BS_CONTROLE[[#This Row],[SUB]])</f>
        <v>-</v>
      </c>
      <c r="AP357" s="286" t="str">
        <f>IF(BS_CONTROLE[[#This Row],[KM - Inicio]]=0, "-", BS_CONTROLE[[#This Row],[KM - Inicio]])</f>
        <v>-</v>
      </c>
      <c r="AQ357" s="286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7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3"/>
        <v>Aderente</v>
      </c>
      <c r="BR357" s="18" t="str">
        <f t="shared" si="34"/>
        <v>*</v>
      </c>
      <c r="BS357" s="18" t="str">
        <f t="shared" si="35"/>
        <v>*</v>
      </c>
      <c r="BT357" s="225" t="str">
        <f t="shared" si="36"/>
        <v/>
      </c>
    </row>
    <row r="358" spans="1:72" hidden="1">
      <c r="A358" s="50" t="str">
        <f t="shared" si="32"/>
        <v/>
      </c>
      <c r="B358" s="171"/>
      <c r="C358" s="8" t="str">
        <f>IF(BS_CONTROLE[[#This Row],[DATA]]="","",WEEKNUM(BS_CONTROLE[[#This Row],[DATA]]))</f>
        <v/>
      </c>
      <c r="D358" s="51"/>
      <c r="E358" s="321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11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9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9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4" t="str">
        <f>IF(BS_CONTROLE[[#This Row],[Local - Partida]]=0, "-", BS_CONTROLE[[#This Row],[Local - Partida]])</f>
        <v>-</v>
      </c>
      <c r="AL358" s="284" t="str">
        <f>IF(BS_CONTROLE[[#This Row],[Local - Encerramento]]=0, "-", BS_CONTROLE[[#This Row],[Local - Encerramento]])</f>
        <v>-</v>
      </c>
      <c r="AM358" s="284" t="str">
        <f>IF(BS_CONTROLE[[#This Row],[Entre - Estações]]=0, "-", BS_CONTROLE[[#This Row],[Entre - Estações]])</f>
        <v>-</v>
      </c>
      <c r="AN358" s="284" t="str">
        <f>IF(BS_CONTROLE[[#This Row],[SB]]=0, "-", BS_CONTROLE[[#This Row],[SB]])</f>
        <v>-</v>
      </c>
      <c r="AO358" s="285" t="str">
        <f>IF(BS_CONTROLE[[#This Row],[SUB]]=0, "-", BS_CONTROLE[[#This Row],[SUB]])</f>
        <v>-</v>
      </c>
      <c r="AP358" s="286" t="str">
        <f>IF(BS_CONTROLE[[#This Row],[KM - Inicio]]=0, "-", BS_CONTROLE[[#This Row],[KM - Inicio]])</f>
        <v>-</v>
      </c>
      <c r="AQ358" s="286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7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3"/>
        <v>Aderente</v>
      </c>
      <c r="BR358" s="18" t="str">
        <f t="shared" si="34"/>
        <v>*</v>
      </c>
      <c r="BS358" s="18" t="str">
        <f t="shared" si="35"/>
        <v>*</v>
      </c>
      <c r="BT358" s="225" t="str">
        <f t="shared" si="36"/>
        <v/>
      </c>
    </row>
    <row r="359" spans="1:72" hidden="1">
      <c r="A359" s="50" t="str">
        <f t="shared" si="32"/>
        <v/>
      </c>
      <c r="B359" s="171"/>
      <c r="C359" s="8" t="str">
        <f>IF(BS_CONTROLE[[#This Row],[DATA]]="","",WEEKNUM(BS_CONTROLE[[#This Row],[DATA]]))</f>
        <v/>
      </c>
      <c r="D359" s="51"/>
      <c r="E359" s="320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11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9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9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4" t="str">
        <f>IF(BS_CONTROLE[[#This Row],[Local - Partida]]=0, "-", BS_CONTROLE[[#This Row],[Local - Partida]])</f>
        <v>-</v>
      </c>
      <c r="AL359" s="284" t="str">
        <f>IF(BS_CONTROLE[[#This Row],[Local - Encerramento]]=0, "-", BS_CONTROLE[[#This Row],[Local - Encerramento]])</f>
        <v>-</v>
      </c>
      <c r="AM359" s="284" t="str">
        <f>IF(BS_CONTROLE[[#This Row],[Entre - Estações]]=0, "-", BS_CONTROLE[[#This Row],[Entre - Estações]])</f>
        <v>-</v>
      </c>
      <c r="AN359" s="284" t="str">
        <f>IF(BS_CONTROLE[[#This Row],[SB]]=0, "-", BS_CONTROLE[[#This Row],[SB]])</f>
        <v>-</v>
      </c>
      <c r="AO359" s="285" t="str">
        <f>IF(BS_CONTROLE[[#This Row],[SUB]]=0, "-", BS_CONTROLE[[#This Row],[SUB]])</f>
        <v>-</v>
      </c>
      <c r="AP359" s="286" t="str">
        <f>IF(BS_CONTROLE[[#This Row],[KM - Inicio]]=0, "-", BS_CONTROLE[[#This Row],[KM - Inicio]])</f>
        <v>-</v>
      </c>
      <c r="AQ359" s="286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9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7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3"/>
        <v>Aderente</v>
      </c>
      <c r="BR359" s="18" t="str">
        <f t="shared" si="34"/>
        <v>*</v>
      </c>
      <c r="BS359" s="18" t="str">
        <f t="shared" si="35"/>
        <v>*</v>
      </c>
      <c r="BT359" s="225" t="str">
        <f t="shared" si="36"/>
        <v/>
      </c>
    </row>
    <row r="360" spans="1:72" hidden="1">
      <c r="A360" s="50" t="str">
        <f t="shared" si="32"/>
        <v/>
      </c>
      <c r="B360" s="171"/>
      <c r="C360" s="8" t="str">
        <f>IF(BS_CONTROLE[[#This Row],[DATA]]="","",WEEKNUM(BS_CONTROLE[[#This Row],[DATA]]))</f>
        <v/>
      </c>
      <c r="D360" s="51"/>
      <c r="E360" s="320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11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9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9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4" t="str">
        <f>IF(BS_CONTROLE[[#This Row],[Local - Partida]]=0, "-", BS_CONTROLE[[#This Row],[Local - Partida]])</f>
        <v>-</v>
      </c>
      <c r="AL360" s="284" t="str">
        <f>IF(BS_CONTROLE[[#This Row],[Local - Encerramento]]=0, "-", BS_CONTROLE[[#This Row],[Local - Encerramento]])</f>
        <v>-</v>
      </c>
      <c r="AM360" s="284" t="str">
        <f>IF(BS_CONTROLE[[#This Row],[Entre - Estações]]=0, "-", BS_CONTROLE[[#This Row],[Entre - Estações]])</f>
        <v>-</v>
      </c>
      <c r="AN360" s="284" t="str">
        <f>IF(BS_CONTROLE[[#This Row],[SB]]=0, "-", BS_CONTROLE[[#This Row],[SB]])</f>
        <v>-</v>
      </c>
      <c r="AO360" s="285" t="str">
        <f>IF(BS_CONTROLE[[#This Row],[SUB]]=0, "-", BS_CONTROLE[[#This Row],[SUB]])</f>
        <v>-</v>
      </c>
      <c r="AP360" s="286" t="str">
        <f>IF(BS_CONTROLE[[#This Row],[KM - Inicio]]=0, "-", BS_CONTROLE[[#This Row],[KM - Inicio]])</f>
        <v>-</v>
      </c>
      <c r="AQ360" s="286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7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3"/>
        <v>Aderente</v>
      </c>
      <c r="BR360" s="18" t="str">
        <f t="shared" si="34"/>
        <v>*</v>
      </c>
      <c r="BS360" s="18" t="str">
        <f t="shared" si="35"/>
        <v>*</v>
      </c>
      <c r="BT360" s="225" t="str">
        <f t="shared" si="36"/>
        <v/>
      </c>
    </row>
    <row r="361" spans="1:72" hidden="1">
      <c r="A361" s="50" t="str">
        <f t="shared" si="32"/>
        <v/>
      </c>
      <c r="B361" s="171"/>
      <c r="C361" s="8" t="str">
        <f>IF(BS_CONTROLE[[#This Row],[DATA]]="","",WEEKNUM(BS_CONTROLE[[#This Row],[DATA]]))</f>
        <v/>
      </c>
      <c r="D361" s="51"/>
      <c r="E361" s="320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11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9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9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4" t="str">
        <f>IF(BS_CONTROLE[[#This Row],[Local - Partida]]=0, "-", BS_CONTROLE[[#This Row],[Local - Partida]])</f>
        <v>-</v>
      </c>
      <c r="AL361" s="284" t="str">
        <f>IF(BS_CONTROLE[[#This Row],[Local - Encerramento]]=0, "-", BS_CONTROLE[[#This Row],[Local - Encerramento]])</f>
        <v>-</v>
      </c>
      <c r="AM361" s="284" t="str">
        <f>IF(BS_CONTROLE[[#This Row],[Entre - Estações]]=0, "-", BS_CONTROLE[[#This Row],[Entre - Estações]])</f>
        <v>-</v>
      </c>
      <c r="AN361" s="284" t="str">
        <f>IF(BS_CONTROLE[[#This Row],[SB]]=0, "-", BS_CONTROLE[[#This Row],[SB]])</f>
        <v>-</v>
      </c>
      <c r="AO361" s="285" t="str">
        <f>IF(BS_CONTROLE[[#This Row],[SUB]]=0, "-", BS_CONTROLE[[#This Row],[SUB]])</f>
        <v>-</v>
      </c>
      <c r="AP361" s="286" t="str">
        <f>IF(BS_CONTROLE[[#This Row],[KM - Inicio]]=0, "-", BS_CONTROLE[[#This Row],[KM - Inicio]])</f>
        <v>-</v>
      </c>
      <c r="AQ361" s="286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7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3"/>
        <v>Aderente</v>
      </c>
      <c r="BR361" s="18" t="str">
        <f t="shared" si="34"/>
        <v>*</v>
      </c>
      <c r="BS361" s="18" t="str">
        <f t="shared" si="35"/>
        <v>*</v>
      </c>
      <c r="BT361" s="225" t="str">
        <f t="shared" si="36"/>
        <v/>
      </c>
    </row>
    <row r="362" spans="1:72" hidden="1">
      <c r="A362" s="50" t="str">
        <f t="shared" si="32"/>
        <v/>
      </c>
      <c r="B362" s="171"/>
      <c r="C362" s="8" t="str">
        <f>IF(BS_CONTROLE[[#This Row],[DATA]]="","",WEEKNUM(BS_CONTROLE[[#This Row],[DATA]]))</f>
        <v/>
      </c>
      <c r="D362" s="51"/>
      <c r="E362" s="320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11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9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9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4" t="str">
        <f>IF(BS_CONTROLE[[#This Row],[Local - Partida]]=0, "-", BS_CONTROLE[[#This Row],[Local - Partida]])</f>
        <v>-</v>
      </c>
      <c r="AL362" s="284" t="str">
        <f>IF(BS_CONTROLE[[#This Row],[Local - Encerramento]]=0, "-", BS_CONTROLE[[#This Row],[Local - Encerramento]])</f>
        <v>-</v>
      </c>
      <c r="AM362" s="284" t="str">
        <f>IF(BS_CONTROLE[[#This Row],[Entre - Estações]]=0, "-", BS_CONTROLE[[#This Row],[Entre - Estações]])</f>
        <v>-</v>
      </c>
      <c r="AN362" s="284" t="str">
        <f>IF(BS_CONTROLE[[#This Row],[SB]]=0, "-", BS_CONTROLE[[#This Row],[SB]])</f>
        <v>-</v>
      </c>
      <c r="AO362" s="285" t="str">
        <f>IF(BS_CONTROLE[[#This Row],[SUB]]=0, "-", BS_CONTROLE[[#This Row],[SUB]])</f>
        <v>-</v>
      </c>
      <c r="AP362" s="286" t="str">
        <f>IF(BS_CONTROLE[[#This Row],[KM - Inicio]]=0, "-", BS_CONTROLE[[#This Row],[KM - Inicio]])</f>
        <v>-</v>
      </c>
      <c r="AQ362" s="286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7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3"/>
        <v>Aderente</v>
      </c>
      <c r="BR362" s="18" t="str">
        <f t="shared" si="34"/>
        <v>*</v>
      </c>
      <c r="BS362" s="18" t="str">
        <f t="shared" si="35"/>
        <v>*</v>
      </c>
      <c r="BT362" s="225" t="str">
        <f t="shared" si="36"/>
        <v/>
      </c>
    </row>
    <row r="363" spans="1:72" hidden="1">
      <c r="A363" s="50" t="str">
        <f t="shared" si="32"/>
        <v/>
      </c>
      <c r="B363" s="171"/>
      <c r="C363" s="8" t="str">
        <f>IF(BS_CONTROLE[[#This Row],[DATA]]="","",WEEKNUM(BS_CONTROLE[[#This Row],[DATA]]))</f>
        <v/>
      </c>
      <c r="D363" s="51"/>
      <c r="E363" s="320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11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9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9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4" t="str">
        <f>IF(BS_CONTROLE[[#This Row],[Local - Partida]]=0, "-", BS_CONTROLE[[#This Row],[Local - Partida]])</f>
        <v>-</v>
      </c>
      <c r="AL363" s="284" t="str">
        <f>IF(BS_CONTROLE[[#This Row],[Local - Encerramento]]=0, "-", BS_CONTROLE[[#This Row],[Local - Encerramento]])</f>
        <v>-</v>
      </c>
      <c r="AM363" s="284" t="str">
        <f>IF(BS_CONTROLE[[#This Row],[Entre - Estações]]=0, "-", BS_CONTROLE[[#This Row],[Entre - Estações]])</f>
        <v>-</v>
      </c>
      <c r="AN363" s="284" t="str">
        <f>IF(BS_CONTROLE[[#This Row],[SB]]=0, "-", BS_CONTROLE[[#This Row],[SB]])</f>
        <v>-</v>
      </c>
      <c r="AO363" s="285" t="str">
        <f>IF(BS_CONTROLE[[#This Row],[SUB]]=0, "-", BS_CONTROLE[[#This Row],[SUB]])</f>
        <v>-</v>
      </c>
      <c r="AP363" s="286" t="str">
        <f>IF(BS_CONTROLE[[#This Row],[KM - Inicio]]=0, "-", BS_CONTROLE[[#This Row],[KM - Inicio]])</f>
        <v>-</v>
      </c>
      <c r="AQ363" s="286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7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3"/>
        <v>Aderente</v>
      </c>
      <c r="BR363" s="18" t="str">
        <f t="shared" si="34"/>
        <v>*</v>
      </c>
      <c r="BS363" s="18" t="str">
        <f t="shared" si="35"/>
        <v>*</v>
      </c>
      <c r="BT363" s="225" t="str">
        <f t="shared" si="36"/>
        <v/>
      </c>
    </row>
    <row r="364" spans="1:72" hidden="1">
      <c r="A364" s="50" t="str">
        <f t="shared" si="32"/>
        <v/>
      </c>
      <c r="B364" s="171"/>
      <c r="C364" s="8" t="str">
        <f>IF(BS_CONTROLE[[#This Row],[DATA]]="","",WEEKNUM(BS_CONTROLE[[#This Row],[DATA]]))</f>
        <v/>
      </c>
      <c r="D364" s="51"/>
      <c r="E364" s="320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11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9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9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4" t="str">
        <f>IF(BS_CONTROLE[[#This Row],[Local - Partida]]=0, "-", BS_CONTROLE[[#This Row],[Local - Partida]])</f>
        <v>-</v>
      </c>
      <c r="AL364" s="284" t="str">
        <f>IF(BS_CONTROLE[[#This Row],[Local - Encerramento]]=0, "-", BS_CONTROLE[[#This Row],[Local - Encerramento]])</f>
        <v>-</v>
      </c>
      <c r="AM364" s="284" t="str">
        <f>IF(BS_CONTROLE[[#This Row],[Entre - Estações]]=0, "-", BS_CONTROLE[[#This Row],[Entre - Estações]])</f>
        <v>-</v>
      </c>
      <c r="AN364" s="284" t="str">
        <f>IF(BS_CONTROLE[[#This Row],[SB]]=0, "-", BS_CONTROLE[[#This Row],[SB]])</f>
        <v>-</v>
      </c>
      <c r="AO364" s="285" t="str">
        <f>IF(BS_CONTROLE[[#This Row],[SUB]]=0, "-", BS_CONTROLE[[#This Row],[SUB]])</f>
        <v>-</v>
      </c>
      <c r="AP364" s="286" t="str">
        <f>IF(BS_CONTROLE[[#This Row],[KM - Inicio]]=0, "-", BS_CONTROLE[[#This Row],[KM - Inicio]])</f>
        <v>-</v>
      </c>
      <c r="AQ364" s="286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7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3"/>
        <v>Aderente</v>
      </c>
      <c r="BR364" s="18" t="str">
        <f t="shared" si="34"/>
        <v>*</v>
      </c>
      <c r="BS364" s="18" t="str">
        <f t="shared" si="35"/>
        <v>*</v>
      </c>
      <c r="BT364" s="225" t="str">
        <f t="shared" si="36"/>
        <v/>
      </c>
    </row>
    <row r="365" spans="1:72" hidden="1">
      <c r="A365" s="50" t="str">
        <f t="shared" ref="A365:A428" si="37">D365&amp;B365</f>
        <v/>
      </c>
      <c r="B365" s="171"/>
      <c r="C365" s="8" t="str">
        <f>IF(BS_CONTROLE[[#This Row],[DATA]]="","",WEEKNUM(BS_CONTROLE[[#This Row],[DATA]]))</f>
        <v/>
      </c>
      <c r="D365" s="51"/>
      <c r="E365" s="320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11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9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9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4" t="str">
        <f>IF(BS_CONTROLE[[#This Row],[Local - Partida]]=0, "-", BS_CONTROLE[[#This Row],[Local - Partida]])</f>
        <v>-</v>
      </c>
      <c r="AL365" s="284" t="str">
        <f>IF(BS_CONTROLE[[#This Row],[Local - Encerramento]]=0, "-", BS_CONTROLE[[#This Row],[Local - Encerramento]])</f>
        <v>-</v>
      </c>
      <c r="AM365" s="284" t="str">
        <f>IF(BS_CONTROLE[[#This Row],[Entre - Estações]]=0, "-", BS_CONTROLE[[#This Row],[Entre - Estações]])</f>
        <v>-</v>
      </c>
      <c r="AN365" s="284" t="str">
        <f>IF(BS_CONTROLE[[#This Row],[SB]]=0, "-", BS_CONTROLE[[#This Row],[SB]])</f>
        <v>-</v>
      </c>
      <c r="AO365" s="285" t="str">
        <f>IF(BS_CONTROLE[[#This Row],[SUB]]=0, "-", BS_CONTROLE[[#This Row],[SUB]])</f>
        <v>-</v>
      </c>
      <c r="AP365" s="286" t="str">
        <f>IF(BS_CONTROLE[[#This Row],[KM - Inicio]]=0, "-", BS_CONTROLE[[#This Row],[KM - Inicio]])</f>
        <v>-</v>
      </c>
      <c r="AQ365" s="286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7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38">IF(AND(BR365&lt;1,BS365&lt;1),"Produção e Intervalo",IF(BR365&lt;1,"Intervalo",IF(BS365&lt;1,"Produção","Aderente")))</f>
        <v>Aderente</v>
      </c>
      <c r="BR365" s="18" t="str">
        <f t="shared" ref="BR365:BR428" si="39">IF(OR(B365="",F365=""),"*",AY365/P365)</f>
        <v>*</v>
      </c>
      <c r="BS365" s="18" t="str">
        <f t="shared" ref="BS365:BS428" si="40">IF(OR(B365="",F365=""),"*",BA365/Q365)</f>
        <v>*</v>
      </c>
      <c r="BT365" s="225" t="str">
        <f t="shared" si="36"/>
        <v/>
      </c>
    </row>
    <row r="366" spans="1:72" hidden="1">
      <c r="A366" s="50" t="str">
        <f t="shared" si="37"/>
        <v/>
      </c>
      <c r="B366" s="171"/>
      <c r="C366" s="8" t="str">
        <f>IF(BS_CONTROLE[[#This Row],[DATA]]="","",WEEKNUM(BS_CONTROLE[[#This Row],[DATA]]))</f>
        <v/>
      </c>
      <c r="D366" s="51"/>
      <c r="E366" s="320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11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9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9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4" t="str">
        <f>IF(BS_CONTROLE[[#This Row],[Local - Partida]]=0, "-", BS_CONTROLE[[#This Row],[Local - Partida]])</f>
        <v>-</v>
      </c>
      <c r="AL366" s="284" t="str">
        <f>IF(BS_CONTROLE[[#This Row],[Local - Encerramento]]=0, "-", BS_CONTROLE[[#This Row],[Local - Encerramento]])</f>
        <v>-</v>
      </c>
      <c r="AM366" s="284" t="str">
        <f>IF(BS_CONTROLE[[#This Row],[Entre - Estações]]=0, "-", BS_CONTROLE[[#This Row],[Entre - Estações]])</f>
        <v>-</v>
      </c>
      <c r="AN366" s="284" t="str">
        <f>IF(BS_CONTROLE[[#This Row],[SB]]=0, "-", BS_CONTROLE[[#This Row],[SB]])</f>
        <v>-</v>
      </c>
      <c r="AO366" s="285" t="str">
        <f>IF(BS_CONTROLE[[#This Row],[SUB]]=0, "-", BS_CONTROLE[[#This Row],[SUB]])</f>
        <v>-</v>
      </c>
      <c r="AP366" s="286" t="str">
        <f>IF(BS_CONTROLE[[#This Row],[KM - Inicio]]=0, "-", BS_CONTROLE[[#This Row],[KM - Inicio]])</f>
        <v>-</v>
      </c>
      <c r="AQ366" s="286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7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38"/>
        <v>Aderente</v>
      </c>
      <c r="BR366" s="18" t="str">
        <f t="shared" si="39"/>
        <v>*</v>
      </c>
      <c r="BS366" s="18" t="str">
        <f t="shared" si="40"/>
        <v>*</v>
      </c>
      <c r="BT366" s="225" t="str">
        <f t="shared" si="36"/>
        <v/>
      </c>
    </row>
    <row r="367" spans="1:72" hidden="1">
      <c r="A367" s="50" t="str">
        <f t="shared" si="37"/>
        <v/>
      </c>
      <c r="B367" s="171"/>
      <c r="C367" s="8" t="str">
        <f>IF(BS_CONTROLE[[#This Row],[DATA]]="","",WEEKNUM(BS_CONTROLE[[#This Row],[DATA]]))</f>
        <v/>
      </c>
      <c r="D367" s="51"/>
      <c r="E367" s="320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11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9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9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4" t="str">
        <f>IF(BS_CONTROLE[[#This Row],[Local - Partida]]=0, "-", BS_CONTROLE[[#This Row],[Local - Partida]])</f>
        <v>-</v>
      </c>
      <c r="AL367" s="284" t="str">
        <f>IF(BS_CONTROLE[[#This Row],[Local - Encerramento]]=0, "-", BS_CONTROLE[[#This Row],[Local - Encerramento]])</f>
        <v>-</v>
      </c>
      <c r="AM367" s="284" t="str">
        <f>IF(BS_CONTROLE[[#This Row],[Entre - Estações]]=0, "-", BS_CONTROLE[[#This Row],[Entre - Estações]])</f>
        <v>-</v>
      </c>
      <c r="AN367" s="284" t="str">
        <f>IF(BS_CONTROLE[[#This Row],[SB]]=0, "-", BS_CONTROLE[[#This Row],[SB]])</f>
        <v>-</v>
      </c>
      <c r="AO367" s="285" t="str">
        <f>IF(BS_CONTROLE[[#This Row],[SUB]]=0, "-", BS_CONTROLE[[#This Row],[SUB]])</f>
        <v>-</v>
      </c>
      <c r="AP367" s="286" t="str">
        <f>IF(BS_CONTROLE[[#This Row],[KM - Inicio]]=0, "-", BS_CONTROLE[[#This Row],[KM - Inicio]])</f>
        <v>-</v>
      </c>
      <c r="AQ367" s="286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7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8"/>
        <v>Aderente</v>
      </c>
      <c r="BR367" s="18" t="str">
        <f t="shared" si="39"/>
        <v>*</v>
      </c>
      <c r="BS367" s="18" t="str">
        <f t="shared" si="40"/>
        <v>*</v>
      </c>
      <c r="BT367" s="225" t="str">
        <f t="shared" si="36"/>
        <v/>
      </c>
    </row>
    <row r="368" spans="1:72" hidden="1">
      <c r="A368" s="50" t="str">
        <f t="shared" si="37"/>
        <v/>
      </c>
      <c r="B368" s="171"/>
      <c r="C368" s="8" t="str">
        <f>IF(BS_CONTROLE[[#This Row],[DATA]]="","",WEEKNUM(BS_CONTROLE[[#This Row],[DATA]]))</f>
        <v/>
      </c>
      <c r="D368" s="51"/>
      <c r="E368" s="320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11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9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9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4" t="str">
        <f>IF(BS_CONTROLE[[#This Row],[Local - Partida]]=0, "-", BS_CONTROLE[[#This Row],[Local - Partida]])</f>
        <v>-</v>
      </c>
      <c r="AL368" s="284" t="str">
        <f>IF(BS_CONTROLE[[#This Row],[Local - Encerramento]]=0, "-", BS_CONTROLE[[#This Row],[Local - Encerramento]])</f>
        <v>-</v>
      </c>
      <c r="AM368" s="284" t="str">
        <f>IF(BS_CONTROLE[[#This Row],[Entre - Estações]]=0, "-", BS_CONTROLE[[#This Row],[Entre - Estações]])</f>
        <v>-</v>
      </c>
      <c r="AN368" s="284" t="str">
        <f>IF(BS_CONTROLE[[#This Row],[SB]]=0, "-", BS_CONTROLE[[#This Row],[SB]])</f>
        <v>-</v>
      </c>
      <c r="AO368" s="285" t="str">
        <f>IF(BS_CONTROLE[[#This Row],[SUB]]=0, "-", BS_CONTROLE[[#This Row],[SUB]])</f>
        <v>-</v>
      </c>
      <c r="AP368" s="286" t="str">
        <f>IF(BS_CONTROLE[[#This Row],[KM - Inicio]]=0, "-", BS_CONTROLE[[#This Row],[KM - Inicio]])</f>
        <v>-</v>
      </c>
      <c r="AQ368" s="286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7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8"/>
        <v>Aderente</v>
      </c>
      <c r="BR368" s="18" t="str">
        <f t="shared" si="39"/>
        <v>*</v>
      </c>
      <c r="BS368" s="18" t="str">
        <f t="shared" si="40"/>
        <v>*</v>
      </c>
      <c r="BT368" s="225" t="str">
        <f t="shared" si="36"/>
        <v/>
      </c>
    </row>
    <row r="369" spans="1:72" hidden="1">
      <c r="A369" s="50" t="str">
        <f t="shared" si="37"/>
        <v/>
      </c>
      <c r="B369" s="171"/>
      <c r="C369" s="8" t="str">
        <f>IF(BS_CONTROLE[[#This Row],[DATA]]="","",WEEKNUM(BS_CONTROLE[[#This Row],[DATA]]))</f>
        <v/>
      </c>
      <c r="D369" s="51"/>
      <c r="E369" s="320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11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9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9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4" t="str">
        <f>IF(BS_CONTROLE[[#This Row],[Local - Partida]]=0, "-", BS_CONTROLE[[#This Row],[Local - Partida]])</f>
        <v>-</v>
      </c>
      <c r="AL369" s="284" t="str">
        <f>IF(BS_CONTROLE[[#This Row],[Local - Encerramento]]=0, "-", BS_CONTROLE[[#This Row],[Local - Encerramento]])</f>
        <v>-</v>
      </c>
      <c r="AM369" s="284" t="str">
        <f>IF(BS_CONTROLE[[#This Row],[Entre - Estações]]=0, "-", BS_CONTROLE[[#This Row],[Entre - Estações]])</f>
        <v>-</v>
      </c>
      <c r="AN369" s="284" t="str">
        <f>IF(BS_CONTROLE[[#This Row],[SB]]=0, "-", BS_CONTROLE[[#This Row],[SB]])</f>
        <v>-</v>
      </c>
      <c r="AO369" s="285" t="str">
        <f>IF(BS_CONTROLE[[#This Row],[SUB]]=0, "-", BS_CONTROLE[[#This Row],[SUB]])</f>
        <v>-</v>
      </c>
      <c r="AP369" s="286" t="str">
        <f>IF(BS_CONTROLE[[#This Row],[KM - Inicio]]=0, "-", BS_CONTROLE[[#This Row],[KM - Inicio]])</f>
        <v>-</v>
      </c>
      <c r="AQ369" s="286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7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8"/>
        <v>Aderente</v>
      </c>
      <c r="BR369" s="18" t="str">
        <f t="shared" si="39"/>
        <v>*</v>
      </c>
      <c r="BS369" s="18" t="str">
        <f t="shared" si="40"/>
        <v>*</v>
      </c>
      <c r="BT369" s="225" t="str">
        <f t="shared" si="36"/>
        <v/>
      </c>
    </row>
    <row r="370" spans="1:72" hidden="1">
      <c r="A370" s="50" t="str">
        <f t="shared" si="37"/>
        <v/>
      </c>
      <c r="B370" s="171"/>
      <c r="C370" s="8" t="str">
        <f>IF(BS_CONTROLE[[#This Row],[DATA]]="","",WEEKNUM(BS_CONTROLE[[#This Row],[DATA]]))</f>
        <v/>
      </c>
      <c r="D370" s="51"/>
      <c r="E370" s="321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11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9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9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4" t="str">
        <f>IF(BS_CONTROLE[[#This Row],[Local - Partida]]=0, "-", BS_CONTROLE[[#This Row],[Local - Partida]])</f>
        <v>-</v>
      </c>
      <c r="AL370" s="284" t="str">
        <f>IF(BS_CONTROLE[[#This Row],[Local - Encerramento]]=0, "-", BS_CONTROLE[[#This Row],[Local - Encerramento]])</f>
        <v>-</v>
      </c>
      <c r="AM370" s="284" t="str">
        <f>IF(BS_CONTROLE[[#This Row],[Entre - Estações]]=0, "-", BS_CONTROLE[[#This Row],[Entre - Estações]])</f>
        <v>-</v>
      </c>
      <c r="AN370" s="284" t="str">
        <f>IF(BS_CONTROLE[[#This Row],[SB]]=0, "-", BS_CONTROLE[[#This Row],[SB]])</f>
        <v>-</v>
      </c>
      <c r="AO370" s="285" t="str">
        <f>IF(BS_CONTROLE[[#This Row],[SUB]]=0, "-", BS_CONTROLE[[#This Row],[SUB]])</f>
        <v>-</v>
      </c>
      <c r="AP370" s="286" t="str">
        <f>IF(BS_CONTROLE[[#This Row],[KM - Inicio]]=0, "-", BS_CONTROLE[[#This Row],[KM - Inicio]])</f>
        <v>-</v>
      </c>
      <c r="AQ370" s="286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7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8"/>
        <v>Aderente</v>
      </c>
      <c r="BR370" s="18" t="str">
        <f t="shared" si="39"/>
        <v>*</v>
      </c>
      <c r="BS370" s="18" t="str">
        <f t="shared" si="40"/>
        <v>*</v>
      </c>
      <c r="BT370" s="225" t="str">
        <f t="shared" si="36"/>
        <v/>
      </c>
    </row>
    <row r="371" spans="1:72" hidden="1">
      <c r="A371" s="50" t="str">
        <f t="shared" si="37"/>
        <v/>
      </c>
      <c r="B371" s="171"/>
      <c r="C371" s="8" t="str">
        <f>IF(BS_CONTROLE[[#This Row],[DATA]]="","",WEEKNUM(BS_CONTROLE[[#This Row],[DATA]]))</f>
        <v/>
      </c>
      <c r="D371" s="51"/>
      <c r="E371" s="320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11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9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9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4" t="str">
        <f>IF(BS_CONTROLE[[#This Row],[Local - Partida]]=0, "-", BS_CONTROLE[[#This Row],[Local - Partida]])</f>
        <v>-</v>
      </c>
      <c r="AL371" s="284" t="str">
        <f>IF(BS_CONTROLE[[#This Row],[Local - Encerramento]]=0, "-", BS_CONTROLE[[#This Row],[Local - Encerramento]])</f>
        <v>-</v>
      </c>
      <c r="AM371" s="284" t="str">
        <f>IF(BS_CONTROLE[[#This Row],[Entre - Estações]]=0, "-", BS_CONTROLE[[#This Row],[Entre - Estações]])</f>
        <v>-</v>
      </c>
      <c r="AN371" s="284" t="str">
        <f>IF(BS_CONTROLE[[#This Row],[SB]]=0, "-", BS_CONTROLE[[#This Row],[SB]])</f>
        <v>-</v>
      </c>
      <c r="AO371" s="285" t="str">
        <f>IF(BS_CONTROLE[[#This Row],[SUB]]=0, "-", BS_CONTROLE[[#This Row],[SUB]])</f>
        <v>-</v>
      </c>
      <c r="AP371" s="286" t="str">
        <f>IF(BS_CONTROLE[[#This Row],[KM - Inicio]]=0, "-", BS_CONTROLE[[#This Row],[KM - Inicio]])</f>
        <v>-</v>
      </c>
      <c r="AQ371" s="286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7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8"/>
        <v>Aderente</v>
      </c>
      <c r="BR371" s="18" t="str">
        <f t="shared" si="39"/>
        <v>*</v>
      </c>
      <c r="BS371" s="18" t="str">
        <f t="shared" si="40"/>
        <v>*</v>
      </c>
      <c r="BT371" s="225" t="str">
        <f t="shared" si="36"/>
        <v/>
      </c>
    </row>
    <row r="372" spans="1:72" hidden="1">
      <c r="A372" s="50" t="str">
        <f t="shared" si="37"/>
        <v/>
      </c>
      <c r="B372" s="171"/>
      <c r="C372" s="8" t="str">
        <f>IF(BS_CONTROLE[[#This Row],[DATA]]="","",WEEKNUM(BS_CONTROLE[[#This Row],[DATA]]))</f>
        <v/>
      </c>
      <c r="D372" s="51"/>
      <c r="E372" s="320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11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9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9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4" t="str">
        <f>IF(BS_CONTROLE[[#This Row],[Local - Partida]]=0, "-", BS_CONTROLE[[#This Row],[Local - Partida]])</f>
        <v>-</v>
      </c>
      <c r="AL372" s="284" t="str">
        <f>IF(BS_CONTROLE[[#This Row],[Local - Encerramento]]=0, "-", BS_CONTROLE[[#This Row],[Local - Encerramento]])</f>
        <v>-</v>
      </c>
      <c r="AM372" s="284" t="str">
        <f>IF(BS_CONTROLE[[#This Row],[Entre - Estações]]=0, "-", BS_CONTROLE[[#This Row],[Entre - Estações]])</f>
        <v>-</v>
      </c>
      <c r="AN372" s="284" t="str">
        <f>IF(BS_CONTROLE[[#This Row],[SB]]=0, "-", BS_CONTROLE[[#This Row],[SB]])</f>
        <v>-</v>
      </c>
      <c r="AO372" s="285" t="str">
        <f>IF(BS_CONTROLE[[#This Row],[SUB]]=0, "-", BS_CONTROLE[[#This Row],[SUB]])</f>
        <v>-</v>
      </c>
      <c r="AP372" s="286" t="str">
        <f>IF(BS_CONTROLE[[#This Row],[KM - Inicio]]=0, "-", BS_CONTROLE[[#This Row],[KM - Inicio]])</f>
        <v>-</v>
      </c>
      <c r="AQ372" s="286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7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8"/>
        <v>Aderente</v>
      </c>
      <c r="BR372" s="18" t="str">
        <f t="shared" si="39"/>
        <v>*</v>
      </c>
      <c r="BS372" s="18" t="str">
        <f t="shared" si="40"/>
        <v>*</v>
      </c>
      <c r="BT372" s="225" t="str">
        <f t="shared" si="36"/>
        <v/>
      </c>
    </row>
    <row r="373" spans="1:72" hidden="1">
      <c r="A373" s="50" t="str">
        <f t="shared" si="37"/>
        <v/>
      </c>
      <c r="B373" s="171"/>
      <c r="C373" s="8" t="str">
        <f>IF(BS_CONTROLE[[#This Row],[DATA]]="","",WEEKNUM(BS_CONTROLE[[#This Row],[DATA]]))</f>
        <v/>
      </c>
      <c r="D373" s="51"/>
      <c r="E373" s="320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11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9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9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4" t="str">
        <f>IF(BS_CONTROLE[[#This Row],[Local - Partida]]=0, "-", BS_CONTROLE[[#This Row],[Local - Partida]])</f>
        <v>-</v>
      </c>
      <c r="AL373" s="284" t="str">
        <f>IF(BS_CONTROLE[[#This Row],[Local - Encerramento]]=0, "-", BS_CONTROLE[[#This Row],[Local - Encerramento]])</f>
        <v>-</v>
      </c>
      <c r="AM373" s="284" t="str">
        <f>IF(BS_CONTROLE[[#This Row],[Entre - Estações]]=0, "-", BS_CONTROLE[[#This Row],[Entre - Estações]])</f>
        <v>-</v>
      </c>
      <c r="AN373" s="284" t="str">
        <f>IF(BS_CONTROLE[[#This Row],[SB]]=0, "-", BS_CONTROLE[[#This Row],[SB]])</f>
        <v>-</v>
      </c>
      <c r="AO373" s="285" t="str">
        <f>IF(BS_CONTROLE[[#This Row],[SUB]]=0, "-", BS_CONTROLE[[#This Row],[SUB]])</f>
        <v>-</v>
      </c>
      <c r="AP373" s="286" t="str">
        <f>IF(BS_CONTROLE[[#This Row],[KM - Inicio]]=0, "-", BS_CONTROLE[[#This Row],[KM - Inicio]])</f>
        <v>-</v>
      </c>
      <c r="AQ373" s="286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7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8"/>
        <v>Aderente</v>
      </c>
      <c r="BR373" s="18" t="str">
        <f t="shared" si="39"/>
        <v>*</v>
      </c>
      <c r="BS373" s="18" t="str">
        <f t="shared" si="40"/>
        <v>*</v>
      </c>
      <c r="BT373" s="225" t="str">
        <f t="shared" si="36"/>
        <v/>
      </c>
    </row>
    <row r="374" spans="1:72" hidden="1">
      <c r="A374" s="50" t="str">
        <f t="shared" si="37"/>
        <v/>
      </c>
      <c r="B374" s="171"/>
      <c r="C374" s="8" t="str">
        <f>IF(BS_CONTROLE[[#This Row],[DATA]]="","",WEEKNUM(BS_CONTROLE[[#This Row],[DATA]]))</f>
        <v/>
      </c>
      <c r="D374" s="51"/>
      <c r="E374" s="320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11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9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9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4" t="str">
        <f>IF(BS_CONTROLE[[#This Row],[Local - Partida]]=0, "-", BS_CONTROLE[[#This Row],[Local - Partida]])</f>
        <v>-</v>
      </c>
      <c r="AL374" s="284" t="str">
        <f>IF(BS_CONTROLE[[#This Row],[Local - Encerramento]]=0, "-", BS_CONTROLE[[#This Row],[Local - Encerramento]])</f>
        <v>-</v>
      </c>
      <c r="AM374" s="284" t="str">
        <f>IF(BS_CONTROLE[[#This Row],[Entre - Estações]]=0, "-", BS_CONTROLE[[#This Row],[Entre - Estações]])</f>
        <v>-</v>
      </c>
      <c r="AN374" s="284" t="str">
        <f>IF(BS_CONTROLE[[#This Row],[SB]]=0, "-", BS_CONTROLE[[#This Row],[SB]])</f>
        <v>-</v>
      </c>
      <c r="AO374" s="285" t="str">
        <f>IF(BS_CONTROLE[[#This Row],[SUB]]=0, "-", BS_CONTROLE[[#This Row],[SUB]])</f>
        <v>-</v>
      </c>
      <c r="AP374" s="286" t="str">
        <f>IF(BS_CONTROLE[[#This Row],[KM - Inicio]]=0, "-", BS_CONTROLE[[#This Row],[KM - Inicio]])</f>
        <v>-</v>
      </c>
      <c r="AQ374" s="286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7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8"/>
        <v>Aderente</v>
      </c>
      <c r="BR374" s="18" t="str">
        <f t="shared" si="39"/>
        <v>*</v>
      </c>
      <c r="BS374" s="18" t="str">
        <f t="shared" si="40"/>
        <v>*</v>
      </c>
      <c r="BT374" s="225" t="str">
        <f t="shared" si="36"/>
        <v/>
      </c>
    </row>
    <row r="375" spans="1:72" hidden="1">
      <c r="A375" s="50" t="str">
        <f t="shared" si="37"/>
        <v/>
      </c>
      <c r="B375" s="171"/>
      <c r="C375" s="8" t="str">
        <f>IF(BS_CONTROLE[[#This Row],[DATA]]="","",WEEKNUM(BS_CONTROLE[[#This Row],[DATA]]))</f>
        <v/>
      </c>
      <c r="D375" s="51"/>
      <c r="E375" s="320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11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9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9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4" t="str">
        <f>IF(BS_CONTROLE[[#This Row],[Local - Partida]]=0, "-", BS_CONTROLE[[#This Row],[Local - Partida]])</f>
        <v>-</v>
      </c>
      <c r="AL375" s="284" t="str">
        <f>IF(BS_CONTROLE[[#This Row],[Local - Encerramento]]=0, "-", BS_CONTROLE[[#This Row],[Local - Encerramento]])</f>
        <v>-</v>
      </c>
      <c r="AM375" s="284" t="str">
        <f>IF(BS_CONTROLE[[#This Row],[Entre - Estações]]=0, "-", BS_CONTROLE[[#This Row],[Entre - Estações]])</f>
        <v>-</v>
      </c>
      <c r="AN375" s="284" t="str">
        <f>IF(BS_CONTROLE[[#This Row],[SB]]=0, "-", BS_CONTROLE[[#This Row],[SB]])</f>
        <v>-</v>
      </c>
      <c r="AO375" s="285" t="str">
        <f>IF(BS_CONTROLE[[#This Row],[SUB]]=0, "-", BS_CONTROLE[[#This Row],[SUB]])</f>
        <v>-</v>
      </c>
      <c r="AP375" s="286" t="str">
        <f>IF(BS_CONTROLE[[#This Row],[KM - Inicio]]=0, "-", BS_CONTROLE[[#This Row],[KM - Inicio]])</f>
        <v>-</v>
      </c>
      <c r="AQ375" s="286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7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8"/>
        <v>Aderente</v>
      </c>
      <c r="BR375" s="18" t="str">
        <f t="shared" si="39"/>
        <v>*</v>
      </c>
      <c r="BS375" s="18" t="str">
        <f t="shared" si="40"/>
        <v>*</v>
      </c>
      <c r="BT375" s="225" t="str">
        <f t="shared" si="36"/>
        <v/>
      </c>
    </row>
    <row r="376" spans="1:72" hidden="1">
      <c r="A376" s="50" t="str">
        <f t="shared" si="37"/>
        <v/>
      </c>
      <c r="B376" s="171"/>
      <c r="C376" s="8" t="str">
        <f>IF(BS_CONTROLE[[#This Row],[DATA]]="","",WEEKNUM(BS_CONTROLE[[#This Row],[DATA]]))</f>
        <v/>
      </c>
      <c r="D376" s="51"/>
      <c r="E376" s="320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11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9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9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4" t="str">
        <f>IF(BS_CONTROLE[[#This Row],[Local - Partida]]=0, "-", BS_CONTROLE[[#This Row],[Local - Partida]])</f>
        <v>-</v>
      </c>
      <c r="AL376" s="284" t="str">
        <f>IF(BS_CONTROLE[[#This Row],[Local - Encerramento]]=0, "-", BS_CONTROLE[[#This Row],[Local - Encerramento]])</f>
        <v>-</v>
      </c>
      <c r="AM376" s="284" t="str">
        <f>IF(BS_CONTROLE[[#This Row],[Entre - Estações]]=0, "-", BS_CONTROLE[[#This Row],[Entre - Estações]])</f>
        <v>-</v>
      </c>
      <c r="AN376" s="284" t="str">
        <f>IF(BS_CONTROLE[[#This Row],[SB]]=0, "-", BS_CONTROLE[[#This Row],[SB]])</f>
        <v>-</v>
      </c>
      <c r="AO376" s="285" t="str">
        <f>IF(BS_CONTROLE[[#This Row],[SUB]]=0, "-", BS_CONTROLE[[#This Row],[SUB]])</f>
        <v>-</v>
      </c>
      <c r="AP376" s="286" t="str">
        <f>IF(BS_CONTROLE[[#This Row],[KM - Inicio]]=0, "-", BS_CONTROLE[[#This Row],[KM - Inicio]])</f>
        <v>-</v>
      </c>
      <c r="AQ376" s="286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7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8"/>
        <v>Aderente</v>
      </c>
      <c r="BR376" s="18" t="str">
        <f t="shared" si="39"/>
        <v>*</v>
      </c>
      <c r="BS376" s="18" t="str">
        <f t="shared" si="40"/>
        <v>*</v>
      </c>
      <c r="BT376" s="225" t="str">
        <f t="shared" si="36"/>
        <v/>
      </c>
    </row>
    <row r="377" spans="1:72" hidden="1">
      <c r="A377" s="50" t="str">
        <f t="shared" si="37"/>
        <v/>
      </c>
      <c r="B377" s="171"/>
      <c r="C377" s="8" t="str">
        <f>IF(BS_CONTROLE[[#This Row],[DATA]]="","",WEEKNUM(BS_CONTROLE[[#This Row],[DATA]]))</f>
        <v/>
      </c>
      <c r="D377" s="51"/>
      <c r="E377" s="320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11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9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9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4" t="str">
        <f>IF(BS_CONTROLE[[#This Row],[Local - Partida]]=0, "-", BS_CONTROLE[[#This Row],[Local - Partida]])</f>
        <v>-</v>
      </c>
      <c r="AL377" s="284" t="str">
        <f>IF(BS_CONTROLE[[#This Row],[Local - Encerramento]]=0, "-", BS_CONTROLE[[#This Row],[Local - Encerramento]])</f>
        <v>-</v>
      </c>
      <c r="AM377" s="284" t="str">
        <f>IF(BS_CONTROLE[[#This Row],[Entre - Estações]]=0, "-", BS_CONTROLE[[#This Row],[Entre - Estações]])</f>
        <v>-</v>
      </c>
      <c r="AN377" s="284" t="str">
        <f>IF(BS_CONTROLE[[#This Row],[SB]]=0, "-", BS_CONTROLE[[#This Row],[SB]])</f>
        <v>-</v>
      </c>
      <c r="AO377" s="285" t="str">
        <f>IF(BS_CONTROLE[[#This Row],[SUB]]=0, "-", BS_CONTROLE[[#This Row],[SUB]])</f>
        <v>-</v>
      </c>
      <c r="AP377" s="286" t="str">
        <f>IF(BS_CONTROLE[[#This Row],[KM - Inicio]]=0, "-", BS_CONTROLE[[#This Row],[KM - Inicio]])</f>
        <v>-</v>
      </c>
      <c r="AQ377" s="286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7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8"/>
        <v>Aderente</v>
      </c>
      <c r="BR377" s="18" t="str">
        <f t="shared" si="39"/>
        <v>*</v>
      </c>
      <c r="BS377" s="18" t="str">
        <f t="shared" si="40"/>
        <v>*</v>
      </c>
      <c r="BT377" s="225" t="str">
        <f t="shared" si="36"/>
        <v/>
      </c>
    </row>
    <row r="378" spans="1:72" hidden="1">
      <c r="A378" s="50" t="str">
        <f t="shared" si="37"/>
        <v/>
      </c>
      <c r="B378" s="171"/>
      <c r="C378" s="8" t="str">
        <f>IF(BS_CONTROLE[[#This Row],[DATA]]="","",WEEKNUM(BS_CONTROLE[[#This Row],[DATA]]))</f>
        <v/>
      </c>
      <c r="D378" s="51"/>
      <c r="E378" s="320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11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9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9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4" t="str">
        <f>IF(BS_CONTROLE[[#This Row],[Local - Partida]]=0, "-", BS_CONTROLE[[#This Row],[Local - Partida]])</f>
        <v>-</v>
      </c>
      <c r="AL378" s="284" t="str">
        <f>IF(BS_CONTROLE[[#This Row],[Local - Encerramento]]=0, "-", BS_CONTROLE[[#This Row],[Local - Encerramento]])</f>
        <v>-</v>
      </c>
      <c r="AM378" s="284" t="str">
        <f>IF(BS_CONTROLE[[#This Row],[Entre - Estações]]=0, "-", BS_CONTROLE[[#This Row],[Entre - Estações]])</f>
        <v>-</v>
      </c>
      <c r="AN378" s="284" t="str">
        <f>IF(BS_CONTROLE[[#This Row],[SB]]=0, "-", BS_CONTROLE[[#This Row],[SB]])</f>
        <v>-</v>
      </c>
      <c r="AO378" s="285" t="str">
        <f>IF(BS_CONTROLE[[#This Row],[SUB]]=0, "-", BS_CONTROLE[[#This Row],[SUB]])</f>
        <v>-</v>
      </c>
      <c r="AP378" s="286" t="str">
        <f>IF(BS_CONTROLE[[#This Row],[KM - Inicio]]=0, "-", BS_CONTROLE[[#This Row],[KM - Inicio]])</f>
        <v>-</v>
      </c>
      <c r="AQ378" s="286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7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8"/>
        <v>Aderente</v>
      </c>
      <c r="BR378" s="18" t="str">
        <f t="shared" si="39"/>
        <v>*</v>
      </c>
      <c r="BS378" s="18" t="str">
        <f t="shared" si="40"/>
        <v>*</v>
      </c>
      <c r="BT378" s="225" t="str">
        <f t="shared" si="36"/>
        <v/>
      </c>
    </row>
    <row r="379" spans="1:72" hidden="1">
      <c r="A379" s="50" t="str">
        <f t="shared" si="37"/>
        <v/>
      </c>
      <c r="B379" s="171"/>
      <c r="C379" s="8" t="str">
        <f>IF(BS_CONTROLE[[#This Row],[DATA]]="","",WEEKNUM(BS_CONTROLE[[#This Row],[DATA]]))</f>
        <v/>
      </c>
      <c r="D379" s="51"/>
      <c r="E379" s="320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11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9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9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4" t="str">
        <f>IF(BS_CONTROLE[[#This Row],[Local - Partida]]=0, "-", BS_CONTROLE[[#This Row],[Local - Partida]])</f>
        <v>-</v>
      </c>
      <c r="AL379" s="284" t="str">
        <f>IF(BS_CONTROLE[[#This Row],[Local - Encerramento]]=0, "-", BS_CONTROLE[[#This Row],[Local - Encerramento]])</f>
        <v>-</v>
      </c>
      <c r="AM379" s="284" t="str">
        <f>IF(BS_CONTROLE[[#This Row],[Entre - Estações]]=0, "-", BS_CONTROLE[[#This Row],[Entre - Estações]])</f>
        <v>-</v>
      </c>
      <c r="AN379" s="284" t="str">
        <f>IF(BS_CONTROLE[[#This Row],[SB]]=0, "-", BS_CONTROLE[[#This Row],[SB]])</f>
        <v>-</v>
      </c>
      <c r="AO379" s="285" t="str">
        <f>IF(BS_CONTROLE[[#This Row],[SUB]]=0, "-", BS_CONTROLE[[#This Row],[SUB]])</f>
        <v>-</v>
      </c>
      <c r="AP379" s="286" t="str">
        <f>IF(BS_CONTROLE[[#This Row],[KM - Inicio]]=0, "-", BS_CONTROLE[[#This Row],[KM - Inicio]])</f>
        <v>-</v>
      </c>
      <c r="AQ379" s="286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7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8"/>
        <v>Aderente</v>
      </c>
      <c r="BR379" s="18" t="str">
        <f t="shared" si="39"/>
        <v>*</v>
      </c>
      <c r="BS379" s="18" t="str">
        <f t="shared" si="40"/>
        <v>*</v>
      </c>
      <c r="BT379" s="225" t="str">
        <f t="shared" si="36"/>
        <v/>
      </c>
    </row>
    <row r="380" spans="1:72" hidden="1">
      <c r="A380" s="50" t="str">
        <f t="shared" si="37"/>
        <v/>
      </c>
      <c r="B380" s="171"/>
      <c r="C380" s="8" t="str">
        <f>IF(BS_CONTROLE[[#This Row],[DATA]]="","",WEEKNUM(BS_CONTROLE[[#This Row],[DATA]]))</f>
        <v/>
      </c>
      <c r="D380" s="51"/>
      <c r="E380" s="320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11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9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9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4" t="str">
        <f>IF(BS_CONTROLE[[#This Row],[Local - Partida]]=0, "-", BS_CONTROLE[[#This Row],[Local - Partida]])</f>
        <v>-</v>
      </c>
      <c r="AL380" s="284" t="str">
        <f>IF(BS_CONTROLE[[#This Row],[Local - Encerramento]]=0, "-", BS_CONTROLE[[#This Row],[Local - Encerramento]])</f>
        <v>-</v>
      </c>
      <c r="AM380" s="284" t="str">
        <f>IF(BS_CONTROLE[[#This Row],[Entre - Estações]]=0, "-", BS_CONTROLE[[#This Row],[Entre - Estações]])</f>
        <v>-</v>
      </c>
      <c r="AN380" s="284" t="str">
        <f>IF(BS_CONTROLE[[#This Row],[SB]]=0, "-", BS_CONTROLE[[#This Row],[SB]])</f>
        <v>-</v>
      </c>
      <c r="AO380" s="285" t="str">
        <f>IF(BS_CONTROLE[[#This Row],[SUB]]=0, "-", BS_CONTROLE[[#This Row],[SUB]])</f>
        <v>-</v>
      </c>
      <c r="AP380" s="286" t="str">
        <f>IF(BS_CONTROLE[[#This Row],[KM - Inicio]]=0, "-", BS_CONTROLE[[#This Row],[KM - Inicio]])</f>
        <v>-</v>
      </c>
      <c r="AQ380" s="286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7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8"/>
        <v>Aderente</v>
      </c>
      <c r="BR380" s="18" t="str">
        <f t="shared" si="39"/>
        <v>*</v>
      </c>
      <c r="BS380" s="18" t="str">
        <f t="shared" si="40"/>
        <v>*</v>
      </c>
      <c r="BT380" s="225" t="str">
        <f t="shared" si="36"/>
        <v/>
      </c>
    </row>
    <row r="381" spans="1:72" hidden="1">
      <c r="A381" s="50" t="str">
        <f t="shared" si="37"/>
        <v/>
      </c>
      <c r="B381" s="171"/>
      <c r="C381" s="8" t="str">
        <f>IF(BS_CONTROLE[[#This Row],[DATA]]="","",WEEKNUM(BS_CONTROLE[[#This Row],[DATA]]))</f>
        <v/>
      </c>
      <c r="D381" s="51"/>
      <c r="E381" s="320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11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9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9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4" t="str">
        <f>IF(BS_CONTROLE[[#This Row],[Local - Partida]]=0, "-", BS_CONTROLE[[#This Row],[Local - Partida]])</f>
        <v>-</v>
      </c>
      <c r="AL381" s="284" t="str">
        <f>IF(BS_CONTROLE[[#This Row],[Local - Encerramento]]=0, "-", BS_CONTROLE[[#This Row],[Local - Encerramento]])</f>
        <v>-</v>
      </c>
      <c r="AM381" s="284" t="str">
        <f>IF(BS_CONTROLE[[#This Row],[Entre - Estações]]=0, "-", BS_CONTROLE[[#This Row],[Entre - Estações]])</f>
        <v>-</v>
      </c>
      <c r="AN381" s="284" t="str">
        <f>IF(BS_CONTROLE[[#This Row],[SB]]=0, "-", BS_CONTROLE[[#This Row],[SB]])</f>
        <v>-</v>
      </c>
      <c r="AO381" s="285" t="str">
        <f>IF(BS_CONTROLE[[#This Row],[SUB]]=0, "-", BS_CONTROLE[[#This Row],[SUB]])</f>
        <v>-</v>
      </c>
      <c r="AP381" s="286" t="str">
        <f>IF(BS_CONTROLE[[#This Row],[KM - Inicio]]=0, "-", BS_CONTROLE[[#This Row],[KM - Inicio]])</f>
        <v>-</v>
      </c>
      <c r="AQ381" s="286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7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8"/>
        <v>Aderente</v>
      </c>
      <c r="BR381" s="18" t="str">
        <f t="shared" si="39"/>
        <v>*</v>
      </c>
      <c r="BS381" s="18" t="str">
        <f t="shared" si="40"/>
        <v>*</v>
      </c>
      <c r="BT381" s="225" t="str">
        <f t="shared" si="36"/>
        <v/>
      </c>
    </row>
    <row r="382" spans="1:72" hidden="1">
      <c r="A382" s="50" t="str">
        <f t="shared" si="37"/>
        <v/>
      </c>
      <c r="B382" s="171"/>
      <c r="C382" s="8" t="str">
        <f>IF(BS_CONTROLE[[#This Row],[DATA]]="","",WEEKNUM(BS_CONTROLE[[#This Row],[DATA]]))</f>
        <v/>
      </c>
      <c r="D382" s="51"/>
      <c r="E382" s="321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11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9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9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4" t="str">
        <f>IF(BS_CONTROLE[[#This Row],[Local - Partida]]=0, "-", BS_CONTROLE[[#This Row],[Local - Partida]])</f>
        <v>-</v>
      </c>
      <c r="AL382" s="284" t="str">
        <f>IF(BS_CONTROLE[[#This Row],[Local - Encerramento]]=0, "-", BS_CONTROLE[[#This Row],[Local - Encerramento]])</f>
        <v>-</v>
      </c>
      <c r="AM382" s="284" t="str">
        <f>IF(BS_CONTROLE[[#This Row],[Entre - Estações]]=0, "-", BS_CONTROLE[[#This Row],[Entre - Estações]])</f>
        <v>-</v>
      </c>
      <c r="AN382" s="284" t="str">
        <f>IF(BS_CONTROLE[[#This Row],[SB]]=0, "-", BS_CONTROLE[[#This Row],[SB]])</f>
        <v>-</v>
      </c>
      <c r="AO382" s="285" t="str">
        <f>IF(BS_CONTROLE[[#This Row],[SUB]]=0, "-", BS_CONTROLE[[#This Row],[SUB]])</f>
        <v>-</v>
      </c>
      <c r="AP382" s="286" t="str">
        <f>IF(BS_CONTROLE[[#This Row],[KM - Inicio]]=0, "-", BS_CONTROLE[[#This Row],[KM - Inicio]])</f>
        <v>-</v>
      </c>
      <c r="AQ382" s="286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7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8"/>
        <v>Aderente</v>
      </c>
      <c r="BR382" s="18" t="str">
        <f t="shared" si="39"/>
        <v>*</v>
      </c>
      <c r="BS382" s="18" t="str">
        <f t="shared" si="40"/>
        <v>*</v>
      </c>
      <c r="BT382" s="225" t="str">
        <f t="shared" si="36"/>
        <v/>
      </c>
    </row>
    <row r="383" spans="1:72" hidden="1">
      <c r="A383" s="50" t="str">
        <f t="shared" si="37"/>
        <v/>
      </c>
      <c r="B383" s="171"/>
      <c r="C383" s="8" t="str">
        <f>IF(BS_CONTROLE[[#This Row],[DATA]]="","",WEEKNUM(BS_CONTROLE[[#This Row],[DATA]]))</f>
        <v/>
      </c>
      <c r="D383" s="51"/>
      <c r="E383" s="320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11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9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9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4" t="str">
        <f>IF(BS_CONTROLE[[#This Row],[Local - Partida]]=0, "-", BS_CONTROLE[[#This Row],[Local - Partida]])</f>
        <v>-</v>
      </c>
      <c r="AL383" s="284" t="str">
        <f>IF(BS_CONTROLE[[#This Row],[Local - Encerramento]]=0, "-", BS_CONTROLE[[#This Row],[Local - Encerramento]])</f>
        <v>-</v>
      </c>
      <c r="AM383" s="284" t="str">
        <f>IF(BS_CONTROLE[[#This Row],[Entre - Estações]]=0, "-", BS_CONTROLE[[#This Row],[Entre - Estações]])</f>
        <v>-</v>
      </c>
      <c r="AN383" s="284" t="str">
        <f>IF(BS_CONTROLE[[#This Row],[SB]]=0, "-", BS_CONTROLE[[#This Row],[SB]])</f>
        <v>-</v>
      </c>
      <c r="AO383" s="285" t="str">
        <f>IF(BS_CONTROLE[[#This Row],[SUB]]=0, "-", BS_CONTROLE[[#This Row],[SUB]])</f>
        <v>-</v>
      </c>
      <c r="AP383" s="286" t="str">
        <f>IF(BS_CONTROLE[[#This Row],[KM - Inicio]]=0, "-", BS_CONTROLE[[#This Row],[KM - Inicio]])</f>
        <v>-</v>
      </c>
      <c r="AQ383" s="286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7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8"/>
        <v>Aderente</v>
      </c>
      <c r="BR383" s="18" t="str">
        <f t="shared" si="39"/>
        <v>*</v>
      </c>
      <c r="BS383" s="18" t="str">
        <f t="shared" si="40"/>
        <v>*</v>
      </c>
      <c r="BT383" s="225" t="str">
        <f t="shared" si="36"/>
        <v/>
      </c>
    </row>
    <row r="384" spans="1:72" hidden="1">
      <c r="A384" s="50" t="str">
        <f t="shared" si="37"/>
        <v/>
      </c>
      <c r="B384" s="171"/>
      <c r="C384" s="8" t="str">
        <f>IF(BS_CONTROLE[[#This Row],[DATA]]="","",WEEKNUM(BS_CONTROLE[[#This Row],[DATA]]))</f>
        <v/>
      </c>
      <c r="D384" s="51"/>
      <c r="E384" s="320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11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9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9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4" t="str">
        <f>IF(BS_CONTROLE[[#This Row],[Local - Partida]]=0, "-", BS_CONTROLE[[#This Row],[Local - Partida]])</f>
        <v>-</v>
      </c>
      <c r="AL384" s="284" t="str">
        <f>IF(BS_CONTROLE[[#This Row],[Local - Encerramento]]=0, "-", BS_CONTROLE[[#This Row],[Local - Encerramento]])</f>
        <v>-</v>
      </c>
      <c r="AM384" s="284" t="str">
        <f>IF(BS_CONTROLE[[#This Row],[Entre - Estações]]=0, "-", BS_CONTROLE[[#This Row],[Entre - Estações]])</f>
        <v>-</v>
      </c>
      <c r="AN384" s="284" t="str">
        <f>IF(BS_CONTROLE[[#This Row],[SB]]=0, "-", BS_CONTROLE[[#This Row],[SB]])</f>
        <v>-</v>
      </c>
      <c r="AO384" s="285" t="str">
        <f>IF(BS_CONTROLE[[#This Row],[SUB]]=0, "-", BS_CONTROLE[[#This Row],[SUB]])</f>
        <v>-</v>
      </c>
      <c r="AP384" s="286" t="str">
        <f>IF(BS_CONTROLE[[#This Row],[KM - Inicio]]=0, "-", BS_CONTROLE[[#This Row],[KM - Inicio]])</f>
        <v>-</v>
      </c>
      <c r="AQ384" s="286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7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8"/>
        <v>Aderente</v>
      </c>
      <c r="BR384" s="18" t="str">
        <f t="shared" si="39"/>
        <v>*</v>
      </c>
      <c r="BS384" s="18" t="str">
        <f t="shared" si="40"/>
        <v>*</v>
      </c>
      <c r="BT384" s="225" t="str">
        <f t="shared" si="36"/>
        <v/>
      </c>
    </row>
    <row r="385" spans="1:72" hidden="1">
      <c r="A385" s="50" t="str">
        <f t="shared" si="37"/>
        <v/>
      </c>
      <c r="B385" s="171"/>
      <c r="C385" s="8" t="str">
        <f>IF(BS_CONTROLE[[#This Row],[DATA]]="","",WEEKNUM(BS_CONTROLE[[#This Row],[DATA]]))</f>
        <v/>
      </c>
      <c r="D385" s="51"/>
      <c r="E385" s="320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11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9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9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4" t="str">
        <f>IF(BS_CONTROLE[[#This Row],[Local - Partida]]=0, "-", BS_CONTROLE[[#This Row],[Local - Partida]])</f>
        <v>-</v>
      </c>
      <c r="AL385" s="284" t="str">
        <f>IF(BS_CONTROLE[[#This Row],[Local - Encerramento]]=0, "-", BS_CONTROLE[[#This Row],[Local - Encerramento]])</f>
        <v>-</v>
      </c>
      <c r="AM385" s="284" t="str">
        <f>IF(BS_CONTROLE[[#This Row],[Entre - Estações]]=0, "-", BS_CONTROLE[[#This Row],[Entre - Estações]])</f>
        <v>-</v>
      </c>
      <c r="AN385" s="284" t="str">
        <f>IF(BS_CONTROLE[[#This Row],[SB]]=0, "-", BS_CONTROLE[[#This Row],[SB]])</f>
        <v>-</v>
      </c>
      <c r="AO385" s="285" t="str">
        <f>IF(BS_CONTROLE[[#This Row],[SUB]]=0, "-", BS_CONTROLE[[#This Row],[SUB]])</f>
        <v>-</v>
      </c>
      <c r="AP385" s="286" t="str">
        <f>IF(BS_CONTROLE[[#This Row],[KM - Inicio]]=0, "-", BS_CONTROLE[[#This Row],[KM - Inicio]])</f>
        <v>-</v>
      </c>
      <c r="AQ385" s="286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7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8"/>
        <v>Aderente</v>
      </c>
      <c r="BR385" s="18" t="str">
        <f t="shared" si="39"/>
        <v>*</v>
      </c>
      <c r="BS385" s="18" t="str">
        <f t="shared" si="40"/>
        <v>*</v>
      </c>
      <c r="BT385" s="225" t="str">
        <f t="shared" si="36"/>
        <v/>
      </c>
    </row>
    <row r="386" spans="1:72" hidden="1">
      <c r="A386" s="50" t="str">
        <f t="shared" si="37"/>
        <v/>
      </c>
      <c r="B386" s="171"/>
      <c r="C386" s="8" t="str">
        <f>IF(BS_CONTROLE[[#This Row],[DATA]]="","",WEEKNUM(BS_CONTROLE[[#This Row],[DATA]]))</f>
        <v/>
      </c>
      <c r="D386" s="51"/>
      <c r="E386" s="320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11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9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9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4" t="str">
        <f>IF(BS_CONTROLE[[#This Row],[Local - Partida]]=0, "-", BS_CONTROLE[[#This Row],[Local - Partida]])</f>
        <v>-</v>
      </c>
      <c r="AL386" s="284" t="str">
        <f>IF(BS_CONTROLE[[#This Row],[Local - Encerramento]]=0, "-", BS_CONTROLE[[#This Row],[Local - Encerramento]])</f>
        <v>-</v>
      </c>
      <c r="AM386" s="284" t="str">
        <f>IF(BS_CONTROLE[[#This Row],[Entre - Estações]]=0, "-", BS_CONTROLE[[#This Row],[Entre - Estações]])</f>
        <v>-</v>
      </c>
      <c r="AN386" s="284" t="str">
        <f>IF(BS_CONTROLE[[#This Row],[SB]]=0, "-", BS_CONTROLE[[#This Row],[SB]])</f>
        <v>-</v>
      </c>
      <c r="AO386" s="285" t="str">
        <f>IF(BS_CONTROLE[[#This Row],[SUB]]=0, "-", BS_CONTROLE[[#This Row],[SUB]])</f>
        <v>-</v>
      </c>
      <c r="AP386" s="286" t="str">
        <f>IF(BS_CONTROLE[[#This Row],[KM - Inicio]]=0, "-", BS_CONTROLE[[#This Row],[KM - Inicio]])</f>
        <v>-</v>
      </c>
      <c r="AQ386" s="286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7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8"/>
        <v>Aderente</v>
      </c>
      <c r="BR386" s="18" t="str">
        <f t="shared" si="39"/>
        <v>*</v>
      </c>
      <c r="BS386" s="18" t="str">
        <f t="shared" si="40"/>
        <v>*</v>
      </c>
      <c r="BT386" s="225" t="str">
        <f t="shared" si="36"/>
        <v/>
      </c>
    </row>
    <row r="387" spans="1:72" hidden="1">
      <c r="A387" s="50" t="str">
        <f t="shared" si="37"/>
        <v/>
      </c>
      <c r="B387" s="171"/>
      <c r="C387" s="8" t="str">
        <f>IF(BS_CONTROLE[[#This Row],[DATA]]="","",WEEKNUM(BS_CONTROLE[[#This Row],[DATA]]))</f>
        <v/>
      </c>
      <c r="D387" s="51"/>
      <c r="E387" s="320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11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9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9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4" t="str">
        <f>IF(BS_CONTROLE[[#This Row],[Local - Partida]]=0, "-", BS_CONTROLE[[#This Row],[Local - Partida]])</f>
        <v>-</v>
      </c>
      <c r="AL387" s="284" t="str">
        <f>IF(BS_CONTROLE[[#This Row],[Local - Encerramento]]=0, "-", BS_CONTROLE[[#This Row],[Local - Encerramento]])</f>
        <v>-</v>
      </c>
      <c r="AM387" s="284" t="str">
        <f>IF(BS_CONTROLE[[#This Row],[Entre - Estações]]=0, "-", BS_CONTROLE[[#This Row],[Entre - Estações]])</f>
        <v>-</v>
      </c>
      <c r="AN387" s="284" t="str">
        <f>IF(BS_CONTROLE[[#This Row],[SB]]=0, "-", BS_CONTROLE[[#This Row],[SB]])</f>
        <v>-</v>
      </c>
      <c r="AO387" s="285" t="str">
        <f>IF(BS_CONTROLE[[#This Row],[SUB]]=0, "-", BS_CONTROLE[[#This Row],[SUB]])</f>
        <v>-</v>
      </c>
      <c r="AP387" s="286" t="str">
        <f>IF(BS_CONTROLE[[#This Row],[KM - Inicio]]=0, "-", BS_CONTROLE[[#This Row],[KM - Inicio]])</f>
        <v>-</v>
      </c>
      <c r="AQ387" s="286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7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8"/>
        <v>Aderente</v>
      </c>
      <c r="BR387" s="18" t="str">
        <f t="shared" si="39"/>
        <v>*</v>
      </c>
      <c r="BS387" s="18" t="str">
        <f t="shared" si="40"/>
        <v>*</v>
      </c>
      <c r="BT387" s="225" t="str">
        <f t="shared" si="36"/>
        <v/>
      </c>
    </row>
    <row r="388" spans="1:72" hidden="1">
      <c r="A388" s="50" t="str">
        <f t="shared" si="37"/>
        <v/>
      </c>
      <c r="B388" s="171"/>
      <c r="C388" s="8" t="str">
        <f>IF(BS_CONTROLE[[#This Row],[DATA]]="","",WEEKNUM(BS_CONTROLE[[#This Row],[DATA]]))</f>
        <v/>
      </c>
      <c r="D388" s="51"/>
      <c r="E388" s="320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11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9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9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4" t="str">
        <f>IF(BS_CONTROLE[[#This Row],[Local - Partida]]=0, "-", BS_CONTROLE[[#This Row],[Local - Partida]])</f>
        <v>-</v>
      </c>
      <c r="AL388" s="284" t="str">
        <f>IF(BS_CONTROLE[[#This Row],[Local - Encerramento]]=0, "-", BS_CONTROLE[[#This Row],[Local - Encerramento]])</f>
        <v>-</v>
      </c>
      <c r="AM388" s="284" t="str">
        <f>IF(BS_CONTROLE[[#This Row],[Entre - Estações]]=0, "-", BS_CONTROLE[[#This Row],[Entre - Estações]])</f>
        <v>-</v>
      </c>
      <c r="AN388" s="284" t="str">
        <f>IF(BS_CONTROLE[[#This Row],[SB]]=0, "-", BS_CONTROLE[[#This Row],[SB]])</f>
        <v>-</v>
      </c>
      <c r="AO388" s="285" t="str">
        <f>IF(BS_CONTROLE[[#This Row],[SUB]]=0, "-", BS_CONTROLE[[#This Row],[SUB]])</f>
        <v>-</v>
      </c>
      <c r="AP388" s="286" t="str">
        <f>IF(BS_CONTROLE[[#This Row],[KM - Inicio]]=0, "-", BS_CONTROLE[[#This Row],[KM - Inicio]])</f>
        <v>-</v>
      </c>
      <c r="AQ388" s="286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7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8"/>
        <v>Aderente</v>
      </c>
      <c r="BR388" s="18" t="str">
        <f t="shared" si="39"/>
        <v>*</v>
      </c>
      <c r="BS388" s="18" t="str">
        <f t="shared" si="40"/>
        <v>*</v>
      </c>
      <c r="BT388" s="225" t="str">
        <f t="shared" si="36"/>
        <v/>
      </c>
    </row>
    <row r="389" spans="1:72" hidden="1">
      <c r="A389" s="50" t="str">
        <f t="shared" si="37"/>
        <v/>
      </c>
      <c r="B389" s="171"/>
      <c r="C389" s="8" t="str">
        <f>IF(BS_CONTROLE[[#This Row],[DATA]]="","",WEEKNUM(BS_CONTROLE[[#This Row],[DATA]]))</f>
        <v/>
      </c>
      <c r="D389" s="51"/>
      <c r="E389" s="320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11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9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9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4" t="str">
        <f>IF(BS_CONTROLE[[#This Row],[Local - Partida]]=0, "-", BS_CONTROLE[[#This Row],[Local - Partida]])</f>
        <v>-</v>
      </c>
      <c r="AL389" s="284" t="str">
        <f>IF(BS_CONTROLE[[#This Row],[Local - Encerramento]]=0, "-", BS_CONTROLE[[#This Row],[Local - Encerramento]])</f>
        <v>-</v>
      </c>
      <c r="AM389" s="284" t="str">
        <f>IF(BS_CONTROLE[[#This Row],[Entre - Estações]]=0, "-", BS_CONTROLE[[#This Row],[Entre - Estações]])</f>
        <v>-</v>
      </c>
      <c r="AN389" s="284" t="str">
        <f>IF(BS_CONTROLE[[#This Row],[SB]]=0, "-", BS_CONTROLE[[#This Row],[SB]])</f>
        <v>-</v>
      </c>
      <c r="AO389" s="285" t="str">
        <f>IF(BS_CONTROLE[[#This Row],[SUB]]=0, "-", BS_CONTROLE[[#This Row],[SUB]])</f>
        <v>-</v>
      </c>
      <c r="AP389" s="286" t="str">
        <f>IF(BS_CONTROLE[[#This Row],[KM - Inicio]]=0, "-", BS_CONTROLE[[#This Row],[KM - Inicio]])</f>
        <v>-</v>
      </c>
      <c r="AQ389" s="286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7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8"/>
        <v>Aderente</v>
      </c>
      <c r="BR389" s="18" t="str">
        <f t="shared" si="39"/>
        <v>*</v>
      </c>
      <c r="BS389" s="18" t="str">
        <f t="shared" si="40"/>
        <v>*</v>
      </c>
      <c r="BT389" s="225" t="str">
        <f t="shared" si="36"/>
        <v/>
      </c>
    </row>
    <row r="390" spans="1:72" hidden="1">
      <c r="A390" s="50" t="str">
        <f t="shared" si="37"/>
        <v/>
      </c>
      <c r="B390" s="171"/>
      <c r="C390" s="8" t="str">
        <f>IF(BS_CONTROLE[[#This Row],[DATA]]="","",WEEKNUM(BS_CONTROLE[[#This Row],[DATA]]))</f>
        <v/>
      </c>
      <c r="D390" s="51"/>
      <c r="E390" s="320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11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9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9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4" t="str">
        <f>IF(BS_CONTROLE[[#This Row],[Local - Partida]]=0, "-", BS_CONTROLE[[#This Row],[Local - Partida]])</f>
        <v>-</v>
      </c>
      <c r="AL390" s="284" t="str">
        <f>IF(BS_CONTROLE[[#This Row],[Local - Encerramento]]=0, "-", BS_CONTROLE[[#This Row],[Local - Encerramento]])</f>
        <v>-</v>
      </c>
      <c r="AM390" s="284" t="str">
        <f>IF(BS_CONTROLE[[#This Row],[Entre - Estações]]=0, "-", BS_CONTROLE[[#This Row],[Entre - Estações]])</f>
        <v>-</v>
      </c>
      <c r="AN390" s="284" t="str">
        <f>IF(BS_CONTROLE[[#This Row],[SB]]=0, "-", BS_CONTROLE[[#This Row],[SB]])</f>
        <v>-</v>
      </c>
      <c r="AO390" s="285" t="str">
        <f>IF(BS_CONTROLE[[#This Row],[SUB]]=0, "-", BS_CONTROLE[[#This Row],[SUB]])</f>
        <v>-</v>
      </c>
      <c r="AP390" s="286" t="str">
        <f>IF(BS_CONTROLE[[#This Row],[KM - Inicio]]=0, "-", BS_CONTROLE[[#This Row],[KM - Inicio]])</f>
        <v>-</v>
      </c>
      <c r="AQ390" s="286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7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8"/>
        <v>Aderente</v>
      </c>
      <c r="BR390" s="18" t="str">
        <f t="shared" si="39"/>
        <v>*</v>
      </c>
      <c r="BS390" s="18" t="str">
        <f t="shared" si="40"/>
        <v>*</v>
      </c>
      <c r="BT390" s="225" t="str">
        <f t="shared" si="36"/>
        <v/>
      </c>
    </row>
    <row r="391" spans="1:72" ht="29.25" hidden="1" customHeight="1">
      <c r="A391" s="50" t="str">
        <f t="shared" si="37"/>
        <v/>
      </c>
      <c r="B391" s="171"/>
      <c r="C391" s="8" t="str">
        <f>IF(BS_CONTROLE[[#This Row],[DATA]]="","",WEEKNUM(BS_CONTROLE[[#This Row],[DATA]]))</f>
        <v/>
      </c>
      <c r="D391" s="51"/>
      <c r="E391" s="320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11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9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9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4" t="str">
        <f>IF(BS_CONTROLE[[#This Row],[Local - Partida]]=0, "-", BS_CONTROLE[[#This Row],[Local - Partida]])</f>
        <v>-</v>
      </c>
      <c r="AL391" s="284" t="str">
        <f>IF(BS_CONTROLE[[#This Row],[Local - Encerramento]]=0, "-", BS_CONTROLE[[#This Row],[Local - Encerramento]])</f>
        <v>-</v>
      </c>
      <c r="AM391" s="284" t="str">
        <f>IF(BS_CONTROLE[[#This Row],[Entre - Estações]]=0, "-", BS_CONTROLE[[#This Row],[Entre - Estações]])</f>
        <v>-</v>
      </c>
      <c r="AN391" s="284" t="str">
        <f>IF(BS_CONTROLE[[#This Row],[SB]]=0, "-", BS_CONTROLE[[#This Row],[SB]])</f>
        <v>-</v>
      </c>
      <c r="AO391" s="285" t="str">
        <f>IF(BS_CONTROLE[[#This Row],[SUB]]=0, "-", BS_CONTROLE[[#This Row],[SUB]])</f>
        <v>-</v>
      </c>
      <c r="AP391" s="286" t="str">
        <f>IF(BS_CONTROLE[[#This Row],[KM - Inicio]]=0, "-", BS_CONTROLE[[#This Row],[KM - Inicio]])</f>
        <v>-</v>
      </c>
      <c r="AQ391" s="286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7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8"/>
        <v>Aderente</v>
      </c>
      <c r="BR391" s="18" t="str">
        <f t="shared" si="39"/>
        <v>*</v>
      </c>
      <c r="BS391" s="18" t="str">
        <f t="shared" si="40"/>
        <v>*</v>
      </c>
      <c r="BT391" s="225" t="str">
        <f t="shared" si="36"/>
        <v/>
      </c>
    </row>
    <row r="392" spans="1:72" hidden="1">
      <c r="A392" s="50" t="str">
        <f t="shared" si="37"/>
        <v/>
      </c>
      <c r="B392" s="171"/>
      <c r="C392" s="8" t="str">
        <f>IF(BS_CONTROLE[[#This Row],[DATA]]="","",WEEKNUM(BS_CONTROLE[[#This Row],[DATA]]))</f>
        <v/>
      </c>
      <c r="D392" s="51"/>
      <c r="E392" s="320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11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9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9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4" t="str">
        <f>IF(BS_CONTROLE[[#This Row],[Local - Partida]]=0, "-", BS_CONTROLE[[#This Row],[Local - Partida]])</f>
        <v>-</v>
      </c>
      <c r="AL392" s="284" t="str">
        <f>IF(BS_CONTROLE[[#This Row],[Local - Encerramento]]=0, "-", BS_CONTROLE[[#This Row],[Local - Encerramento]])</f>
        <v>-</v>
      </c>
      <c r="AM392" s="284" t="str">
        <f>IF(BS_CONTROLE[[#This Row],[Entre - Estações]]=0, "-", BS_CONTROLE[[#This Row],[Entre - Estações]])</f>
        <v>-</v>
      </c>
      <c r="AN392" s="284" t="str">
        <f>IF(BS_CONTROLE[[#This Row],[SB]]=0, "-", BS_CONTROLE[[#This Row],[SB]])</f>
        <v>-</v>
      </c>
      <c r="AO392" s="285" t="str">
        <f>IF(BS_CONTROLE[[#This Row],[SUB]]=0, "-", BS_CONTROLE[[#This Row],[SUB]])</f>
        <v>-</v>
      </c>
      <c r="AP392" s="286" t="str">
        <f>IF(BS_CONTROLE[[#This Row],[KM - Inicio]]=0, "-", BS_CONTROLE[[#This Row],[KM - Inicio]])</f>
        <v>-</v>
      </c>
      <c r="AQ392" s="286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7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8"/>
        <v>Aderente</v>
      </c>
      <c r="BR392" s="18" t="str">
        <f t="shared" si="39"/>
        <v>*</v>
      </c>
      <c r="BS392" s="18" t="str">
        <f t="shared" si="40"/>
        <v>*</v>
      </c>
      <c r="BT392" s="225" t="str">
        <f t="shared" si="36"/>
        <v/>
      </c>
    </row>
    <row r="393" spans="1:72" hidden="1">
      <c r="A393" s="50" t="str">
        <f t="shared" si="37"/>
        <v/>
      </c>
      <c r="B393" s="171"/>
      <c r="C393" s="8" t="str">
        <f>IF(BS_CONTROLE[[#This Row],[DATA]]="","",WEEKNUM(BS_CONTROLE[[#This Row],[DATA]]))</f>
        <v/>
      </c>
      <c r="D393" s="51"/>
      <c r="E393" s="320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11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9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9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4" t="str">
        <f>IF(BS_CONTROLE[[#This Row],[Local - Partida]]=0, "-", BS_CONTROLE[[#This Row],[Local - Partida]])</f>
        <v>-</v>
      </c>
      <c r="AL393" s="284" t="str">
        <f>IF(BS_CONTROLE[[#This Row],[Local - Encerramento]]=0, "-", BS_CONTROLE[[#This Row],[Local - Encerramento]])</f>
        <v>-</v>
      </c>
      <c r="AM393" s="284" t="str">
        <f>IF(BS_CONTROLE[[#This Row],[Entre - Estações]]=0, "-", BS_CONTROLE[[#This Row],[Entre - Estações]])</f>
        <v>-</v>
      </c>
      <c r="AN393" s="284" t="str">
        <f>IF(BS_CONTROLE[[#This Row],[SB]]=0, "-", BS_CONTROLE[[#This Row],[SB]])</f>
        <v>-</v>
      </c>
      <c r="AO393" s="285" t="str">
        <f>IF(BS_CONTROLE[[#This Row],[SUB]]=0, "-", BS_CONTROLE[[#This Row],[SUB]])</f>
        <v>-</v>
      </c>
      <c r="AP393" s="286" t="str">
        <f>IF(BS_CONTROLE[[#This Row],[KM - Inicio]]=0, "-", BS_CONTROLE[[#This Row],[KM - Inicio]])</f>
        <v>-</v>
      </c>
      <c r="AQ393" s="286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7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8"/>
        <v>Aderente</v>
      </c>
      <c r="BR393" s="18" t="str">
        <f t="shared" si="39"/>
        <v>*</v>
      </c>
      <c r="BS393" s="18" t="str">
        <f t="shared" si="40"/>
        <v>*</v>
      </c>
      <c r="BT393" s="225" t="str">
        <f t="shared" si="36"/>
        <v/>
      </c>
    </row>
    <row r="394" spans="1:72" hidden="1">
      <c r="A394" s="50" t="str">
        <f t="shared" si="37"/>
        <v/>
      </c>
      <c r="B394" s="171"/>
      <c r="C394" s="8" t="str">
        <f>IF(BS_CONTROLE[[#This Row],[DATA]]="","",WEEKNUM(BS_CONTROLE[[#This Row],[DATA]]))</f>
        <v/>
      </c>
      <c r="D394" s="51"/>
      <c r="E394" s="321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11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9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9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4" t="str">
        <f>IF(BS_CONTROLE[[#This Row],[Local - Partida]]=0, "-", BS_CONTROLE[[#This Row],[Local - Partida]])</f>
        <v>-</v>
      </c>
      <c r="AL394" s="284" t="str">
        <f>IF(BS_CONTROLE[[#This Row],[Local - Encerramento]]=0, "-", BS_CONTROLE[[#This Row],[Local - Encerramento]])</f>
        <v>-</v>
      </c>
      <c r="AM394" s="284" t="str">
        <f>IF(BS_CONTROLE[[#This Row],[Entre - Estações]]=0, "-", BS_CONTROLE[[#This Row],[Entre - Estações]])</f>
        <v>-</v>
      </c>
      <c r="AN394" s="284" t="str">
        <f>IF(BS_CONTROLE[[#This Row],[SB]]=0, "-", BS_CONTROLE[[#This Row],[SB]])</f>
        <v>-</v>
      </c>
      <c r="AO394" s="285" t="str">
        <f>IF(BS_CONTROLE[[#This Row],[SUB]]=0, "-", BS_CONTROLE[[#This Row],[SUB]])</f>
        <v>-</v>
      </c>
      <c r="AP394" s="286" t="str">
        <f>IF(BS_CONTROLE[[#This Row],[KM - Inicio]]=0, "-", BS_CONTROLE[[#This Row],[KM - Inicio]])</f>
        <v>-</v>
      </c>
      <c r="AQ394" s="286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7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8"/>
        <v>Aderente</v>
      </c>
      <c r="BR394" s="18" t="str">
        <f t="shared" si="39"/>
        <v>*</v>
      </c>
      <c r="BS394" s="18" t="str">
        <f t="shared" si="40"/>
        <v>*</v>
      </c>
      <c r="BT394" s="225" t="str">
        <f t="shared" si="36"/>
        <v/>
      </c>
    </row>
    <row r="395" spans="1:72" hidden="1">
      <c r="A395" s="50" t="str">
        <f t="shared" si="37"/>
        <v/>
      </c>
      <c r="B395" s="171"/>
      <c r="C395" s="8" t="str">
        <f>IF(BS_CONTROLE[[#This Row],[DATA]]="","",WEEKNUM(BS_CONTROLE[[#This Row],[DATA]]))</f>
        <v/>
      </c>
      <c r="D395" s="51"/>
      <c r="E395" s="320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11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9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9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4" t="str">
        <f>IF(BS_CONTROLE[[#This Row],[Local - Partida]]=0, "-", BS_CONTROLE[[#This Row],[Local - Partida]])</f>
        <v>-</v>
      </c>
      <c r="AL395" s="284" t="str">
        <f>IF(BS_CONTROLE[[#This Row],[Local - Encerramento]]=0, "-", BS_CONTROLE[[#This Row],[Local - Encerramento]])</f>
        <v>-</v>
      </c>
      <c r="AM395" s="284" t="str">
        <f>IF(BS_CONTROLE[[#This Row],[Entre - Estações]]=0, "-", BS_CONTROLE[[#This Row],[Entre - Estações]])</f>
        <v>-</v>
      </c>
      <c r="AN395" s="284" t="str">
        <f>IF(BS_CONTROLE[[#This Row],[SB]]=0, "-", BS_CONTROLE[[#This Row],[SB]])</f>
        <v>-</v>
      </c>
      <c r="AO395" s="285" t="str">
        <f>IF(BS_CONTROLE[[#This Row],[SUB]]=0, "-", BS_CONTROLE[[#This Row],[SUB]])</f>
        <v>-</v>
      </c>
      <c r="AP395" s="286" t="str">
        <f>IF(BS_CONTROLE[[#This Row],[KM - Inicio]]=0, "-", BS_CONTROLE[[#This Row],[KM - Inicio]])</f>
        <v>-</v>
      </c>
      <c r="AQ395" s="286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7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8"/>
        <v>Aderente</v>
      </c>
      <c r="BR395" s="18" t="str">
        <f t="shared" si="39"/>
        <v>*</v>
      </c>
      <c r="BS395" s="18" t="str">
        <f t="shared" si="40"/>
        <v>*</v>
      </c>
      <c r="BT395" s="225" t="str">
        <f t="shared" si="36"/>
        <v/>
      </c>
    </row>
    <row r="396" spans="1:72" hidden="1">
      <c r="A396" s="50" t="str">
        <f t="shared" si="37"/>
        <v/>
      </c>
      <c r="B396" s="171"/>
      <c r="C396" s="8" t="str">
        <f>IF(BS_CONTROLE[[#This Row],[DATA]]="","",WEEKNUM(BS_CONTROLE[[#This Row],[DATA]]))</f>
        <v/>
      </c>
      <c r="D396" s="51"/>
      <c r="E396" s="320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11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9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9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4" t="str">
        <f>IF(BS_CONTROLE[[#This Row],[Local - Partida]]=0, "-", BS_CONTROLE[[#This Row],[Local - Partida]])</f>
        <v>-</v>
      </c>
      <c r="AL396" s="284" t="str">
        <f>IF(BS_CONTROLE[[#This Row],[Local - Encerramento]]=0, "-", BS_CONTROLE[[#This Row],[Local - Encerramento]])</f>
        <v>-</v>
      </c>
      <c r="AM396" s="284" t="str">
        <f>IF(BS_CONTROLE[[#This Row],[Entre - Estações]]=0, "-", BS_CONTROLE[[#This Row],[Entre - Estações]])</f>
        <v>-</v>
      </c>
      <c r="AN396" s="284" t="str">
        <f>IF(BS_CONTROLE[[#This Row],[SB]]=0, "-", BS_CONTROLE[[#This Row],[SB]])</f>
        <v>-</v>
      </c>
      <c r="AO396" s="285" t="str">
        <f>IF(BS_CONTROLE[[#This Row],[SUB]]=0, "-", BS_CONTROLE[[#This Row],[SUB]])</f>
        <v>-</v>
      </c>
      <c r="AP396" s="286" t="str">
        <f>IF(BS_CONTROLE[[#This Row],[KM - Inicio]]=0, "-", BS_CONTROLE[[#This Row],[KM - Inicio]])</f>
        <v>-</v>
      </c>
      <c r="AQ396" s="286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7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8"/>
        <v>Aderente</v>
      </c>
      <c r="BR396" s="18" t="str">
        <f t="shared" si="39"/>
        <v>*</v>
      </c>
      <c r="BS396" s="18" t="str">
        <f t="shared" si="40"/>
        <v>*</v>
      </c>
      <c r="BT396" s="225" t="str">
        <f t="shared" si="36"/>
        <v/>
      </c>
    </row>
    <row r="397" spans="1:72" hidden="1">
      <c r="A397" s="50" t="str">
        <f t="shared" si="37"/>
        <v/>
      </c>
      <c r="B397" s="171"/>
      <c r="C397" s="8" t="str">
        <f>IF(BS_CONTROLE[[#This Row],[DATA]]="","",WEEKNUM(BS_CONTROLE[[#This Row],[DATA]]))</f>
        <v/>
      </c>
      <c r="D397" s="51"/>
      <c r="E397" s="320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11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9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9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4" t="str">
        <f>IF(BS_CONTROLE[[#This Row],[Local - Partida]]=0, "-", BS_CONTROLE[[#This Row],[Local - Partida]])</f>
        <v>-</v>
      </c>
      <c r="AL397" s="284" t="str">
        <f>IF(BS_CONTROLE[[#This Row],[Local - Encerramento]]=0, "-", BS_CONTROLE[[#This Row],[Local - Encerramento]])</f>
        <v>-</v>
      </c>
      <c r="AM397" s="284" t="str">
        <f>IF(BS_CONTROLE[[#This Row],[Entre - Estações]]=0, "-", BS_CONTROLE[[#This Row],[Entre - Estações]])</f>
        <v>-</v>
      </c>
      <c r="AN397" s="284" t="str">
        <f>IF(BS_CONTROLE[[#This Row],[SB]]=0, "-", BS_CONTROLE[[#This Row],[SB]])</f>
        <v>-</v>
      </c>
      <c r="AO397" s="285" t="str">
        <f>IF(BS_CONTROLE[[#This Row],[SUB]]=0, "-", BS_CONTROLE[[#This Row],[SUB]])</f>
        <v>-</v>
      </c>
      <c r="AP397" s="286" t="str">
        <f>IF(BS_CONTROLE[[#This Row],[KM - Inicio]]=0, "-", BS_CONTROLE[[#This Row],[KM - Inicio]])</f>
        <v>-</v>
      </c>
      <c r="AQ397" s="286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7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8"/>
        <v>Aderente</v>
      </c>
      <c r="BR397" s="18" t="str">
        <f t="shared" si="39"/>
        <v>*</v>
      </c>
      <c r="BS397" s="18" t="str">
        <f t="shared" si="40"/>
        <v>*</v>
      </c>
      <c r="BT397" s="225" t="str">
        <f t="shared" si="36"/>
        <v/>
      </c>
    </row>
    <row r="398" spans="1:72" hidden="1">
      <c r="A398" s="50" t="str">
        <f t="shared" si="37"/>
        <v/>
      </c>
      <c r="B398" s="171"/>
      <c r="C398" s="8" t="str">
        <f>IF(BS_CONTROLE[[#This Row],[DATA]]="","",WEEKNUM(BS_CONTROLE[[#This Row],[DATA]]))</f>
        <v/>
      </c>
      <c r="D398" s="51"/>
      <c r="E398" s="320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11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9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9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4" t="str">
        <f>IF(BS_CONTROLE[[#This Row],[Local - Partida]]=0, "-", BS_CONTROLE[[#This Row],[Local - Partida]])</f>
        <v>-</v>
      </c>
      <c r="AL398" s="284" t="str">
        <f>IF(BS_CONTROLE[[#This Row],[Local - Encerramento]]=0, "-", BS_CONTROLE[[#This Row],[Local - Encerramento]])</f>
        <v>-</v>
      </c>
      <c r="AM398" s="284" t="str">
        <f>IF(BS_CONTROLE[[#This Row],[Entre - Estações]]=0, "-", BS_CONTROLE[[#This Row],[Entre - Estações]])</f>
        <v>-</v>
      </c>
      <c r="AN398" s="284" t="str">
        <f>IF(BS_CONTROLE[[#This Row],[SB]]=0, "-", BS_CONTROLE[[#This Row],[SB]])</f>
        <v>-</v>
      </c>
      <c r="AO398" s="285" t="str">
        <f>IF(BS_CONTROLE[[#This Row],[SUB]]=0, "-", BS_CONTROLE[[#This Row],[SUB]])</f>
        <v>-</v>
      </c>
      <c r="AP398" s="286" t="str">
        <f>IF(BS_CONTROLE[[#This Row],[KM - Inicio]]=0, "-", BS_CONTROLE[[#This Row],[KM - Inicio]])</f>
        <v>-</v>
      </c>
      <c r="AQ398" s="286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7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8"/>
        <v>Aderente</v>
      </c>
      <c r="BR398" s="18" t="str">
        <f t="shared" si="39"/>
        <v>*</v>
      </c>
      <c r="BS398" s="18" t="str">
        <f t="shared" si="40"/>
        <v>*</v>
      </c>
      <c r="BT398" s="225" t="str">
        <f t="shared" si="36"/>
        <v/>
      </c>
    </row>
    <row r="399" spans="1:72" hidden="1">
      <c r="A399" s="50" t="str">
        <f t="shared" si="37"/>
        <v/>
      </c>
      <c r="B399" s="171"/>
      <c r="C399" s="8" t="str">
        <f>IF(BS_CONTROLE[[#This Row],[DATA]]="","",WEEKNUM(BS_CONTROLE[[#This Row],[DATA]]))</f>
        <v/>
      </c>
      <c r="D399" s="51"/>
      <c r="E399" s="320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11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9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9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4" t="str">
        <f>IF(BS_CONTROLE[[#This Row],[Local - Partida]]=0, "-", BS_CONTROLE[[#This Row],[Local - Partida]])</f>
        <v>-</v>
      </c>
      <c r="AL399" s="284" t="str">
        <f>IF(BS_CONTROLE[[#This Row],[Local - Encerramento]]=0, "-", BS_CONTROLE[[#This Row],[Local - Encerramento]])</f>
        <v>-</v>
      </c>
      <c r="AM399" s="284" t="str">
        <f>IF(BS_CONTROLE[[#This Row],[Entre - Estações]]=0, "-", BS_CONTROLE[[#This Row],[Entre - Estações]])</f>
        <v>-</v>
      </c>
      <c r="AN399" s="284" t="str">
        <f>IF(BS_CONTROLE[[#This Row],[SB]]=0, "-", BS_CONTROLE[[#This Row],[SB]])</f>
        <v>-</v>
      </c>
      <c r="AO399" s="285" t="str">
        <f>IF(BS_CONTROLE[[#This Row],[SUB]]=0, "-", BS_CONTROLE[[#This Row],[SUB]])</f>
        <v>-</v>
      </c>
      <c r="AP399" s="286" t="str">
        <f>IF(BS_CONTROLE[[#This Row],[KM - Inicio]]=0, "-", BS_CONTROLE[[#This Row],[KM - Inicio]])</f>
        <v>-</v>
      </c>
      <c r="AQ399" s="286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7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8"/>
        <v>Aderente</v>
      </c>
      <c r="BR399" s="18" t="str">
        <f t="shared" si="39"/>
        <v>*</v>
      </c>
      <c r="BS399" s="18" t="str">
        <f t="shared" si="40"/>
        <v>*</v>
      </c>
      <c r="BT399" s="225" t="str">
        <f t="shared" si="36"/>
        <v/>
      </c>
    </row>
    <row r="400" spans="1:72" hidden="1">
      <c r="A400" s="50" t="str">
        <f t="shared" si="37"/>
        <v/>
      </c>
      <c r="B400" s="171"/>
      <c r="C400" s="8" t="str">
        <f>IF(BS_CONTROLE[[#This Row],[DATA]]="","",WEEKNUM(BS_CONTROLE[[#This Row],[DATA]]))</f>
        <v/>
      </c>
      <c r="D400" s="51"/>
      <c r="E400" s="320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11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9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9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4" t="str">
        <f>IF(BS_CONTROLE[[#This Row],[Local - Partida]]=0, "-", BS_CONTROLE[[#This Row],[Local - Partida]])</f>
        <v>-</v>
      </c>
      <c r="AL400" s="284" t="str">
        <f>IF(BS_CONTROLE[[#This Row],[Local - Encerramento]]=0, "-", BS_CONTROLE[[#This Row],[Local - Encerramento]])</f>
        <v>-</v>
      </c>
      <c r="AM400" s="284" t="str">
        <f>IF(BS_CONTROLE[[#This Row],[Entre - Estações]]=0, "-", BS_CONTROLE[[#This Row],[Entre - Estações]])</f>
        <v>-</v>
      </c>
      <c r="AN400" s="284" t="str">
        <f>IF(BS_CONTROLE[[#This Row],[SB]]=0, "-", BS_CONTROLE[[#This Row],[SB]])</f>
        <v>-</v>
      </c>
      <c r="AO400" s="285" t="str">
        <f>IF(BS_CONTROLE[[#This Row],[SUB]]=0, "-", BS_CONTROLE[[#This Row],[SUB]])</f>
        <v>-</v>
      </c>
      <c r="AP400" s="286" t="str">
        <f>IF(BS_CONTROLE[[#This Row],[KM - Inicio]]=0, "-", BS_CONTROLE[[#This Row],[KM - Inicio]])</f>
        <v>-</v>
      </c>
      <c r="AQ400" s="286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7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8"/>
        <v>Aderente</v>
      </c>
      <c r="BR400" s="18" t="str">
        <f t="shared" si="39"/>
        <v>*</v>
      </c>
      <c r="BS400" s="18" t="str">
        <f t="shared" si="40"/>
        <v>*</v>
      </c>
      <c r="BT400" s="225" t="str">
        <f t="shared" si="36"/>
        <v/>
      </c>
    </row>
    <row r="401" spans="1:72" hidden="1">
      <c r="A401" s="50" t="str">
        <f t="shared" si="37"/>
        <v/>
      </c>
      <c r="B401" s="171"/>
      <c r="C401" s="8" t="str">
        <f>IF(BS_CONTROLE[[#This Row],[DATA]]="","",WEEKNUM(BS_CONTROLE[[#This Row],[DATA]]))</f>
        <v/>
      </c>
      <c r="D401" s="51"/>
      <c r="E401" s="320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11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9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9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4" t="str">
        <f>IF(BS_CONTROLE[[#This Row],[Local - Partida]]=0, "-", BS_CONTROLE[[#This Row],[Local - Partida]])</f>
        <v>-</v>
      </c>
      <c r="AL401" s="284" t="str">
        <f>IF(BS_CONTROLE[[#This Row],[Local - Encerramento]]=0, "-", BS_CONTROLE[[#This Row],[Local - Encerramento]])</f>
        <v>-</v>
      </c>
      <c r="AM401" s="284" t="str">
        <f>IF(BS_CONTROLE[[#This Row],[Entre - Estações]]=0, "-", BS_CONTROLE[[#This Row],[Entre - Estações]])</f>
        <v>-</v>
      </c>
      <c r="AN401" s="284" t="str">
        <f>IF(BS_CONTROLE[[#This Row],[SB]]=0, "-", BS_CONTROLE[[#This Row],[SB]])</f>
        <v>-</v>
      </c>
      <c r="AO401" s="285" t="str">
        <f>IF(BS_CONTROLE[[#This Row],[SUB]]=0, "-", BS_CONTROLE[[#This Row],[SUB]])</f>
        <v>-</v>
      </c>
      <c r="AP401" s="286" t="str">
        <f>IF(BS_CONTROLE[[#This Row],[KM - Inicio]]=0, "-", BS_CONTROLE[[#This Row],[KM - Inicio]])</f>
        <v>-</v>
      </c>
      <c r="AQ401" s="286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7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8"/>
        <v>Aderente</v>
      </c>
      <c r="BR401" s="18" t="str">
        <f t="shared" si="39"/>
        <v>*</v>
      </c>
      <c r="BS401" s="18" t="str">
        <f t="shared" si="40"/>
        <v>*</v>
      </c>
      <c r="BT401" s="225" t="str">
        <f t="shared" si="36"/>
        <v/>
      </c>
    </row>
    <row r="402" spans="1:72" hidden="1">
      <c r="A402" s="50" t="str">
        <f t="shared" si="37"/>
        <v/>
      </c>
      <c r="B402" s="171"/>
      <c r="C402" s="8" t="str">
        <f>IF(BS_CONTROLE[[#This Row],[DATA]]="","",WEEKNUM(BS_CONTROLE[[#This Row],[DATA]]))</f>
        <v/>
      </c>
      <c r="D402" s="51"/>
      <c r="E402" s="320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11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9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9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4" t="str">
        <f>IF(BS_CONTROLE[[#This Row],[Local - Partida]]=0, "-", BS_CONTROLE[[#This Row],[Local - Partida]])</f>
        <v>-</v>
      </c>
      <c r="AL402" s="284" t="str">
        <f>IF(BS_CONTROLE[[#This Row],[Local - Encerramento]]=0, "-", BS_CONTROLE[[#This Row],[Local - Encerramento]])</f>
        <v>-</v>
      </c>
      <c r="AM402" s="284" t="str">
        <f>IF(BS_CONTROLE[[#This Row],[Entre - Estações]]=0, "-", BS_CONTROLE[[#This Row],[Entre - Estações]])</f>
        <v>-</v>
      </c>
      <c r="AN402" s="284" t="str">
        <f>IF(BS_CONTROLE[[#This Row],[SB]]=0, "-", BS_CONTROLE[[#This Row],[SB]])</f>
        <v>-</v>
      </c>
      <c r="AO402" s="285" t="str">
        <f>IF(BS_CONTROLE[[#This Row],[SUB]]=0, "-", BS_CONTROLE[[#This Row],[SUB]])</f>
        <v>-</v>
      </c>
      <c r="AP402" s="286" t="str">
        <f>IF(BS_CONTROLE[[#This Row],[KM - Inicio]]=0, "-", BS_CONTROLE[[#This Row],[KM - Inicio]])</f>
        <v>-</v>
      </c>
      <c r="AQ402" s="286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7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8"/>
        <v>Aderente</v>
      </c>
      <c r="BR402" s="18" t="str">
        <f t="shared" si="39"/>
        <v>*</v>
      </c>
      <c r="BS402" s="18" t="str">
        <f t="shared" si="40"/>
        <v>*</v>
      </c>
      <c r="BT402" s="225" t="str">
        <f t="shared" si="36"/>
        <v/>
      </c>
    </row>
    <row r="403" spans="1:72" hidden="1">
      <c r="A403" s="50" t="str">
        <f t="shared" si="37"/>
        <v/>
      </c>
      <c r="B403" s="171"/>
      <c r="C403" s="8" t="str">
        <f>IF(BS_CONTROLE[[#This Row],[DATA]]="","",WEEKNUM(BS_CONTROLE[[#This Row],[DATA]]))</f>
        <v/>
      </c>
      <c r="D403" s="51"/>
      <c r="E403" s="320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11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9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9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4" t="str">
        <f>IF(BS_CONTROLE[[#This Row],[Local - Partida]]=0, "-", BS_CONTROLE[[#This Row],[Local - Partida]])</f>
        <v>-</v>
      </c>
      <c r="AL403" s="284" t="str">
        <f>IF(BS_CONTROLE[[#This Row],[Local - Encerramento]]=0, "-", BS_CONTROLE[[#This Row],[Local - Encerramento]])</f>
        <v>-</v>
      </c>
      <c r="AM403" s="284" t="str">
        <f>IF(BS_CONTROLE[[#This Row],[Entre - Estações]]=0, "-", BS_CONTROLE[[#This Row],[Entre - Estações]])</f>
        <v>-</v>
      </c>
      <c r="AN403" s="284" t="str">
        <f>IF(BS_CONTROLE[[#This Row],[SB]]=0, "-", BS_CONTROLE[[#This Row],[SB]])</f>
        <v>-</v>
      </c>
      <c r="AO403" s="285" t="str">
        <f>IF(BS_CONTROLE[[#This Row],[SUB]]=0, "-", BS_CONTROLE[[#This Row],[SUB]])</f>
        <v>-</v>
      </c>
      <c r="AP403" s="286" t="str">
        <f>IF(BS_CONTROLE[[#This Row],[KM - Inicio]]=0, "-", BS_CONTROLE[[#This Row],[KM - Inicio]])</f>
        <v>-</v>
      </c>
      <c r="AQ403" s="286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7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8"/>
        <v>Aderente</v>
      </c>
      <c r="BR403" s="18" t="str">
        <f t="shared" si="39"/>
        <v>*</v>
      </c>
      <c r="BS403" s="18" t="str">
        <f t="shared" si="40"/>
        <v>*</v>
      </c>
      <c r="BT403" s="225" t="str">
        <f t="shared" si="36"/>
        <v/>
      </c>
    </row>
    <row r="404" spans="1:72" hidden="1">
      <c r="A404" s="50" t="str">
        <f t="shared" si="37"/>
        <v/>
      </c>
      <c r="B404" s="171"/>
      <c r="C404" s="8" t="str">
        <f>IF(BS_CONTROLE[[#This Row],[DATA]]="","",WEEKNUM(BS_CONTROLE[[#This Row],[DATA]]))</f>
        <v/>
      </c>
      <c r="D404" s="51"/>
      <c r="E404" s="320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11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9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9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4" t="str">
        <f>IF(BS_CONTROLE[[#This Row],[Local - Partida]]=0, "-", BS_CONTROLE[[#This Row],[Local - Partida]])</f>
        <v>-</v>
      </c>
      <c r="AL404" s="284" t="str">
        <f>IF(BS_CONTROLE[[#This Row],[Local - Encerramento]]=0, "-", BS_CONTROLE[[#This Row],[Local - Encerramento]])</f>
        <v>-</v>
      </c>
      <c r="AM404" s="284" t="str">
        <f>IF(BS_CONTROLE[[#This Row],[Entre - Estações]]=0, "-", BS_CONTROLE[[#This Row],[Entre - Estações]])</f>
        <v>-</v>
      </c>
      <c r="AN404" s="284" t="str">
        <f>IF(BS_CONTROLE[[#This Row],[SB]]=0, "-", BS_CONTROLE[[#This Row],[SB]])</f>
        <v>-</v>
      </c>
      <c r="AO404" s="285" t="str">
        <f>IF(BS_CONTROLE[[#This Row],[SUB]]=0, "-", BS_CONTROLE[[#This Row],[SUB]])</f>
        <v>-</v>
      </c>
      <c r="AP404" s="286" t="str">
        <f>IF(BS_CONTROLE[[#This Row],[KM - Inicio]]=0, "-", BS_CONTROLE[[#This Row],[KM - Inicio]])</f>
        <v>-</v>
      </c>
      <c r="AQ404" s="286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7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8"/>
        <v>Aderente</v>
      </c>
      <c r="BR404" s="18" t="str">
        <f t="shared" si="39"/>
        <v>*</v>
      </c>
      <c r="BS404" s="18" t="str">
        <f t="shared" si="40"/>
        <v>*</v>
      </c>
      <c r="BT404" s="225" t="str">
        <f t="shared" si="36"/>
        <v/>
      </c>
    </row>
    <row r="405" spans="1:72" hidden="1">
      <c r="A405" s="50" t="str">
        <f t="shared" si="37"/>
        <v/>
      </c>
      <c r="B405" s="171"/>
      <c r="C405" s="8" t="str">
        <f>IF(BS_CONTROLE[[#This Row],[DATA]]="","",WEEKNUM(BS_CONTROLE[[#This Row],[DATA]]))</f>
        <v/>
      </c>
      <c r="D405" s="51"/>
      <c r="E405" s="320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11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9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9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4" t="str">
        <f>IF(BS_CONTROLE[[#This Row],[Local - Partida]]=0, "-", BS_CONTROLE[[#This Row],[Local - Partida]])</f>
        <v>-</v>
      </c>
      <c r="AL405" s="284" t="str">
        <f>IF(BS_CONTROLE[[#This Row],[Local - Encerramento]]=0, "-", BS_CONTROLE[[#This Row],[Local - Encerramento]])</f>
        <v>-</v>
      </c>
      <c r="AM405" s="284" t="str">
        <f>IF(BS_CONTROLE[[#This Row],[Entre - Estações]]=0, "-", BS_CONTROLE[[#This Row],[Entre - Estações]])</f>
        <v>-</v>
      </c>
      <c r="AN405" s="284" t="str">
        <f>IF(BS_CONTROLE[[#This Row],[SB]]=0, "-", BS_CONTROLE[[#This Row],[SB]])</f>
        <v>-</v>
      </c>
      <c r="AO405" s="285" t="str">
        <f>IF(BS_CONTROLE[[#This Row],[SUB]]=0, "-", BS_CONTROLE[[#This Row],[SUB]])</f>
        <v>-</v>
      </c>
      <c r="AP405" s="286" t="str">
        <f>IF(BS_CONTROLE[[#This Row],[KM - Inicio]]=0, "-", BS_CONTROLE[[#This Row],[KM - Inicio]])</f>
        <v>-</v>
      </c>
      <c r="AQ405" s="286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7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8"/>
        <v>Aderente</v>
      </c>
      <c r="BR405" s="18" t="str">
        <f t="shared" si="39"/>
        <v>*</v>
      </c>
      <c r="BS405" s="18" t="str">
        <f t="shared" si="40"/>
        <v>*</v>
      </c>
      <c r="BT405" s="225" t="str">
        <f t="shared" si="36"/>
        <v/>
      </c>
    </row>
    <row r="406" spans="1:72" hidden="1">
      <c r="A406" s="50" t="str">
        <f t="shared" si="37"/>
        <v/>
      </c>
      <c r="B406" s="171"/>
      <c r="C406" s="8" t="str">
        <f>IF(BS_CONTROLE[[#This Row],[DATA]]="","",WEEKNUM(BS_CONTROLE[[#This Row],[DATA]]))</f>
        <v/>
      </c>
      <c r="D406" s="51"/>
      <c r="E406" s="321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11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9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9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4" t="str">
        <f>IF(BS_CONTROLE[[#This Row],[Local - Partida]]=0, "-", BS_CONTROLE[[#This Row],[Local - Partida]])</f>
        <v>-</v>
      </c>
      <c r="AL406" s="284" t="str">
        <f>IF(BS_CONTROLE[[#This Row],[Local - Encerramento]]=0, "-", BS_CONTROLE[[#This Row],[Local - Encerramento]])</f>
        <v>-</v>
      </c>
      <c r="AM406" s="284" t="str">
        <f>IF(BS_CONTROLE[[#This Row],[Entre - Estações]]=0, "-", BS_CONTROLE[[#This Row],[Entre - Estações]])</f>
        <v>-</v>
      </c>
      <c r="AN406" s="284" t="str">
        <f>IF(BS_CONTROLE[[#This Row],[SB]]=0, "-", BS_CONTROLE[[#This Row],[SB]])</f>
        <v>-</v>
      </c>
      <c r="AO406" s="285" t="str">
        <f>IF(BS_CONTROLE[[#This Row],[SUB]]=0, "-", BS_CONTROLE[[#This Row],[SUB]])</f>
        <v>-</v>
      </c>
      <c r="AP406" s="286" t="str">
        <f>IF(BS_CONTROLE[[#This Row],[KM - Inicio]]=0, "-", BS_CONTROLE[[#This Row],[KM - Inicio]])</f>
        <v>-</v>
      </c>
      <c r="AQ406" s="286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7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8"/>
        <v>Aderente</v>
      </c>
      <c r="BR406" s="18" t="str">
        <f t="shared" si="39"/>
        <v>*</v>
      </c>
      <c r="BS406" s="18" t="str">
        <f t="shared" si="40"/>
        <v>*</v>
      </c>
      <c r="BT406" s="225" t="str">
        <f t="shared" si="36"/>
        <v/>
      </c>
    </row>
    <row r="407" spans="1:72" hidden="1">
      <c r="A407" s="50" t="str">
        <f t="shared" si="37"/>
        <v/>
      </c>
      <c r="B407" s="171"/>
      <c r="C407" s="8" t="str">
        <f>IF(BS_CONTROLE[[#This Row],[DATA]]="","",WEEKNUM(BS_CONTROLE[[#This Row],[DATA]]))</f>
        <v/>
      </c>
      <c r="D407" s="51"/>
      <c r="E407" s="320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11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9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9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4" t="str">
        <f>IF(BS_CONTROLE[[#This Row],[Local - Partida]]=0, "-", BS_CONTROLE[[#This Row],[Local - Partida]])</f>
        <v>-</v>
      </c>
      <c r="AL407" s="284" t="str">
        <f>IF(BS_CONTROLE[[#This Row],[Local - Encerramento]]=0, "-", BS_CONTROLE[[#This Row],[Local - Encerramento]])</f>
        <v>-</v>
      </c>
      <c r="AM407" s="284" t="str">
        <f>IF(BS_CONTROLE[[#This Row],[Entre - Estações]]=0, "-", BS_CONTROLE[[#This Row],[Entre - Estações]])</f>
        <v>-</v>
      </c>
      <c r="AN407" s="284" t="str">
        <f>IF(BS_CONTROLE[[#This Row],[SB]]=0, "-", BS_CONTROLE[[#This Row],[SB]])</f>
        <v>-</v>
      </c>
      <c r="AO407" s="285" t="str">
        <f>IF(BS_CONTROLE[[#This Row],[SUB]]=0, "-", BS_CONTROLE[[#This Row],[SUB]])</f>
        <v>-</v>
      </c>
      <c r="AP407" s="286" t="str">
        <f>IF(BS_CONTROLE[[#This Row],[KM - Inicio]]=0, "-", BS_CONTROLE[[#This Row],[KM - Inicio]])</f>
        <v>-</v>
      </c>
      <c r="AQ407" s="286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7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8"/>
        <v>Aderente</v>
      </c>
      <c r="BR407" s="18" t="str">
        <f t="shared" si="39"/>
        <v>*</v>
      </c>
      <c r="BS407" s="18" t="str">
        <f t="shared" si="40"/>
        <v>*</v>
      </c>
      <c r="BT407" s="225" t="str">
        <f t="shared" si="36"/>
        <v/>
      </c>
    </row>
    <row r="408" spans="1:72" hidden="1">
      <c r="A408" s="50" t="str">
        <f t="shared" si="37"/>
        <v/>
      </c>
      <c r="B408" s="171"/>
      <c r="C408" s="8" t="str">
        <f>IF(BS_CONTROLE[[#This Row],[DATA]]="","",WEEKNUM(BS_CONTROLE[[#This Row],[DATA]]))</f>
        <v/>
      </c>
      <c r="D408" s="51"/>
      <c r="E408" s="320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11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9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9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4" t="str">
        <f>IF(BS_CONTROLE[[#This Row],[Local - Partida]]=0, "-", BS_CONTROLE[[#This Row],[Local - Partida]])</f>
        <v>-</v>
      </c>
      <c r="AL408" s="284" t="str">
        <f>IF(BS_CONTROLE[[#This Row],[Local - Encerramento]]=0, "-", BS_CONTROLE[[#This Row],[Local - Encerramento]])</f>
        <v>-</v>
      </c>
      <c r="AM408" s="284" t="str">
        <f>IF(BS_CONTROLE[[#This Row],[Entre - Estações]]=0, "-", BS_CONTROLE[[#This Row],[Entre - Estações]])</f>
        <v>-</v>
      </c>
      <c r="AN408" s="284" t="str">
        <f>IF(BS_CONTROLE[[#This Row],[SB]]=0, "-", BS_CONTROLE[[#This Row],[SB]])</f>
        <v>-</v>
      </c>
      <c r="AO408" s="285" t="str">
        <f>IF(BS_CONTROLE[[#This Row],[SUB]]=0, "-", BS_CONTROLE[[#This Row],[SUB]])</f>
        <v>-</v>
      </c>
      <c r="AP408" s="286" t="str">
        <f>IF(BS_CONTROLE[[#This Row],[KM - Inicio]]=0, "-", BS_CONTROLE[[#This Row],[KM - Inicio]])</f>
        <v>-</v>
      </c>
      <c r="AQ408" s="286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7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8"/>
        <v>Aderente</v>
      </c>
      <c r="BR408" s="18" t="str">
        <f t="shared" si="39"/>
        <v>*</v>
      </c>
      <c r="BS408" s="18" t="str">
        <f t="shared" si="40"/>
        <v>*</v>
      </c>
      <c r="BT408" s="225" t="str">
        <f t="shared" si="36"/>
        <v/>
      </c>
    </row>
    <row r="409" spans="1:72" hidden="1">
      <c r="A409" s="50" t="str">
        <f t="shared" si="37"/>
        <v/>
      </c>
      <c r="B409" s="171"/>
      <c r="C409" s="8" t="str">
        <f>IF(BS_CONTROLE[[#This Row],[DATA]]="","",WEEKNUM(BS_CONTROLE[[#This Row],[DATA]]))</f>
        <v/>
      </c>
      <c r="D409" s="51"/>
      <c r="E409" s="320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11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9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9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4" t="str">
        <f>IF(BS_CONTROLE[[#This Row],[Local - Partida]]=0, "-", BS_CONTROLE[[#This Row],[Local - Partida]])</f>
        <v>-</v>
      </c>
      <c r="AL409" s="284" t="str">
        <f>IF(BS_CONTROLE[[#This Row],[Local - Encerramento]]=0, "-", BS_CONTROLE[[#This Row],[Local - Encerramento]])</f>
        <v>-</v>
      </c>
      <c r="AM409" s="284" t="str">
        <f>IF(BS_CONTROLE[[#This Row],[Entre - Estações]]=0, "-", BS_CONTROLE[[#This Row],[Entre - Estações]])</f>
        <v>-</v>
      </c>
      <c r="AN409" s="284" t="str">
        <f>IF(BS_CONTROLE[[#This Row],[SB]]=0, "-", BS_CONTROLE[[#This Row],[SB]])</f>
        <v>-</v>
      </c>
      <c r="AO409" s="285" t="str">
        <f>IF(BS_CONTROLE[[#This Row],[SUB]]=0, "-", BS_CONTROLE[[#This Row],[SUB]])</f>
        <v>-</v>
      </c>
      <c r="AP409" s="286" t="str">
        <f>IF(BS_CONTROLE[[#This Row],[KM - Inicio]]=0, "-", BS_CONTROLE[[#This Row],[KM - Inicio]])</f>
        <v>-</v>
      </c>
      <c r="AQ409" s="286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7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8"/>
        <v>Aderente</v>
      </c>
      <c r="BR409" s="18" t="str">
        <f t="shared" si="39"/>
        <v>*</v>
      </c>
      <c r="BS409" s="18" t="str">
        <f t="shared" si="40"/>
        <v>*</v>
      </c>
      <c r="BT409" s="225" t="str">
        <f t="shared" si="36"/>
        <v/>
      </c>
    </row>
    <row r="410" spans="1:72" hidden="1">
      <c r="A410" s="50" t="str">
        <f t="shared" si="37"/>
        <v/>
      </c>
      <c r="B410" s="171"/>
      <c r="C410" s="8" t="str">
        <f>IF(BS_CONTROLE[[#This Row],[DATA]]="","",WEEKNUM(BS_CONTROLE[[#This Row],[DATA]]))</f>
        <v/>
      </c>
      <c r="D410" s="51"/>
      <c r="E410" s="320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11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9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9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4" t="str">
        <f>IF(BS_CONTROLE[[#This Row],[Local - Partida]]=0, "-", BS_CONTROLE[[#This Row],[Local - Partida]])</f>
        <v>-</v>
      </c>
      <c r="AL410" s="284" t="str">
        <f>IF(BS_CONTROLE[[#This Row],[Local - Encerramento]]=0, "-", BS_CONTROLE[[#This Row],[Local - Encerramento]])</f>
        <v>-</v>
      </c>
      <c r="AM410" s="284" t="str">
        <f>IF(BS_CONTROLE[[#This Row],[Entre - Estações]]=0, "-", BS_CONTROLE[[#This Row],[Entre - Estações]])</f>
        <v>-</v>
      </c>
      <c r="AN410" s="284" t="str">
        <f>IF(BS_CONTROLE[[#This Row],[SB]]=0, "-", BS_CONTROLE[[#This Row],[SB]])</f>
        <v>-</v>
      </c>
      <c r="AO410" s="285" t="str">
        <f>IF(BS_CONTROLE[[#This Row],[SUB]]=0, "-", BS_CONTROLE[[#This Row],[SUB]])</f>
        <v>-</v>
      </c>
      <c r="AP410" s="286" t="str">
        <f>IF(BS_CONTROLE[[#This Row],[KM - Inicio]]=0, "-", BS_CONTROLE[[#This Row],[KM - Inicio]])</f>
        <v>-</v>
      </c>
      <c r="AQ410" s="286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7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8"/>
        <v>Aderente</v>
      </c>
      <c r="BR410" s="18" t="str">
        <f t="shared" si="39"/>
        <v>*</v>
      </c>
      <c r="BS410" s="18" t="str">
        <f t="shared" si="40"/>
        <v>*</v>
      </c>
      <c r="BT410" s="225" t="str">
        <f t="shared" ref="BT410:BT433" si="41">IF(BN410="","",SUBSTITUTE(BM410," ","")&amp;SUBSTITUTE(BN410," ",""))</f>
        <v/>
      </c>
    </row>
    <row r="411" spans="1:72" hidden="1">
      <c r="A411" s="50" t="str">
        <f t="shared" si="37"/>
        <v/>
      </c>
      <c r="B411" s="171"/>
      <c r="C411" s="8" t="str">
        <f>IF(BS_CONTROLE[[#This Row],[DATA]]="","",WEEKNUM(BS_CONTROLE[[#This Row],[DATA]]))</f>
        <v/>
      </c>
      <c r="D411" s="51"/>
      <c r="E411" s="320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11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9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9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4" t="str">
        <f>IF(BS_CONTROLE[[#This Row],[Local - Partida]]=0, "-", BS_CONTROLE[[#This Row],[Local - Partida]])</f>
        <v>-</v>
      </c>
      <c r="AL411" s="284" t="str">
        <f>IF(BS_CONTROLE[[#This Row],[Local - Encerramento]]=0, "-", BS_CONTROLE[[#This Row],[Local - Encerramento]])</f>
        <v>-</v>
      </c>
      <c r="AM411" s="284" t="str">
        <f>IF(BS_CONTROLE[[#This Row],[Entre - Estações]]=0, "-", BS_CONTROLE[[#This Row],[Entre - Estações]])</f>
        <v>-</v>
      </c>
      <c r="AN411" s="284" t="str">
        <f>IF(BS_CONTROLE[[#This Row],[SB]]=0, "-", BS_CONTROLE[[#This Row],[SB]])</f>
        <v>-</v>
      </c>
      <c r="AO411" s="285" t="str">
        <f>IF(BS_CONTROLE[[#This Row],[SUB]]=0, "-", BS_CONTROLE[[#This Row],[SUB]])</f>
        <v>-</v>
      </c>
      <c r="AP411" s="286" t="str">
        <f>IF(BS_CONTROLE[[#This Row],[KM - Inicio]]=0, "-", BS_CONTROLE[[#This Row],[KM - Inicio]])</f>
        <v>-</v>
      </c>
      <c r="AQ411" s="286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7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8"/>
        <v>Aderente</v>
      </c>
      <c r="BR411" s="18" t="str">
        <f t="shared" si="39"/>
        <v>*</v>
      </c>
      <c r="BS411" s="18" t="str">
        <f t="shared" si="40"/>
        <v>*</v>
      </c>
      <c r="BT411" s="225" t="str">
        <f t="shared" si="41"/>
        <v/>
      </c>
    </row>
    <row r="412" spans="1:72" hidden="1">
      <c r="A412" s="50" t="str">
        <f t="shared" si="37"/>
        <v/>
      </c>
      <c r="B412" s="171"/>
      <c r="C412" s="8" t="str">
        <f>IF(BS_CONTROLE[[#This Row],[DATA]]="","",WEEKNUM(BS_CONTROLE[[#This Row],[DATA]]))</f>
        <v/>
      </c>
      <c r="D412" s="51"/>
      <c r="E412" s="320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11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9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9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4" t="str">
        <f>IF(BS_CONTROLE[[#This Row],[Local - Partida]]=0, "-", BS_CONTROLE[[#This Row],[Local - Partida]])</f>
        <v>-</v>
      </c>
      <c r="AL412" s="284" t="str">
        <f>IF(BS_CONTROLE[[#This Row],[Local - Encerramento]]=0, "-", BS_CONTROLE[[#This Row],[Local - Encerramento]])</f>
        <v>-</v>
      </c>
      <c r="AM412" s="284" t="str">
        <f>IF(BS_CONTROLE[[#This Row],[Entre - Estações]]=0, "-", BS_CONTROLE[[#This Row],[Entre - Estações]])</f>
        <v>-</v>
      </c>
      <c r="AN412" s="284" t="str">
        <f>IF(BS_CONTROLE[[#This Row],[SB]]=0, "-", BS_CONTROLE[[#This Row],[SB]])</f>
        <v>-</v>
      </c>
      <c r="AO412" s="285" t="str">
        <f>IF(BS_CONTROLE[[#This Row],[SUB]]=0, "-", BS_CONTROLE[[#This Row],[SUB]])</f>
        <v>-</v>
      </c>
      <c r="AP412" s="286" t="str">
        <f>IF(BS_CONTROLE[[#This Row],[KM - Inicio]]=0, "-", BS_CONTROLE[[#This Row],[KM - Inicio]])</f>
        <v>-</v>
      </c>
      <c r="AQ412" s="286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7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8"/>
        <v>Aderente</v>
      </c>
      <c r="BR412" s="18" t="str">
        <f t="shared" si="39"/>
        <v>*</v>
      </c>
      <c r="BS412" s="18" t="str">
        <f t="shared" si="40"/>
        <v>*</v>
      </c>
      <c r="BT412" s="225" t="str">
        <f t="shared" si="41"/>
        <v/>
      </c>
    </row>
    <row r="413" spans="1:72" hidden="1">
      <c r="A413" s="50" t="str">
        <f t="shared" si="37"/>
        <v/>
      </c>
      <c r="B413" s="171"/>
      <c r="C413" s="8" t="str">
        <f>IF(BS_CONTROLE[[#This Row],[DATA]]="","",WEEKNUM(BS_CONTROLE[[#This Row],[DATA]]))</f>
        <v/>
      </c>
      <c r="D413" s="51"/>
      <c r="E413" s="320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11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9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9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4" t="str">
        <f>IF(BS_CONTROLE[[#This Row],[Local - Partida]]=0, "-", BS_CONTROLE[[#This Row],[Local - Partida]])</f>
        <v>-</v>
      </c>
      <c r="AL413" s="284" t="str">
        <f>IF(BS_CONTROLE[[#This Row],[Local - Encerramento]]=0, "-", BS_CONTROLE[[#This Row],[Local - Encerramento]])</f>
        <v>-</v>
      </c>
      <c r="AM413" s="284" t="str">
        <f>IF(BS_CONTROLE[[#This Row],[Entre - Estações]]=0, "-", BS_CONTROLE[[#This Row],[Entre - Estações]])</f>
        <v>-</v>
      </c>
      <c r="AN413" s="284" t="str">
        <f>IF(BS_CONTROLE[[#This Row],[SB]]=0, "-", BS_CONTROLE[[#This Row],[SB]])</f>
        <v>-</v>
      </c>
      <c r="AO413" s="285" t="str">
        <f>IF(BS_CONTROLE[[#This Row],[SUB]]=0, "-", BS_CONTROLE[[#This Row],[SUB]])</f>
        <v>-</v>
      </c>
      <c r="AP413" s="286" t="str">
        <f>IF(BS_CONTROLE[[#This Row],[KM - Inicio]]=0, "-", BS_CONTROLE[[#This Row],[KM - Inicio]])</f>
        <v>-</v>
      </c>
      <c r="AQ413" s="286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7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8"/>
        <v>Aderente</v>
      </c>
      <c r="BR413" s="18" t="str">
        <f t="shared" si="39"/>
        <v>*</v>
      </c>
      <c r="BS413" s="18" t="str">
        <f t="shared" si="40"/>
        <v>*</v>
      </c>
      <c r="BT413" s="225" t="str">
        <f t="shared" si="41"/>
        <v/>
      </c>
    </row>
    <row r="414" spans="1:72" hidden="1">
      <c r="A414" s="50" t="str">
        <f t="shared" si="37"/>
        <v/>
      </c>
      <c r="B414" s="171"/>
      <c r="C414" s="8" t="str">
        <f>IF(BS_CONTROLE[[#This Row],[DATA]]="","",WEEKNUM(BS_CONTROLE[[#This Row],[DATA]]))</f>
        <v/>
      </c>
      <c r="D414" s="51"/>
      <c r="E414" s="320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11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9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9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4" t="str">
        <f>IF(BS_CONTROLE[[#This Row],[Local - Partida]]=0, "-", BS_CONTROLE[[#This Row],[Local - Partida]])</f>
        <v>-</v>
      </c>
      <c r="AL414" s="284" t="str">
        <f>IF(BS_CONTROLE[[#This Row],[Local - Encerramento]]=0, "-", BS_CONTROLE[[#This Row],[Local - Encerramento]])</f>
        <v>-</v>
      </c>
      <c r="AM414" s="284" t="str">
        <f>IF(BS_CONTROLE[[#This Row],[Entre - Estações]]=0, "-", BS_CONTROLE[[#This Row],[Entre - Estações]])</f>
        <v>-</v>
      </c>
      <c r="AN414" s="284" t="str">
        <f>IF(BS_CONTROLE[[#This Row],[SB]]=0, "-", BS_CONTROLE[[#This Row],[SB]])</f>
        <v>-</v>
      </c>
      <c r="AO414" s="285" t="str">
        <f>IF(BS_CONTROLE[[#This Row],[SUB]]=0, "-", BS_CONTROLE[[#This Row],[SUB]])</f>
        <v>-</v>
      </c>
      <c r="AP414" s="286" t="str">
        <f>IF(BS_CONTROLE[[#This Row],[KM - Inicio]]=0, "-", BS_CONTROLE[[#This Row],[KM - Inicio]])</f>
        <v>-</v>
      </c>
      <c r="AQ414" s="286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7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8"/>
        <v>Aderente</v>
      </c>
      <c r="BR414" s="18" t="str">
        <f t="shared" si="39"/>
        <v>*</v>
      </c>
      <c r="BS414" s="18" t="str">
        <f t="shared" si="40"/>
        <v>*</v>
      </c>
      <c r="BT414" s="225" t="str">
        <f t="shared" si="41"/>
        <v/>
      </c>
    </row>
    <row r="415" spans="1:72" hidden="1">
      <c r="A415" s="50" t="str">
        <f t="shared" si="37"/>
        <v/>
      </c>
      <c r="B415" s="171"/>
      <c r="C415" s="8" t="str">
        <f>IF(BS_CONTROLE[[#This Row],[DATA]]="","",WEEKNUM(BS_CONTROLE[[#This Row],[DATA]]))</f>
        <v/>
      </c>
      <c r="D415" s="51"/>
      <c r="E415" s="320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11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9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9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4" t="str">
        <f>IF(BS_CONTROLE[[#This Row],[Local - Partida]]=0, "-", BS_CONTROLE[[#This Row],[Local - Partida]])</f>
        <v>-</v>
      </c>
      <c r="AL415" s="284" t="str">
        <f>IF(BS_CONTROLE[[#This Row],[Local - Encerramento]]=0, "-", BS_CONTROLE[[#This Row],[Local - Encerramento]])</f>
        <v>-</v>
      </c>
      <c r="AM415" s="284" t="str">
        <f>IF(BS_CONTROLE[[#This Row],[Entre - Estações]]=0, "-", BS_CONTROLE[[#This Row],[Entre - Estações]])</f>
        <v>-</v>
      </c>
      <c r="AN415" s="284" t="str">
        <f>IF(BS_CONTROLE[[#This Row],[SB]]=0, "-", BS_CONTROLE[[#This Row],[SB]])</f>
        <v>-</v>
      </c>
      <c r="AO415" s="285" t="str">
        <f>IF(BS_CONTROLE[[#This Row],[SUB]]=0, "-", BS_CONTROLE[[#This Row],[SUB]])</f>
        <v>-</v>
      </c>
      <c r="AP415" s="286" t="str">
        <f>IF(BS_CONTROLE[[#This Row],[KM - Inicio]]=0, "-", BS_CONTROLE[[#This Row],[KM - Inicio]])</f>
        <v>-</v>
      </c>
      <c r="AQ415" s="286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7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8"/>
        <v>Aderente</v>
      </c>
      <c r="BR415" s="18" t="str">
        <f t="shared" si="39"/>
        <v>*</v>
      </c>
      <c r="BS415" s="18" t="str">
        <f t="shared" si="40"/>
        <v>*</v>
      </c>
      <c r="BT415" s="225" t="str">
        <f t="shared" si="41"/>
        <v/>
      </c>
    </row>
    <row r="416" spans="1:72" hidden="1">
      <c r="A416" s="50" t="str">
        <f t="shared" si="37"/>
        <v/>
      </c>
      <c r="B416" s="171"/>
      <c r="C416" s="8" t="str">
        <f>IF(BS_CONTROLE[[#This Row],[DATA]]="","",WEEKNUM(BS_CONTROLE[[#This Row],[DATA]]))</f>
        <v/>
      </c>
      <c r="D416" s="51"/>
      <c r="E416" s="320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11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9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9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4" t="str">
        <f>IF(BS_CONTROLE[[#This Row],[Local - Partida]]=0, "-", BS_CONTROLE[[#This Row],[Local - Partida]])</f>
        <v>-</v>
      </c>
      <c r="AL416" s="284" t="str">
        <f>IF(BS_CONTROLE[[#This Row],[Local - Encerramento]]=0, "-", BS_CONTROLE[[#This Row],[Local - Encerramento]])</f>
        <v>-</v>
      </c>
      <c r="AM416" s="284" t="str">
        <f>IF(BS_CONTROLE[[#This Row],[Entre - Estações]]=0, "-", BS_CONTROLE[[#This Row],[Entre - Estações]])</f>
        <v>-</v>
      </c>
      <c r="AN416" s="284" t="str">
        <f>IF(BS_CONTROLE[[#This Row],[SB]]=0, "-", BS_CONTROLE[[#This Row],[SB]])</f>
        <v>-</v>
      </c>
      <c r="AO416" s="285" t="str">
        <f>IF(BS_CONTROLE[[#This Row],[SUB]]=0, "-", BS_CONTROLE[[#This Row],[SUB]])</f>
        <v>-</v>
      </c>
      <c r="AP416" s="286" t="str">
        <f>IF(BS_CONTROLE[[#This Row],[KM - Inicio]]=0, "-", BS_CONTROLE[[#This Row],[KM - Inicio]])</f>
        <v>-</v>
      </c>
      <c r="AQ416" s="286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7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8"/>
        <v>Aderente</v>
      </c>
      <c r="BR416" s="18" t="str">
        <f t="shared" si="39"/>
        <v>*</v>
      </c>
      <c r="BS416" s="18" t="str">
        <f t="shared" si="40"/>
        <v>*</v>
      </c>
      <c r="BT416" s="225" t="str">
        <f t="shared" si="41"/>
        <v/>
      </c>
    </row>
    <row r="417" spans="1:72" hidden="1">
      <c r="A417" s="50" t="str">
        <f t="shared" si="37"/>
        <v/>
      </c>
      <c r="B417" s="171"/>
      <c r="C417" s="8" t="str">
        <f>IF(BS_CONTROLE[[#This Row],[DATA]]="","",WEEKNUM(BS_CONTROLE[[#This Row],[DATA]]))</f>
        <v/>
      </c>
      <c r="D417" s="51"/>
      <c r="E417" s="320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11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9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9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4" t="str">
        <f>IF(BS_CONTROLE[[#This Row],[Local - Partida]]=0, "-", BS_CONTROLE[[#This Row],[Local - Partida]])</f>
        <v>-</v>
      </c>
      <c r="AL417" s="284" t="str">
        <f>IF(BS_CONTROLE[[#This Row],[Local - Encerramento]]=0, "-", BS_CONTROLE[[#This Row],[Local - Encerramento]])</f>
        <v>-</v>
      </c>
      <c r="AM417" s="284" t="str">
        <f>IF(BS_CONTROLE[[#This Row],[Entre - Estações]]=0, "-", BS_CONTROLE[[#This Row],[Entre - Estações]])</f>
        <v>-</v>
      </c>
      <c r="AN417" s="284" t="str">
        <f>IF(BS_CONTROLE[[#This Row],[SB]]=0, "-", BS_CONTROLE[[#This Row],[SB]])</f>
        <v>-</v>
      </c>
      <c r="AO417" s="285" t="str">
        <f>IF(BS_CONTROLE[[#This Row],[SUB]]=0, "-", BS_CONTROLE[[#This Row],[SUB]])</f>
        <v>-</v>
      </c>
      <c r="AP417" s="286" t="str">
        <f>IF(BS_CONTROLE[[#This Row],[KM - Inicio]]=0, "-", BS_CONTROLE[[#This Row],[KM - Inicio]])</f>
        <v>-</v>
      </c>
      <c r="AQ417" s="286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7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8"/>
        <v>Aderente</v>
      </c>
      <c r="BR417" s="18" t="str">
        <f t="shared" si="39"/>
        <v>*</v>
      </c>
      <c r="BS417" s="18" t="str">
        <f t="shared" si="40"/>
        <v>*</v>
      </c>
      <c r="BT417" s="225" t="str">
        <f t="shared" si="41"/>
        <v/>
      </c>
    </row>
    <row r="418" spans="1:72" hidden="1">
      <c r="A418" s="50" t="str">
        <f t="shared" si="37"/>
        <v/>
      </c>
      <c r="B418" s="171"/>
      <c r="C418" s="8" t="str">
        <f>IF(BS_CONTROLE[[#This Row],[DATA]]="","",WEEKNUM(BS_CONTROLE[[#This Row],[DATA]]))</f>
        <v/>
      </c>
      <c r="D418" s="51"/>
      <c r="E418" s="321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11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9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9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4" t="str">
        <f>IF(BS_CONTROLE[[#This Row],[Local - Partida]]=0, "-", BS_CONTROLE[[#This Row],[Local - Partida]])</f>
        <v>-</v>
      </c>
      <c r="AL418" s="284" t="str">
        <f>IF(BS_CONTROLE[[#This Row],[Local - Encerramento]]=0, "-", BS_CONTROLE[[#This Row],[Local - Encerramento]])</f>
        <v>-</v>
      </c>
      <c r="AM418" s="284" t="str">
        <f>IF(BS_CONTROLE[[#This Row],[Entre - Estações]]=0, "-", BS_CONTROLE[[#This Row],[Entre - Estações]])</f>
        <v>-</v>
      </c>
      <c r="AN418" s="284" t="str">
        <f>IF(BS_CONTROLE[[#This Row],[SB]]=0, "-", BS_CONTROLE[[#This Row],[SB]])</f>
        <v>-</v>
      </c>
      <c r="AO418" s="285" t="str">
        <f>IF(BS_CONTROLE[[#This Row],[SUB]]=0, "-", BS_CONTROLE[[#This Row],[SUB]])</f>
        <v>-</v>
      </c>
      <c r="AP418" s="286" t="str">
        <f>IF(BS_CONTROLE[[#This Row],[KM - Inicio]]=0, "-", BS_CONTROLE[[#This Row],[KM - Inicio]])</f>
        <v>-</v>
      </c>
      <c r="AQ418" s="286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7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8"/>
        <v>Aderente</v>
      </c>
      <c r="BR418" s="18" t="str">
        <f t="shared" si="39"/>
        <v>*</v>
      </c>
      <c r="BS418" s="18" t="str">
        <f t="shared" si="40"/>
        <v>*</v>
      </c>
      <c r="BT418" s="225" t="str">
        <f t="shared" si="41"/>
        <v/>
      </c>
    </row>
    <row r="419" spans="1:72" hidden="1">
      <c r="A419" s="50" t="str">
        <f t="shared" si="37"/>
        <v/>
      </c>
      <c r="B419" s="171"/>
      <c r="C419" s="8" t="str">
        <f>IF(BS_CONTROLE[[#This Row],[DATA]]="","",WEEKNUM(BS_CONTROLE[[#This Row],[DATA]]))</f>
        <v/>
      </c>
      <c r="D419" s="51"/>
      <c r="E419" s="320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11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9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9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4" t="str">
        <f>IF(BS_CONTROLE[[#This Row],[Local - Partida]]=0, "-", BS_CONTROLE[[#This Row],[Local - Partida]])</f>
        <v>-</v>
      </c>
      <c r="AL419" s="284" t="str">
        <f>IF(BS_CONTROLE[[#This Row],[Local - Encerramento]]=0, "-", BS_CONTROLE[[#This Row],[Local - Encerramento]])</f>
        <v>-</v>
      </c>
      <c r="AM419" s="284" t="str">
        <f>IF(BS_CONTROLE[[#This Row],[Entre - Estações]]=0, "-", BS_CONTROLE[[#This Row],[Entre - Estações]])</f>
        <v>-</v>
      </c>
      <c r="AN419" s="284" t="str">
        <f>IF(BS_CONTROLE[[#This Row],[SB]]=0, "-", BS_CONTROLE[[#This Row],[SB]])</f>
        <v>-</v>
      </c>
      <c r="AO419" s="285" t="str">
        <f>IF(BS_CONTROLE[[#This Row],[SUB]]=0, "-", BS_CONTROLE[[#This Row],[SUB]])</f>
        <v>-</v>
      </c>
      <c r="AP419" s="286" t="str">
        <f>IF(BS_CONTROLE[[#This Row],[KM - Inicio]]=0, "-", BS_CONTROLE[[#This Row],[KM - Inicio]])</f>
        <v>-</v>
      </c>
      <c r="AQ419" s="286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7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8"/>
        <v>Aderente</v>
      </c>
      <c r="BR419" s="18" t="str">
        <f t="shared" si="39"/>
        <v>*</v>
      </c>
      <c r="BS419" s="18" t="str">
        <f t="shared" si="40"/>
        <v>*</v>
      </c>
      <c r="BT419" s="225" t="str">
        <f t="shared" si="41"/>
        <v/>
      </c>
    </row>
    <row r="420" spans="1:72" hidden="1">
      <c r="A420" s="50" t="str">
        <f t="shared" si="37"/>
        <v/>
      </c>
      <c r="B420" s="171"/>
      <c r="C420" s="8" t="str">
        <f>IF(BS_CONTROLE[[#This Row],[DATA]]="","",WEEKNUM(BS_CONTROLE[[#This Row],[DATA]]))</f>
        <v/>
      </c>
      <c r="D420" s="51"/>
      <c r="E420" s="320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11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9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9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4" t="str">
        <f>IF(BS_CONTROLE[[#This Row],[Local - Partida]]=0, "-", BS_CONTROLE[[#This Row],[Local - Partida]])</f>
        <v>-</v>
      </c>
      <c r="AL420" s="284" t="str">
        <f>IF(BS_CONTROLE[[#This Row],[Local - Encerramento]]=0, "-", BS_CONTROLE[[#This Row],[Local - Encerramento]])</f>
        <v>-</v>
      </c>
      <c r="AM420" s="284" t="str">
        <f>IF(BS_CONTROLE[[#This Row],[Entre - Estações]]=0, "-", BS_CONTROLE[[#This Row],[Entre - Estações]])</f>
        <v>-</v>
      </c>
      <c r="AN420" s="284" t="str">
        <f>IF(BS_CONTROLE[[#This Row],[SB]]=0, "-", BS_CONTROLE[[#This Row],[SB]])</f>
        <v>-</v>
      </c>
      <c r="AO420" s="285" t="str">
        <f>IF(BS_CONTROLE[[#This Row],[SUB]]=0, "-", BS_CONTROLE[[#This Row],[SUB]])</f>
        <v>-</v>
      </c>
      <c r="AP420" s="286" t="str">
        <f>IF(BS_CONTROLE[[#This Row],[KM - Inicio]]=0, "-", BS_CONTROLE[[#This Row],[KM - Inicio]])</f>
        <v>-</v>
      </c>
      <c r="AQ420" s="286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7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8"/>
        <v>Aderente</v>
      </c>
      <c r="BR420" s="18" t="str">
        <f t="shared" si="39"/>
        <v>*</v>
      </c>
      <c r="BS420" s="18" t="str">
        <f t="shared" si="40"/>
        <v>*</v>
      </c>
      <c r="BT420" s="225" t="str">
        <f t="shared" si="41"/>
        <v/>
      </c>
    </row>
    <row r="421" spans="1:72" hidden="1">
      <c r="A421" s="50" t="str">
        <f t="shared" si="37"/>
        <v/>
      </c>
      <c r="B421" s="171"/>
      <c r="C421" s="8" t="str">
        <f>IF(BS_CONTROLE[[#This Row],[DATA]]="","",WEEKNUM(BS_CONTROLE[[#This Row],[DATA]]))</f>
        <v/>
      </c>
      <c r="D421" s="51"/>
      <c r="E421" s="320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11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9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9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4" t="str">
        <f>IF(BS_CONTROLE[[#This Row],[Local - Partida]]=0, "-", BS_CONTROLE[[#This Row],[Local - Partida]])</f>
        <v>-</v>
      </c>
      <c r="AL421" s="284" t="str">
        <f>IF(BS_CONTROLE[[#This Row],[Local - Encerramento]]=0, "-", BS_CONTROLE[[#This Row],[Local - Encerramento]])</f>
        <v>-</v>
      </c>
      <c r="AM421" s="284" t="str">
        <f>IF(BS_CONTROLE[[#This Row],[Entre - Estações]]=0, "-", BS_CONTROLE[[#This Row],[Entre - Estações]])</f>
        <v>-</v>
      </c>
      <c r="AN421" s="284" t="str">
        <f>IF(BS_CONTROLE[[#This Row],[SB]]=0, "-", BS_CONTROLE[[#This Row],[SB]])</f>
        <v>-</v>
      </c>
      <c r="AO421" s="285" t="str">
        <f>IF(BS_CONTROLE[[#This Row],[SUB]]=0, "-", BS_CONTROLE[[#This Row],[SUB]])</f>
        <v>-</v>
      </c>
      <c r="AP421" s="286" t="str">
        <f>IF(BS_CONTROLE[[#This Row],[KM - Inicio]]=0, "-", BS_CONTROLE[[#This Row],[KM - Inicio]])</f>
        <v>-</v>
      </c>
      <c r="AQ421" s="286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7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8"/>
        <v>Aderente</v>
      </c>
      <c r="BR421" s="18" t="str">
        <f t="shared" si="39"/>
        <v>*</v>
      </c>
      <c r="BS421" s="18" t="str">
        <f t="shared" si="40"/>
        <v>*</v>
      </c>
      <c r="BT421" s="225" t="str">
        <f t="shared" si="41"/>
        <v/>
      </c>
    </row>
    <row r="422" spans="1:72" hidden="1">
      <c r="A422" s="50" t="str">
        <f t="shared" si="37"/>
        <v/>
      </c>
      <c r="B422" s="171"/>
      <c r="C422" s="8" t="str">
        <f>IF(BS_CONTROLE[[#This Row],[DATA]]="","",WEEKNUM(BS_CONTROLE[[#This Row],[DATA]]))</f>
        <v/>
      </c>
      <c r="D422" s="51"/>
      <c r="E422" s="320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11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9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9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4" t="str">
        <f>IF(BS_CONTROLE[[#This Row],[Local - Partida]]=0, "-", BS_CONTROLE[[#This Row],[Local - Partida]])</f>
        <v>-</v>
      </c>
      <c r="AL422" s="284" t="str">
        <f>IF(BS_CONTROLE[[#This Row],[Local - Encerramento]]=0, "-", BS_CONTROLE[[#This Row],[Local - Encerramento]])</f>
        <v>-</v>
      </c>
      <c r="AM422" s="284" t="str">
        <f>IF(BS_CONTROLE[[#This Row],[Entre - Estações]]=0, "-", BS_CONTROLE[[#This Row],[Entre - Estações]])</f>
        <v>-</v>
      </c>
      <c r="AN422" s="284" t="str">
        <f>IF(BS_CONTROLE[[#This Row],[SB]]=0, "-", BS_CONTROLE[[#This Row],[SB]])</f>
        <v>-</v>
      </c>
      <c r="AO422" s="285" t="str">
        <f>IF(BS_CONTROLE[[#This Row],[SUB]]=0, "-", BS_CONTROLE[[#This Row],[SUB]])</f>
        <v>-</v>
      </c>
      <c r="AP422" s="286" t="str">
        <f>IF(BS_CONTROLE[[#This Row],[KM - Inicio]]=0, "-", BS_CONTROLE[[#This Row],[KM - Inicio]])</f>
        <v>-</v>
      </c>
      <c r="AQ422" s="286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7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8"/>
        <v>Aderente</v>
      </c>
      <c r="BR422" s="18" t="str">
        <f t="shared" si="39"/>
        <v>*</v>
      </c>
      <c r="BS422" s="18" t="str">
        <f t="shared" si="40"/>
        <v>*</v>
      </c>
      <c r="BT422" s="225" t="str">
        <f t="shared" si="41"/>
        <v/>
      </c>
    </row>
    <row r="423" spans="1:72" hidden="1">
      <c r="A423" s="50" t="str">
        <f t="shared" si="37"/>
        <v/>
      </c>
      <c r="B423" s="171"/>
      <c r="C423" s="8" t="str">
        <f>IF(BS_CONTROLE[[#This Row],[DATA]]="","",WEEKNUM(BS_CONTROLE[[#This Row],[DATA]]))</f>
        <v/>
      </c>
      <c r="D423" s="51"/>
      <c r="E423" s="320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11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9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9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4" t="str">
        <f>IF(BS_CONTROLE[[#This Row],[Local - Partida]]=0, "-", BS_CONTROLE[[#This Row],[Local - Partida]])</f>
        <v>-</v>
      </c>
      <c r="AL423" s="284" t="str">
        <f>IF(BS_CONTROLE[[#This Row],[Local - Encerramento]]=0, "-", BS_CONTROLE[[#This Row],[Local - Encerramento]])</f>
        <v>-</v>
      </c>
      <c r="AM423" s="284" t="str">
        <f>IF(BS_CONTROLE[[#This Row],[Entre - Estações]]=0, "-", BS_CONTROLE[[#This Row],[Entre - Estações]])</f>
        <v>-</v>
      </c>
      <c r="AN423" s="284" t="str">
        <f>IF(BS_CONTROLE[[#This Row],[SB]]=0, "-", BS_CONTROLE[[#This Row],[SB]])</f>
        <v>-</v>
      </c>
      <c r="AO423" s="285" t="str">
        <f>IF(BS_CONTROLE[[#This Row],[SUB]]=0, "-", BS_CONTROLE[[#This Row],[SUB]])</f>
        <v>-</v>
      </c>
      <c r="AP423" s="286" t="str">
        <f>IF(BS_CONTROLE[[#This Row],[KM - Inicio]]=0, "-", BS_CONTROLE[[#This Row],[KM - Inicio]])</f>
        <v>-</v>
      </c>
      <c r="AQ423" s="286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7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8"/>
        <v>Aderente</v>
      </c>
      <c r="BR423" s="18" t="str">
        <f t="shared" si="39"/>
        <v>*</v>
      </c>
      <c r="BS423" s="18" t="str">
        <f t="shared" si="40"/>
        <v>*</v>
      </c>
      <c r="BT423" s="225" t="str">
        <f t="shared" si="41"/>
        <v/>
      </c>
    </row>
    <row r="424" spans="1:72" hidden="1">
      <c r="A424" s="50" t="str">
        <f t="shared" si="37"/>
        <v/>
      </c>
      <c r="B424" s="171"/>
      <c r="C424" s="8" t="str">
        <f>IF(BS_CONTROLE[[#This Row],[DATA]]="","",WEEKNUM(BS_CONTROLE[[#This Row],[DATA]]))</f>
        <v/>
      </c>
      <c r="D424" s="51"/>
      <c r="E424" s="320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11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9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9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4" t="str">
        <f>IF(BS_CONTROLE[[#This Row],[Local - Partida]]=0, "-", BS_CONTROLE[[#This Row],[Local - Partida]])</f>
        <v>-</v>
      </c>
      <c r="AL424" s="284" t="str">
        <f>IF(BS_CONTROLE[[#This Row],[Local - Encerramento]]=0, "-", BS_CONTROLE[[#This Row],[Local - Encerramento]])</f>
        <v>-</v>
      </c>
      <c r="AM424" s="284" t="str">
        <f>IF(BS_CONTROLE[[#This Row],[Entre - Estações]]=0, "-", BS_CONTROLE[[#This Row],[Entre - Estações]])</f>
        <v>-</v>
      </c>
      <c r="AN424" s="284" t="str">
        <f>IF(BS_CONTROLE[[#This Row],[SB]]=0, "-", BS_CONTROLE[[#This Row],[SB]])</f>
        <v>-</v>
      </c>
      <c r="AO424" s="285" t="str">
        <f>IF(BS_CONTROLE[[#This Row],[SUB]]=0, "-", BS_CONTROLE[[#This Row],[SUB]])</f>
        <v>-</v>
      </c>
      <c r="AP424" s="286" t="str">
        <f>IF(BS_CONTROLE[[#This Row],[KM - Inicio]]=0, "-", BS_CONTROLE[[#This Row],[KM - Inicio]])</f>
        <v>-</v>
      </c>
      <c r="AQ424" s="286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7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8"/>
        <v>Aderente</v>
      </c>
      <c r="BR424" s="18" t="str">
        <f t="shared" si="39"/>
        <v>*</v>
      </c>
      <c r="BS424" s="18" t="str">
        <f t="shared" si="40"/>
        <v>*</v>
      </c>
      <c r="BT424" s="225" t="str">
        <f t="shared" si="41"/>
        <v/>
      </c>
    </row>
    <row r="425" spans="1:72" hidden="1">
      <c r="A425" s="50" t="str">
        <f t="shared" si="37"/>
        <v/>
      </c>
      <c r="B425" s="171"/>
      <c r="C425" s="8" t="str">
        <f>IF(BS_CONTROLE[[#This Row],[DATA]]="","",WEEKNUM(BS_CONTROLE[[#This Row],[DATA]]))</f>
        <v/>
      </c>
      <c r="D425" s="51"/>
      <c r="E425" s="320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11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9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9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4" t="str">
        <f>IF(BS_CONTROLE[[#This Row],[Local - Partida]]=0, "-", BS_CONTROLE[[#This Row],[Local - Partida]])</f>
        <v>-</v>
      </c>
      <c r="AL425" s="284" t="str">
        <f>IF(BS_CONTROLE[[#This Row],[Local - Encerramento]]=0, "-", BS_CONTROLE[[#This Row],[Local - Encerramento]])</f>
        <v>-</v>
      </c>
      <c r="AM425" s="284" t="str">
        <f>IF(BS_CONTROLE[[#This Row],[Entre - Estações]]=0, "-", BS_CONTROLE[[#This Row],[Entre - Estações]])</f>
        <v>-</v>
      </c>
      <c r="AN425" s="284" t="str">
        <f>IF(BS_CONTROLE[[#This Row],[SB]]=0, "-", BS_CONTROLE[[#This Row],[SB]])</f>
        <v>-</v>
      </c>
      <c r="AO425" s="285" t="str">
        <f>IF(BS_CONTROLE[[#This Row],[SUB]]=0, "-", BS_CONTROLE[[#This Row],[SUB]])</f>
        <v>-</v>
      </c>
      <c r="AP425" s="286" t="str">
        <f>IF(BS_CONTROLE[[#This Row],[KM - Inicio]]=0, "-", BS_CONTROLE[[#This Row],[KM - Inicio]])</f>
        <v>-</v>
      </c>
      <c r="AQ425" s="286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7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8"/>
        <v>Aderente</v>
      </c>
      <c r="BR425" s="18" t="str">
        <f t="shared" si="39"/>
        <v>*</v>
      </c>
      <c r="BS425" s="18" t="str">
        <f t="shared" si="40"/>
        <v>*</v>
      </c>
      <c r="BT425" s="225" t="str">
        <f t="shared" si="41"/>
        <v/>
      </c>
    </row>
    <row r="426" spans="1:72" hidden="1">
      <c r="A426" s="50" t="str">
        <f t="shared" si="37"/>
        <v/>
      </c>
      <c r="B426" s="171"/>
      <c r="C426" s="8" t="str">
        <f>IF(BS_CONTROLE[[#This Row],[DATA]]="","",WEEKNUM(BS_CONTROLE[[#This Row],[DATA]]))</f>
        <v/>
      </c>
      <c r="D426" s="51"/>
      <c r="E426" s="320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11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9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9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4" t="str">
        <f>IF(BS_CONTROLE[[#This Row],[Local - Partida]]=0, "-", BS_CONTROLE[[#This Row],[Local - Partida]])</f>
        <v>-</v>
      </c>
      <c r="AL426" s="284" t="str">
        <f>IF(BS_CONTROLE[[#This Row],[Local - Encerramento]]=0, "-", BS_CONTROLE[[#This Row],[Local - Encerramento]])</f>
        <v>-</v>
      </c>
      <c r="AM426" s="284" t="str">
        <f>IF(BS_CONTROLE[[#This Row],[Entre - Estações]]=0, "-", BS_CONTROLE[[#This Row],[Entre - Estações]])</f>
        <v>-</v>
      </c>
      <c r="AN426" s="284" t="str">
        <f>IF(BS_CONTROLE[[#This Row],[SB]]=0, "-", BS_CONTROLE[[#This Row],[SB]])</f>
        <v>-</v>
      </c>
      <c r="AO426" s="285" t="str">
        <f>IF(BS_CONTROLE[[#This Row],[SUB]]=0, "-", BS_CONTROLE[[#This Row],[SUB]])</f>
        <v>-</v>
      </c>
      <c r="AP426" s="286" t="str">
        <f>IF(BS_CONTROLE[[#This Row],[KM - Inicio]]=0, "-", BS_CONTROLE[[#This Row],[KM - Inicio]])</f>
        <v>-</v>
      </c>
      <c r="AQ426" s="286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7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8"/>
        <v>Aderente</v>
      </c>
      <c r="BR426" s="18" t="str">
        <f t="shared" si="39"/>
        <v>*</v>
      </c>
      <c r="BS426" s="18" t="str">
        <f t="shared" si="40"/>
        <v>*</v>
      </c>
      <c r="BT426" s="225" t="str">
        <f t="shared" si="41"/>
        <v/>
      </c>
    </row>
    <row r="427" spans="1:72" hidden="1">
      <c r="A427" s="50" t="str">
        <f t="shared" si="37"/>
        <v/>
      </c>
      <c r="B427" s="171"/>
      <c r="C427" s="8" t="str">
        <f>IF(BS_CONTROLE[[#This Row],[DATA]]="","",WEEKNUM(BS_CONTROLE[[#This Row],[DATA]]))</f>
        <v/>
      </c>
      <c r="D427" s="51"/>
      <c r="E427" s="320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11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9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9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4" t="str">
        <f>IF(BS_CONTROLE[[#This Row],[Local - Partida]]=0, "-", BS_CONTROLE[[#This Row],[Local - Partida]])</f>
        <v>-</v>
      </c>
      <c r="AL427" s="284" t="str">
        <f>IF(BS_CONTROLE[[#This Row],[Local - Encerramento]]=0, "-", BS_CONTROLE[[#This Row],[Local - Encerramento]])</f>
        <v>-</v>
      </c>
      <c r="AM427" s="284" t="str">
        <f>IF(BS_CONTROLE[[#This Row],[Entre - Estações]]=0, "-", BS_CONTROLE[[#This Row],[Entre - Estações]])</f>
        <v>-</v>
      </c>
      <c r="AN427" s="284" t="str">
        <f>IF(BS_CONTROLE[[#This Row],[SB]]=0, "-", BS_CONTROLE[[#This Row],[SB]])</f>
        <v>-</v>
      </c>
      <c r="AO427" s="285" t="str">
        <f>IF(BS_CONTROLE[[#This Row],[SUB]]=0, "-", BS_CONTROLE[[#This Row],[SUB]])</f>
        <v>-</v>
      </c>
      <c r="AP427" s="286" t="str">
        <f>IF(BS_CONTROLE[[#This Row],[KM - Inicio]]=0, "-", BS_CONTROLE[[#This Row],[KM - Inicio]])</f>
        <v>-</v>
      </c>
      <c r="AQ427" s="286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7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8"/>
        <v>Aderente</v>
      </c>
      <c r="BR427" s="18" t="str">
        <f t="shared" si="39"/>
        <v>*</v>
      </c>
      <c r="BS427" s="18" t="str">
        <f t="shared" si="40"/>
        <v>*</v>
      </c>
      <c r="BT427" s="225" t="str">
        <f t="shared" si="41"/>
        <v/>
      </c>
    </row>
    <row r="428" spans="1:72" hidden="1">
      <c r="A428" s="50" t="str">
        <f t="shared" si="37"/>
        <v/>
      </c>
      <c r="B428" s="171"/>
      <c r="C428" s="8" t="str">
        <f>IF(BS_CONTROLE[[#This Row],[DATA]]="","",WEEKNUM(BS_CONTROLE[[#This Row],[DATA]]))</f>
        <v/>
      </c>
      <c r="D428" s="51"/>
      <c r="E428" s="320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11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9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9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4" t="str">
        <f>IF(BS_CONTROLE[[#This Row],[Local - Partida]]=0, "-", BS_CONTROLE[[#This Row],[Local - Partida]])</f>
        <v>-</v>
      </c>
      <c r="AL428" s="284" t="str">
        <f>IF(BS_CONTROLE[[#This Row],[Local - Encerramento]]=0, "-", BS_CONTROLE[[#This Row],[Local - Encerramento]])</f>
        <v>-</v>
      </c>
      <c r="AM428" s="284" t="str">
        <f>IF(BS_CONTROLE[[#This Row],[Entre - Estações]]=0, "-", BS_CONTROLE[[#This Row],[Entre - Estações]])</f>
        <v>-</v>
      </c>
      <c r="AN428" s="284" t="str">
        <f>IF(BS_CONTROLE[[#This Row],[SB]]=0, "-", BS_CONTROLE[[#This Row],[SB]])</f>
        <v>-</v>
      </c>
      <c r="AO428" s="285" t="str">
        <f>IF(BS_CONTROLE[[#This Row],[SUB]]=0, "-", BS_CONTROLE[[#This Row],[SUB]])</f>
        <v>-</v>
      </c>
      <c r="AP428" s="286" t="str">
        <f>IF(BS_CONTROLE[[#This Row],[KM - Inicio]]=0, "-", BS_CONTROLE[[#This Row],[KM - Inicio]])</f>
        <v>-</v>
      </c>
      <c r="AQ428" s="286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7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8"/>
        <v>Aderente</v>
      </c>
      <c r="BR428" s="18" t="str">
        <f t="shared" si="39"/>
        <v>*</v>
      </c>
      <c r="BS428" s="18" t="str">
        <f t="shared" si="40"/>
        <v>*</v>
      </c>
      <c r="BT428" s="225" t="str">
        <f t="shared" si="41"/>
        <v/>
      </c>
    </row>
    <row r="429" spans="1:72" hidden="1">
      <c r="A429" s="50" t="str">
        <f t="shared" ref="A429:A492" si="42">D429&amp;B429</f>
        <v/>
      </c>
      <c r="B429" s="171"/>
      <c r="C429" s="8" t="str">
        <f>IF(BS_CONTROLE[[#This Row],[DATA]]="","",WEEKNUM(BS_CONTROLE[[#This Row],[DATA]]))</f>
        <v/>
      </c>
      <c r="D429" s="51"/>
      <c r="E429" s="320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11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9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9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4" t="str">
        <f>IF(BS_CONTROLE[[#This Row],[Local - Partida]]=0, "-", BS_CONTROLE[[#This Row],[Local - Partida]])</f>
        <v>-</v>
      </c>
      <c r="AL429" s="284" t="str">
        <f>IF(BS_CONTROLE[[#This Row],[Local - Encerramento]]=0, "-", BS_CONTROLE[[#This Row],[Local - Encerramento]])</f>
        <v>-</v>
      </c>
      <c r="AM429" s="284" t="str">
        <f>IF(BS_CONTROLE[[#This Row],[Entre - Estações]]=0, "-", BS_CONTROLE[[#This Row],[Entre - Estações]])</f>
        <v>-</v>
      </c>
      <c r="AN429" s="284" t="str">
        <f>IF(BS_CONTROLE[[#This Row],[SB]]=0, "-", BS_CONTROLE[[#This Row],[SB]])</f>
        <v>-</v>
      </c>
      <c r="AO429" s="285" t="str">
        <f>IF(BS_CONTROLE[[#This Row],[SUB]]=0, "-", BS_CONTROLE[[#This Row],[SUB]])</f>
        <v>-</v>
      </c>
      <c r="AP429" s="286" t="str">
        <f>IF(BS_CONTROLE[[#This Row],[KM - Inicio]]=0, "-", BS_CONTROLE[[#This Row],[KM - Inicio]])</f>
        <v>-</v>
      </c>
      <c r="AQ429" s="286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7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3">IF(AND(BR429&lt;1,BS429&lt;1),"Produção e Intervalo",IF(BR429&lt;1,"Intervalo",IF(BS429&lt;1,"Produção","Aderente")))</f>
        <v>Aderente</v>
      </c>
      <c r="BR429" s="18" t="str">
        <f t="shared" ref="BR429:BR492" si="44">IF(OR(B429="",F429=""),"*",AY429/P429)</f>
        <v>*</v>
      </c>
      <c r="BS429" s="18" t="str">
        <f t="shared" ref="BS429:BS492" si="45">IF(OR(B429="",F429=""),"*",BA429/Q429)</f>
        <v>*</v>
      </c>
      <c r="BT429" s="225" t="str">
        <f t="shared" si="41"/>
        <v/>
      </c>
    </row>
    <row r="430" spans="1:72" hidden="1">
      <c r="A430" s="50" t="str">
        <f t="shared" si="42"/>
        <v/>
      </c>
      <c r="B430" s="171"/>
      <c r="C430" s="8" t="str">
        <f>IF(BS_CONTROLE[[#This Row],[DATA]]="","",WEEKNUM(BS_CONTROLE[[#This Row],[DATA]]))</f>
        <v/>
      </c>
      <c r="D430" s="51"/>
      <c r="E430" s="321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11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9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9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4" t="str">
        <f>IF(BS_CONTROLE[[#This Row],[Local - Partida]]=0, "-", BS_CONTROLE[[#This Row],[Local - Partida]])</f>
        <v>-</v>
      </c>
      <c r="AL430" s="284" t="str">
        <f>IF(BS_CONTROLE[[#This Row],[Local - Encerramento]]=0, "-", BS_CONTROLE[[#This Row],[Local - Encerramento]])</f>
        <v>-</v>
      </c>
      <c r="AM430" s="284" t="str">
        <f>IF(BS_CONTROLE[[#This Row],[Entre - Estações]]=0, "-", BS_CONTROLE[[#This Row],[Entre - Estações]])</f>
        <v>-</v>
      </c>
      <c r="AN430" s="284" t="str">
        <f>IF(BS_CONTROLE[[#This Row],[SB]]=0, "-", BS_CONTROLE[[#This Row],[SB]])</f>
        <v>-</v>
      </c>
      <c r="AO430" s="285" t="str">
        <f>IF(BS_CONTROLE[[#This Row],[SUB]]=0, "-", BS_CONTROLE[[#This Row],[SUB]])</f>
        <v>-</v>
      </c>
      <c r="AP430" s="286" t="str">
        <f>IF(BS_CONTROLE[[#This Row],[KM - Inicio]]=0, "-", BS_CONTROLE[[#This Row],[KM - Inicio]])</f>
        <v>-</v>
      </c>
      <c r="AQ430" s="286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7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3"/>
        <v>Aderente</v>
      </c>
      <c r="BR430" s="18" t="str">
        <f t="shared" si="44"/>
        <v>*</v>
      </c>
      <c r="BS430" s="18" t="str">
        <f t="shared" si="45"/>
        <v>*</v>
      </c>
      <c r="BT430" s="225" t="str">
        <f t="shared" si="41"/>
        <v/>
      </c>
    </row>
    <row r="431" spans="1:72" hidden="1">
      <c r="A431" s="50" t="str">
        <f t="shared" si="42"/>
        <v/>
      </c>
      <c r="B431" s="171"/>
      <c r="C431" s="8" t="str">
        <f>IF(BS_CONTROLE[[#This Row],[DATA]]="","",WEEKNUM(BS_CONTROLE[[#This Row],[DATA]]))</f>
        <v/>
      </c>
      <c r="D431" s="51"/>
      <c r="E431" s="320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11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9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9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4" t="str">
        <f>IF(BS_CONTROLE[[#This Row],[Local - Partida]]=0, "-", BS_CONTROLE[[#This Row],[Local - Partida]])</f>
        <v>-</v>
      </c>
      <c r="AL431" s="284" t="str">
        <f>IF(BS_CONTROLE[[#This Row],[Local - Encerramento]]=0, "-", BS_CONTROLE[[#This Row],[Local - Encerramento]])</f>
        <v>-</v>
      </c>
      <c r="AM431" s="284" t="str">
        <f>IF(BS_CONTROLE[[#This Row],[Entre - Estações]]=0, "-", BS_CONTROLE[[#This Row],[Entre - Estações]])</f>
        <v>-</v>
      </c>
      <c r="AN431" s="284" t="str">
        <f>IF(BS_CONTROLE[[#This Row],[SB]]=0, "-", BS_CONTROLE[[#This Row],[SB]])</f>
        <v>-</v>
      </c>
      <c r="AO431" s="285" t="str">
        <f>IF(BS_CONTROLE[[#This Row],[SUB]]=0, "-", BS_CONTROLE[[#This Row],[SUB]])</f>
        <v>-</v>
      </c>
      <c r="AP431" s="286" t="str">
        <f>IF(BS_CONTROLE[[#This Row],[KM - Inicio]]=0, "-", BS_CONTROLE[[#This Row],[KM - Inicio]])</f>
        <v>-</v>
      </c>
      <c r="AQ431" s="286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7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3"/>
        <v>Aderente</v>
      </c>
      <c r="BR431" s="18" t="str">
        <f t="shared" si="44"/>
        <v>*</v>
      </c>
      <c r="BS431" s="18" t="str">
        <f t="shared" si="45"/>
        <v>*</v>
      </c>
      <c r="BT431" s="225"/>
    </row>
    <row r="432" spans="1:72" hidden="1">
      <c r="A432" s="50" t="str">
        <f t="shared" si="42"/>
        <v/>
      </c>
      <c r="B432" s="171"/>
      <c r="C432" s="8" t="str">
        <f>IF(BS_CONTROLE[[#This Row],[DATA]]="","",WEEKNUM(BS_CONTROLE[[#This Row],[DATA]]))</f>
        <v/>
      </c>
      <c r="D432" s="51"/>
      <c r="E432" s="320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11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9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9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4" t="str">
        <f>IF(BS_CONTROLE[[#This Row],[Local - Partida]]=0, "-", BS_CONTROLE[[#This Row],[Local - Partida]])</f>
        <v>-</v>
      </c>
      <c r="AL432" s="284" t="str">
        <f>IF(BS_CONTROLE[[#This Row],[Local - Encerramento]]=0, "-", BS_CONTROLE[[#This Row],[Local - Encerramento]])</f>
        <v>-</v>
      </c>
      <c r="AM432" s="284" t="str">
        <f>IF(BS_CONTROLE[[#This Row],[Entre - Estações]]=0, "-", BS_CONTROLE[[#This Row],[Entre - Estações]])</f>
        <v>-</v>
      </c>
      <c r="AN432" s="284" t="str">
        <f>IF(BS_CONTROLE[[#This Row],[SB]]=0, "-", BS_CONTROLE[[#This Row],[SB]])</f>
        <v>-</v>
      </c>
      <c r="AO432" s="285" t="str">
        <f>IF(BS_CONTROLE[[#This Row],[SUB]]=0, "-", BS_CONTROLE[[#This Row],[SUB]])</f>
        <v>-</v>
      </c>
      <c r="AP432" s="286" t="str">
        <f>IF(BS_CONTROLE[[#This Row],[KM - Inicio]]=0, "-", BS_CONTROLE[[#This Row],[KM - Inicio]])</f>
        <v>-</v>
      </c>
      <c r="AQ432" s="286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7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3"/>
        <v>Aderente</v>
      </c>
      <c r="BR432" s="18" t="str">
        <f t="shared" si="44"/>
        <v>*</v>
      </c>
      <c r="BS432" s="18" t="str">
        <f t="shared" si="45"/>
        <v>*</v>
      </c>
      <c r="BT432" s="225" t="str">
        <f t="shared" si="41"/>
        <v/>
      </c>
    </row>
    <row r="433" spans="1:72" hidden="1">
      <c r="A433" s="50" t="str">
        <f t="shared" si="42"/>
        <v/>
      </c>
      <c r="B433" s="171"/>
      <c r="C433" s="8" t="str">
        <f>IF(BS_CONTROLE[[#This Row],[DATA]]="","",WEEKNUM(BS_CONTROLE[[#This Row],[DATA]]))</f>
        <v/>
      </c>
      <c r="D433" s="51"/>
      <c r="E433" s="320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11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9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9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4" t="str">
        <f>IF(BS_CONTROLE[[#This Row],[Local - Partida]]=0, "-", BS_CONTROLE[[#This Row],[Local - Partida]])</f>
        <v>-</v>
      </c>
      <c r="AL433" s="284" t="str">
        <f>IF(BS_CONTROLE[[#This Row],[Local - Encerramento]]=0, "-", BS_CONTROLE[[#This Row],[Local - Encerramento]])</f>
        <v>-</v>
      </c>
      <c r="AM433" s="284" t="str">
        <f>IF(BS_CONTROLE[[#This Row],[Entre - Estações]]=0, "-", BS_CONTROLE[[#This Row],[Entre - Estações]])</f>
        <v>-</v>
      </c>
      <c r="AN433" s="284" t="str">
        <f>IF(BS_CONTROLE[[#This Row],[SB]]=0, "-", BS_CONTROLE[[#This Row],[SB]])</f>
        <v>-</v>
      </c>
      <c r="AO433" s="285" t="str">
        <f>IF(BS_CONTROLE[[#This Row],[SUB]]=0, "-", BS_CONTROLE[[#This Row],[SUB]])</f>
        <v>-</v>
      </c>
      <c r="AP433" s="286" t="str">
        <f>IF(BS_CONTROLE[[#This Row],[KM - Inicio]]=0, "-", BS_CONTROLE[[#This Row],[KM - Inicio]])</f>
        <v>-</v>
      </c>
      <c r="AQ433" s="286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7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3"/>
        <v>Aderente</v>
      </c>
      <c r="BR433" s="18" t="str">
        <f t="shared" si="44"/>
        <v>*</v>
      </c>
      <c r="BS433" s="18" t="str">
        <f t="shared" si="45"/>
        <v>*</v>
      </c>
      <c r="BT433" s="225" t="str">
        <f t="shared" si="41"/>
        <v/>
      </c>
    </row>
    <row r="434" spans="1:72" hidden="1">
      <c r="A434" s="50" t="str">
        <f t="shared" si="42"/>
        <v/>
      </c>
      <c r="B434" s="171"/>
      <c r="C434" s="8" t="str">
        <f>IF(BS_CONTROLE[[#This Row],[DATA]]="","",WEEKNUM(BS_CONTROLE[[#This Row],[DATA]]))</f>
        <v/>
      </c>
      <c r="D434" s="51"/>
      <c r="E434" s="320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11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9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9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4" t="str">
        <f>IF(BS_CONTROLE[[#This Row],[Local - Partida]]=0, "-", BS_CONTROLE[[#This Row],[Local - Partida]])</f>
        <v>-</v>
      </c>
      <c r="AL434" s="284" t="str">
        <f>IF(BS_CONTROLE[[#This Row],[Local - Encerramento]]=0, "-", BS_CONTROLE[[#This Row],[Local - Encerramento]])</f>
        <v>-</v>
      </c>
      <c r="AM434" s="284" t="str">
        <f>IF(BS_CONTROLE[[#This Row],[Entre - Estações]]=0, "-", BS_CONTROLE[[#This Row],[Entre - Estações]])</f>
        <v>-</v>
      </c>
      <c r="AN434" s="284" t="str">
        <f>IF(BS_CONTROLE[[#This Row],[SB]]=0, "-", BS_CONTROLE[[#This Row],[SB]])</f>
        <v>-</v>
      </c>
      <c r="AO434" s="285" t="str">
        <f>IF(BS_CONTROLE[[#This Row],[SUB]]=0, "-", BS_CONTROLE[[#This Row],[SUB]])</f>
        <v>-</v>
      </c>
      <c r="AP434" s="286" t="str">
        <f>IF(BS_CONTROLE[[#This Row],[KM - Inicio]]=0, "-", BS_CONTROLE[[#This Row],[KM - Inicio]])</f>
        <v>-</v>
      </c>
      <c r="AQ434" s="286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7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3"/>
        <v>Aderente</v>
      </c>
      <c r="BR434" s="18" t="str">
        <f t="shared" si="44"/>
        <v>*</v>
      </c>
      <c r="BS434" s="18" t="str">
        <f t="shared" si="45"/>
        <v>*</v>
      </c>
      <c r="BT434" s="225" t="str">
        <f t="shared" ref="BT434:BT474" si="46">IF(BN434="","",SUBSTITUTE(BM434," ","")&amp;SUBSTITUTE(BN434," ",""))</f>
        <v/>
      </c>
    </row>
    <row r="435" spans="1:72" hidden="1">
      <c r="A435" s="50" t="str">
        <f t="shared" si="42"/>
        <v/>
      </c>
      <c r="B435" s="171"/>
      <c r="C435" s="8" t="str">
        <f>IF(BS_CONTROLE[[#This Row],[DATA]]="","",WEEKNUM(BS_CONTROLE[[#This Row],[DATA]]))</f>
        <v/>
      </c>
      <c r="D435" s="51"/>
      <c r="E435" s="320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11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9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9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4" t="str">
        <f>IF(BS_CONTROLE[[#This Row],[Local - Partida]]=0, "-", BS_CONTROLE[[#This Row],[Local - Partida]])</f>
        <v>-</v>
      </c>
      <c r="AL435" s="284" t="str">
        <f>IF(BS_CONTROLE[[#This Row],[Local - Encerramento]]=0, "-", BS_CONTROLE[[#This Row],[Local - Encerramento]])</f>
        <v>-</v>
      </c>
      <c r="AM435" s="284" t="str">
        <f>IF(BS_CONTROLE[[#This Row],[Entre - Estações]]=0, "-", BS_CONTROLE[[#This Row],[Entre - Estações]])</f>
        <v>-</v>
      </c>
      <c r="AN435" s="284" t="str">
        <f>IF(BS_CONTROLE[[#This Row],[SB]]=0, "-", BS_CONTROLE[[#This Row],[SB]])</f>
        <v>-</v>
      </c>
      <c r="AO435" s="285" t="str">
        <f>IF(BS_CONTROLE[[#This Row],[SUB]]=0, "-", BS_CONTROLE[[#This Row],[SUB]])</f>
        <v>-</v>
      </c>
      <c r="AP435" s="286" t="str">
        <f>IF(BS_CONTROLE[[#This Row],[KM - Inicio]]=0, "-", BS_CONTROLE[[#This Row],[KM - Inicio]])</f>
        <v>-</v>
      </c>
      <c r="AQ435" s="286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7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3"/>
        <v>Aderente</v>
      </c>
      <c r="BR435" s="18" t="str">
        <f t="shared" si="44"/>
        <v>*</v>
      </c>
      <c r="BS435" s="18" t="str">
        <f t="shared" si="45"/>
        <v>*</v>
      </c>
      <c r="BT435" s="225" t="str">
        <f t="shared" si="46"/>
        <v/>
      </c>
    </row>
    <row r="436" spans="1:72" hidden="1">
      <c r="A436" s="50" t="str">
        <f t="shared" si="42"/>
        <v/>
      </c>
      <c r="B436" s="171"/>
      <c r="C436" s="8" t="str">
        <f>IF(BS_CONTROLE[[#This Row],[DATA]]="","",WEEKNUM(BS_CONTROLE[[#This Row],[DATA]]))</f>
        <v/>
      </c>
      <c r="D436" s="51"/>
      <c r="E436" s="320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11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9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9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4" t="str">
        <f>IF(BS_CONTROLE[[#This Row],[Local - Partida]]=0, "-", BS_CONTROLE[[#This Row],[Local - Partida]])</f>
        <v>-</v>
      </c>
      <c r="AL436" s="284" t="str">
        <f>IF(BS_CONTROLE[[#This Row],[Local - Encerramento]]=0, "-", BS_CONTROLE[[#This Row],[Local - Encerramento]])</f>
        <v>-</v>
      </c>
      <c r="AM436" s="284" t="str">
        <f>IF(BS_CONTROLE[[#This Row],[Entre - Estações]]=0, "-", BS_CONTROLE[[#This Row],[Entre - Estações]])</f>
        <v>-</v>
      </c>
      <c r="AN436" s="284" t="str">
        <f>IF(BS_CONTROLE[[#This Row],[SB]]=0, "-", BS_CONTROLE[[#This Row],[SB]])</f>
        <v>-</v>
      </c>
      <c r="AO436" s="285" t="str">
        <f>IF(BS_CONTROLE[[#This Row],[SUB]]=0, "-", BS_CONTROLE[[#This Row],[SUB]])</f>
        <v>-</v>
      </c>
      <c r="AP436" s="286" t="str">
        <f>IF(BS_CONTROLE[[#This Row],[KM - Inicio]]=0, "-", BS_CONTROLE[[#This Row],[KM - Inicio]])</f>
        <v>-</v>
      </c>
      <c r="AQ436" s="286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7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3"/>
        <v>Aderente</v>
      </c>
      <c r="BR436" s="18" t="str">
        <f t="shared" si="44"/>
        <v>*</v>
      </c>
      <c r="BS436" s="18" t="str">
        <f t="shared" si="45"/>
        <v>*</v>
      </c>
      <c r="BT436" s="225" t="str">
        <f t="shared" si="46"/>
        <v/>
      </c>
    </row>
    <row r="437" spans="1:72" hidden="1">
      <c r="A437" s="50" t="str">
        <f t="shared" si="42"/>
        <v/>
      </c>
      <c r="B437" s="171"/>
      <c r="C437" s="8" t="str">
        <f>IF(BS_CONTROLE[[#This Row],[DATA]]="","",WEEKNUM(BS_CONTROLE[[#This Row],[DATA]]))</f>
        <v/>
      </c>
      <c r="D437" s="51"/>
      <c r="E437" s="320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11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9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9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4" t="str">
        <f>IF(BS_CONTROLE[[#This Row],[Local - Partida]]=0, "-", BS_CONTROLE[[#This Row],[Local - Partida]])</f>
        <v>-</v>
      </c>
      <c r="AL437" s="284" t="str">
        <f>IF(BS_CONTROLE[[#This Row],[Local - Encerramento]]=0, "-", BS_CONTROLE[[#This Row],[Local - Encerramento]])</f>
        <v>-</v>
      </c>
      <c r="AM437" s="284" t="str">
        <f>IF(BS_CONTROLE[[#This Row],[Entre - Estações]]=0, "-", BS_CONTROLE[[#This Row],[Entre - Estações]])</f>
        <v>-</v>
      </c>
      <c r="AN437" s="284" t="str">
        <f>IF(BS_CONTROLE[[#This Row],[SB]]=0, "-", BS_CONTROLE[[#This Row],[SB]])</f>
        <v>-</v>
      </c>
      <c r="AO437" s="285" t="str">
        <f>IF(BS_CONTROLE[[#This Row],[SUB]]=0, "-", BS_CONTROLE[[#This Row],[SUB]])</f>
        <v>-</v>
      </c>
      <c r="AP437" s="286" t="str">
        <f>IF(BS_CONTROLE[[#This Row],[KM - Inicio]]=0, "-", BS_CONTROLE[[#This Row],[KM - Inicio]])</f>
        <v>-</v>
      </c>
      <c r="AQ437" s="286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7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3"/>
        <v>Aderente</v>
      </c>
      <c r="BR437" s="18" t="str">
        <f t="shared" si="44"/>
        <v>*</v>
      </c>
      <c r="BS437" s="18" t="str">
        <f t="shared" si="45"/>
        <v>*</v>
      </c>
      <c r="BT437" s="225" t="str">
        <f t="shared" si="46"/>
        <v/>
      </c>
    </row>
    <row r="438" spans="1:72" hidden="1">
      <c r="A438" s="50" t="str">
        <f t="shared" si="42"/>
        <v/>
      </c>
      <c r="B438" s="171"/>
      <c r="C438" s="8" t="str">
        <f>IF(BS_CONTROLE[[#This Row],[DATA]]="","",WEEKNUM(BS_CONTROLE[[#This Row],[DATA]]))</f>
        <v/>
      </c>
      <c r="D438" s="51"/>
      <c r="E438" s="320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11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9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9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4" t="str">
        <f>IF(BS_CONTROLE[[#This Row],[Local - Partida]]=0, "-", BS_CONTROLE[[#This Row],[Local - Partida]])</f>
        <v>-</v>
      </c>
      <c r="AL438" s="284" t="str">
        <f>IF(BS_CONTROLE[[#This Row],[Local - Encerramento]]=0, "-", BS_CONTROLE[[#This Row],[Local - Encerramento]])</f>
        <v>-</v>
      </c>
      <c r="AM438" s="284" t="str">
        <f>IF(BS_CONTROLE[[#This Row],[Entre - Estações]]=0, "-", BS_CONTROLE[[#This Row],[Entre - Estações]])</f>
        <v>-</v>
      </c>
      <c r="AN438" s="284" t="str">
        <f>IF(BS_CONTROLE[[#This Row],[SB]]=0, "-", BS_CONTROLE[[#This Row],[SB]])</f>
        <v>-</v>
      </c>
      <c r="AO438" s="285" t="str">
        <f>IF(BS_CONTROLE[[#This Row],[SUB]]=0, "-", BS_CONTROLE[[#This Row],[SUB]])</f>
        <v>-</v>
      </c>
      <c r="AP438" s="286" t="str">
        <f>IF(BS_CONTROLE[[#This Row],[KM - Inicio]]=0, "-", BS_CONTROLE[[#This Row],[KM - Inicio]])</f>
        <v>-</v>
      </c>
      <c r="AQ438" s="286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7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3"/>
        <v>Aderente</v>
      </c>
      <c r="BR438" s="18" t="str">
        <f t="shared" si="44"/>
        <v>*</v>
      </c>
      <c r="BS438" s="18" t="str">
        <f t="shared" si="45"/>
        <v>*</v>
      </c>
      <c r="BT438" s="225" t="str">
        <f t="shared" si="46"/>
        <v/>
      </c>
    </row>
    <row r="439" spans="1:72" hidden="1">
      <c r="A439" s="50" t="str">
        <f t="shared" si="42"/>
        <v/>
      </c>
      <c r="B439" s="171"/>
      <c r="C439" s="8" t="str">
        <f>IF(BS_CONTROLE[[#This Row],[DATA]]="","",WEEKNUM(BS_CONTROLE[[#This Row],[DATA]]))</f>
        <v/>
      </c>
      <c r="D439" s="51"/>
      <c r="E439" s="320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11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9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9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4" t="str">
        <f>IF(BS_CONTROLE[[#This Row],[Local - Partida]]=0, "-", BS_CONTROLE[[#This Row],[Local - Partida]])</f>
        <v>-</v>
      </c>
      <c r="AL439" s="284" t="str">
        <f>IF(BS_CONTROLE[[#This Row],[Local - Encerramento]]=0, "-", BS_CONTROLE[[#This Row],[Local - Encerramento]])</f>
        <v>-</v>
      </c>
      <c r="AM439" s="284" t="str">
        <f>IF(BS_CONTROLE[[#This Row],[Entre - Estações]]=0, "-", BS_CONTROLE[[#This Row],[Entre - Estações]])</f>
        <v>-</v>
      </c>
      <c r="AN439" s="284" t="str">
        <f>IF(BS_CONTROLE[[#This Row],[SB]]=0, "-", BS_CONTROLE[[#This Row],[SB]])</f>
        <v>-</v>
      </c>
      <c r="AO439" s="285" t="str">
        <f>IF(BS_CONTROLE[[#This Row],[SUB]]=0, "-", BS_CONTROLE[[#This Row],[SUB]])</f>
        <v>-</v>
      </c>
      <c r="AP439" s="286" t="str">
        <f>IF(BS_CONTROLE[[#This Row],[KM - Inicio]]=0, "-", BS_CONTROLE[[#This Row],[KM - Inicio]])</f>
        <v>-</v>
      </c>
      <c r="AQ439" s="286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7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3"/>
        <v>Aderente</v>
      </c>
      <c r="BR439" s="18" t="str">
        <f t="shared" si="44"/>
        <v>*</v>
      </c>
      <c r="BS439" s="18" t="str">
        <f t="shared" si="45"/>
        <v>*</v>
      </c>
      <c r="BT439" s="225" t="str">
        <f t="shared" si="46"/>
        <v/>
      </c>
    </row>
    <row r="440" spans="1:72" hidden="1">
      <c r="A440" s="50" t="str">
        <f t="shared" si="42"/>
        <v/>
      </c>
      <c r="B440" s="171"/>
      <c r="C440" s="8" t="str">
        <f>IF(BS_CONTROLE[[#This Row],[DATA]]="","",WEEKNUM(BS_CONTROLE[[#This Row],[DATA]]))</f>
        <v/>
      </c>
      <c r="D440" s="51"/>
      <c r="E440" s="320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11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9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9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4" t="str">
        <f>IF(BS_CONTROLE[[#This Row],[Local - Partida]]=0, "-", BS_CONTROLE[[#This Row],[Local - Partida]])</f>
        <v>-</v>
      </c>
      <c r="AL440" s="284" t="str">
        <f>IF(BS_CONTROLE[[#This Row],[Local - Encerramento]]=0, "-", BS_CONTROLE[[#This Row],[Local - Encerramento]])</f>
        <v>-</v>
      </c>
      <c r="AM440" s="284" t="str">
        <f>IF(BS_CONTROLE[[#This Row],[Entre - Estações]]=0, "-", BS_CONTROLE[[#This Row],[Entre - Estações]])</f>
        <v>-</v>
      </c>
      <c r="AN440" s="284" t="str">
        <f>IF(BS_CONTROLE[[#This Row],[SB]]=0, "-", BS_CONTROLE[[#This Row],[SB]])</f>
        <v>-</v>
      </c>
      <c r="AO440" s="285" t="str">
        <f>IF(BS_CONTROLE[[#This Row],[SUB]]=0, "-", BS_CONTROLE[[#This Row],[SUB]])</f>
        <v>-</v>
      </c>
      <c r="AP440" s="286" t="str">
        <f>IF(BS_CONTROLE[[#This Row],[KM - Inicio]]=0, "-", BS_CONTROLE[[#This Row],[KM - Inicio]])</f>
        <v>-</v>
      </c>
      <c r="AQ440" s="286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7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3"/>
        <v>Aderente</v>
      </c>
      <c r="BR440" s="18" t="str">
        <f t="shared" si="44"/>
        <v>*</v>
      </c>
      <c r="BS440" s="18" t="str">
        <f t="shared" si="45"/>
        <v>*</v>
      </c>
      <c r="BT440" s="225" t="str">
        <f t="shared" si="46"/>
        <v/>
      </c>
    </row>
    <row r="441" spans="1:72" hidden="1">
      <c r="A441" s="50" t="str">
        <f t="shared" si="42"/>
        <v/>
      </c>
      <c r="B441" s="171"/>
      <c r="C441" s="8" t="str">
        <f>IF(BS_CONTROLE[[#This Row],[DATA]]="","",WEEKNUM(BS_CONTROLE[[#This Row],[DATA]]))</f>
        <v/>
      </c>
      <c r="D441" s="51"/>
      <c r="E441" s="320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11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9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9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4" t="str">
        <f>IF(BS_CONTROLE[[#This Row],[Local - Partida]]=0, "-", BS_CONTROLE[[#This Row],[Local - Partida]])</f>
        <v>-</v>
      </c>
      <c r="AL441" s="284" t="str">
        <f>IF(BS_CONTROLE[[#This Row],[Local - Encerramento]]=0, "-", BS_CONTROLE[[#This Row],[Local - Encerramento]])</f>
        <v>-</v>
      </c>
      <c r="AM441" s="284" t="str">
        <f>IF(BS_CONTROLE[[#This Row],[Entre - Estações]]=0, "-", BS_CONTROLE[[#This Row],[Entre - Estações]])</f>
        <v>-</v>
      </c>
      <c r="AN441" s="284" t="str">
        <f>IF(BS_CONTROLE[[#This Row],[SB]]=0, "-", BS_CONTROLE[[#This Row],[SB]])</f>
        <v>-</v>
      </c>
      <c r="AO441" s="285" t="str">
        <f>IF(BS_CONTROLE[[#This Row],[SUB]]=0, "-", BS_CONTROLE[[#This Row],[SUB]])</f>
        <v>-</v>
      </c>
      <c r="AP441" s="286" t="str">
        <f>IF(BS_CONTROLE[[#This Row],[KM - Inicio]]=0, "-", BS_CONTROLE[[#This Row],[KM - Inicio]])</f>
        <v>-</v>
      </c>
      <c r="AQ441" s="286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7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3"/>
        <v>Aderente</v>
      </c>
      <c r="BR441" s="18" t="str">
        <f t="shared" si="44"/>
        <v>*</v>
      </c>
      <c r="BS441" s="18" t="str">
        <f t="shared" si="45"/>
        <v>*</v>
      </c>
      <c r="BT441" s="225" t="str">
        <f t="shared" si="46"/>
        <v/>
      </c>
    </row>
    <row r="442" spans="1:72" hidden="1">
      <c r="A442" s="50" t="str">
        <f t="shared" si="42"/>
        <v/>
      </c>
      <c r="B442" s="171"/>
      <c r="C442" s="8" t="str">
        <f>IF(BS_CONTROLE[[#This Row],[DATA]]="","",WEEKNUM(BS_CONTROLE[[#This Row],[DATA]]))</f>
        <v/>
      </c>
      <c r="D442" s="51"/>
      <c r="E442" s="321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11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9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9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4" t="str">
        <f>IF(BS_CONTROLE[[#This Row],[Local - Partida]]=0, "-", BS_CONTROLE[[#This Row],[Local - Partida]])</f>
        <v>-</v>
      </c>
      <c r="AL442" s="284" t="str">
        <f>IF(BS_CONTROLE[[#This Row],[Local - Encerramento]]=0, "-", BS_CONTROLE[[#This Row],[Local - Encerramento]])</f>
        <v>-</v>
      </c>
      <c r="AM442" s="284" t="str">
        <f>IF(BS_CONTROLE[[#This Row],[Entre - Estações]]=0, "-", BS_CONTROLE[[#This Row],[Entre - Estações]])</f>
        <v>-</v>
      </c>
      <c r="AN442" s="284" t="str">
        <f>IF(BS_CONTROLE[[#This Row],[SB]]=0, "-", BS_CONTROLE[[#This Row],[SB]])</f>
        <v>-</v>
      </c>
      <c r="AO442" s="285" t="str">
        <f>IF(BS_CONTROLE[[#This Row],[SUB]]=0, "-", BS_CONTROLE[[#This Row],[SUB]])</f>
        <v>-</v>
      </c>
      <c r="AP442" s="286" t="str">
        <f>IF(BS_CONTROLE[[#This Row],[KM - Inicio]]=0, "-", BS_CONTROLE[[#This Row],[KM - Inicio]])</f>
        <v>-</v>
      </c>
      <c r="AQ442" s="286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7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3"/>
        <v>Aderente</v>
      </c>
      <c r="BR442" s="18" t="str">
        <f t="shared" si="44"/>
        <v>*</v>
      </c>
      <c r="BS442" s="18" t="str">
        <f t="shared" si="45"/>
        <v>*</v>
      </c>
      <c r="BT442" s="225" t="str">
        <f t="shared" si="46"/>
        <v/>
      </c>
    </row>
    <row r="443" spans="1:72" hidden="1">
      <c r="A443" s="50" t="str">
        <f t="shared" si="42"/>
        <v/>
      </c>
      <c r="B443" s="171"/>
      <c r="C443" s="8" t="str">
        <f>IF(BS_CONTROLE[[#This Row],[DATA]]="","",WEEKNUM(BS_CONTROLE[[#This Row],[DATA]]))</f>
        <v/>
      </c>
      <c r="D443" s="51"/>
      <c r="E443" s="320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11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9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9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4" t="str">
        <f>IF(BS_CONTROLE[[#This Row],[Local - Partida]]=0, "-", BS_CONTROLE[[#This Row],[Local - Partida]])</f>
        <v>-</v>
      </c>
      <c r="AL443" s="284" t="str">
        <f>IF(BS_CONTROLE[[#This Row],[Local - Encerramento]]=0, "-", BS_CONTROLE[[#This Row],[Local - Encerramento]])</f>
        <v>-</v>
      </c>
      <c r="AM443" s="284" t="str">
        <f>IF(BS_CONTROLE[[#This Row],[Entre - Estações]]=0, "-", BS_CONTROLE[[#This Row],[Entre - Estações]])</f>
        <v>-</v>
      </c>
      <c r="AN443" s="284" t="str">
        <f>IF(BS_CONTROLE[[#This Row],[SB]]=0, "-", BS_CONTROLE[[#This Row],[SB]])</f>
        <v>-</v>
      </c>
      <c r="AO443" s="285" t="str">
        <f>IF(BS_CONTROLE[[#This Row],[SUB]]=0, "-", BS_CONTROLE[[#This Row],[SUB]])</f>
        <v>-</v>
      </c>
      <c r="AP443" s="286" t="str">
        <f>IF(BS_CONTROLE[[#This Row],[KM - Inicio]]=0, "-", BS_CONTROLE[[#This Row],[KM - Inicio]])</f>
        <v>-</v>
      </c>
      <c r="AQ443" s="286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7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3"/>
        <v>Aderente</v>
      </c>
      <c r="BR443" s="18" t="str">
        <f t="shared" si="44"/>
        <v>*</v>
      </c>
      <c r="BS443" s="18" t="str">
        <f t="shared" si="45"/>
        <v>*</v>
      </c>
      <c r="BT443" s="225" t="str">
        <f t="shared" si="46"/>
        <v/>
      </c>
    </row>
    <row r="444" spans="1:72" hidden="1">
      <c r="A444" s="50" t="str">
        <f t="shared" si="42"/>
        <v/>
      </c>
      <c r="B444" s="171"/>
      <c r="C444" s="8" t="str">
        <f>IF(BS_CONTROLE[[#This Row],[DATA]]="","",WEEKNUM(BS_CONTROLE[[#This Row],[DATA]]))</f>
        <v/>
      </c>
      <c r="D444" s="51"/>
      <c r="E444" s="320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11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9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9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4" t="str">
        <f>IF(BS_CONTROLE[[#This Row],[Local - Partida]]=0, "-", BS_CONTROLE[[#This Row],[Local - Partida]])</f>
        <v>-</v>
      </c>
      <c r="AL444" s="284" t="str">
        <f>IF(BS_CONTROLE[[#This Row],[Local - Encerramento]]=0, "-", BS_CONTROLE[[#This Row],[Local - Encerramento]])</f>
        <v>-</v>
      </c>
      <c r="AM444" s="284" t="str">
        <f>IF(BS_CONTROLE[[#This Row],[Entre - Estações]]=0, "-", BS_CONTROLE[[#This Row],[Entre - Estações]])</f>
        <v>-</v>
      </c>
      <c r="AN444" s="284" t="str">
        <f>IF(BS_CONTROLE[[#This Row],[SB]]=0, "-", BS_CONTROLE[[#This Row],[SB]])</f>
        <v>-</v>
      </c>
      <c r="AO444" s="285" t="str">
        <f>IF(BS_CONTROLE[[#This Row],[SUB]]=0, "-", BS_CONTROLE[[#This Row],[SUB]])</f>
        <v>-</v>
      </c>
      <c r="AP444" s="286" t="str">
        <f>IF(BS_CONTROLE[[#This Row],[KM - Inicio]]=0, "-", BS_CONTROLE[[#This Row],[KM - Inicio]])</f>
        <v>-</v>
      </c>
      <c r="AQ444" s="286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7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3"/>
        <v>Aderente</v>
      </c>
      <c r="BR444" s="18" t="str">
        <f t="shared" si="44"/>
        <v>*</v>
      </c>
      <c r="BS444" s="18" t="str">
        <f t="shared" si="45"/>
        <v>*</v>
      </c>
      <c r="BT444" s="225" t="str">
        <f t="shared" si="46"/>
        <v/>
      </c>
    </row>
    <row r="445" spans="1:72" hidden="1">
      <c r="A445" s="50" t="str">
        <f t="shared" si="42"/>
        <v/>
      </c>
      <c r="B445" s="171"/>
      <c r="C445" s="8" t="str">
        <f>IF(BS_CONTROLE[[#This Row],[DATA]]="","",WEEKNUM(BS_CONTROLE[[#This Row],[DATA]]))</f>
        <v/>
      </c>
      <c r="D445" s="51"/>
      <c r="E445" s="320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11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9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9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4" t="str">
        <f>IF(BS_CONTROLE[[#This Row],[Local - Partida]]=0, "-", BS_CONTROLE[[#This Row],[Local - Partida]])</f>
        <v>-</v>
      </c>
      <c r="AL445" s="284" t="str">
        <f>IF(BS_CONTROLE[[#This Row],[Local - Encerramento]]=0, "-", BS_CONTROLE[[#This Row],[Local - Encerramento]])</f>
        <v>-</v>
      </c>
      <c r="AM445" s="284" t="str">
        <f>IF(BS_CONTROLE[[#This Row],[Entre - Estações]]=0, "-", BS_CONTROLE[[#This Row],[Entre - Estações]])</f>
        <v>-</v>
      </c>
      <c r="AN445" s="284" t="str">
        <f>IF(BS_CONTROLE[[#This Row],[SB]]=0, "-", BS_CONTROLE[[#This Row],[SB]])</f>
        <v>-</v>
      </c>
      <c r="AO445" s="285" t="str">
        <f>IF(BS_CONTROLE[[#This Row],[SUB]]=0, "-", BS_CONTROLE[[#This Row],[SUB]])</f>
        <v>-</v>
      </c>
      <c r="AP445" s="286" t="str">
        <f>IF(BS_CONTROLE[[#This Row],[KM - Inicio]]=0, "-", BS_CONTROLE[[#This Row],[KM - Inicio]])</f>
        <v>-</v>
      </c>
      <c r="AQ445" s="286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7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3"/>
        <v>Aderente</v>
      </c>
      <c r="BR445" s="18" t="str">
        <f t="shared" si="44"/>
        <v>*</v>
      </c>
      <c r="BS445" s="18" t="str">
        <f t="shared" si="45"/>
        <v>*</v>
      </c>
      <c r="BT445" s="225" t="str">
        <f t="shared" si="46"/>
        <v/>
      </c>
    </row>
    <row r="446" spans="1:72" hidden="1">
      <c r="A446" s="50" t="str">
        <f t="shared" si="42"/>
        <v/>
      </c>
      <c r="B446" s="171"/>
      <c r="C446" s="8" t="str">
        <f>IF(BS_CONTROLE[[#This Row],[DATA]]="","",WEEKNUM(BS_CONTROLE[[#This Row],[DATA]]))</f>
        <v/>
      </c>
      <c r="D446" s="51"/>
      <c r="E446" s="320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11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9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9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4" t="str">
        <f>IF(BS_CONTROLE[[#This Row],[Local - Partida]]=0, "-", BS_CONTROLE[[#This Row],[Local - Partida]])</f>
        <v>-</v>
      </c>
      <c r="AL446" s="284" t="str">
        <f>IF(BS_CONTROLE[[#This Row],[Local - Encerramento]]=0, "-", BS_CONTROLE[[#This Row],[Local - Encerramento]])</f>
        <v>-</v>
      </c>
      <c r="AM446" s="284" t="str">
        <f>IF(BS_CONTROLE[[#This Row],[Entre - Estações]]=0, "-", BS_CONTROLE[[#This Row],[Entre - Estações]])</f>
        <v>-</v>
      </c>
      <c r="AN446" s="284" t="str">
        <f>IF(BS_CONTROLE[[#This Row],[SB]]=0, "-", BS_CONTROLE[[#This Row],[SB]])</f>
        <v>-</v>
      </c>
      <c r="AO446" s="285" t="str">
        <f>IF(BS_CONTROLE[[#This Row],[SUB]]=0, "-", BS_CONTROLE[[#This Row],[SUB]])</f>
        <v>-</v>
      </c>
      <c r="AP446" s="286" t="str">
        <f>IF(BS_CONTROLE[[#This Row],[KM - Inicio]]=0, "-", BS_CONTROLE[[#This Row],[KM - Inicio]])</f>
        <v>-</v>
      </c>
      <c r="AQ446" s="286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7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3"/>
        <v>Aderente</v>
      </c>
      <c r="BR446" s="18" t="str">
        <f t="shared" si="44"/>
        <v>*</v>
      </c>
      <c r="BS446" s="18" t="str">
        <f t="shared" si="45"/>
        <v>*</v>
      </c>
      <c r="BT446" s="225" t="str">
        <f t="shared" si="46"/>
        <v/>
      </c>
    </row>
    <row r="447" spans="1:72" hidden="1">
      <c r="A447" s="50" t="str">
        <f t="shared" si="42"/>
        <v/>
      </c>
      <c r="B447" s="171"/>
      <c r="C447" s="8" t="str">
        <f>IF(BS_CONTROLE[[#This Row],[DATA]]="","",WEEKNUM(BS_CONTROLE[[#This Row],[DATA]]))</f>
        <v/>
      </c>
      <c r="D447" s="51"/>
      <c r="E447" s="320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11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9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9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4" t="str">
        <f>IF(BS_CONTROLE[[#This Row],[Local - Partida]]=0, "-", BS_CONTROLE[[#This Row],[Local - Partida]])</f>
        <v>-</v>
      </c>
      <c r="AL447" s="284" t="str">
        <f>IF(BS_CONTROLE[[#This Row],[Local - Encerramento]]=0, "-", BS_CONTROLE[[#This Row],[Local - Encerramento]])</f>
        <v>-</v>
      </c>
      <c r="AM447" s="284" t="str">
        <f>IF(BS_CONTROLE[[#This Row],[Entre - Estações]]=0, "-", BS_CONTROLE[[#This Row],[Entre - Estações]])</f>
        <v>-</v>
      </c>
      <c r="AN447" s="284" t="str">
        <f>IF(BS_CONTROLE[[#This Row],[SB]]=0, "-", BS_CONTROLE[[#This Row],[SB]])</f>
        <v>-</v>
      </c>
      <c r="AO447" s="285" t="str">
        <f>IF(BS_CONTROLE[[#This Row],[SUB]]=0, "-", BS_CONTROLE[[#This Row],[SUB]])</f>
        <v>-</v>
      </c>
      <c r="AP447" s="286" t="str">
        <f>IF(BS_CONTROLE[[#This Row],[KM - Inicio]]=0, "-", BS_CONTROLE[[#This Row],[KM - Inicio]])</f>
        <v>-</v>
      </c>
      <c r="AQ447" s="286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7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3"/>
        <v>Aderente</v>
      </c>
      <c r="BR447" s="18" t="str">
        <f t="shared" si="44"/>
        <v>*</v>
      </c>
      <c r="BS447" s="18" t="str">
        <f t="shared" si="45"/>
        <v>*</v>
      </c>
      <c r="BT447" s="225" t="str">
        <f t="shared" si="46"/>
        <v/>
      </c>
    </row>
    <row r="448" spans="1:72" hidden="1">
      <c r="A448" s="50" t="str">
        <f t="shared" si="42"/>
        <v/>
      </c>
      <c r="B448" s="171"/>
      <c r="C448" s="8" t="str">
        <f>IF(BS_CONTROLE[[#This Row],[DATA]]="","",WEEKNUM(BS_CONTROLE[[#This Row],[DATA]]))</f>
        <v/>
      </c>
      <c r="D448" s="51"/>
      <c r="E448" s="320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11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9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9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4" t="str">
        <f>IF(BS_CONTROLE[[#This Row],[Local - Partida]]=0, "-", BS_CONTROLE[[#This Row],[Local - Partida]])</f>
        <v>-</v>
      </c>
      <c r="AL448" s="284" t="str">
        <f>IF(BS_CONTROLE[[#This Row],[Local - Encerramento]]=0, "-", BS_CONTROLE[[#This Row],[Local - Encerramento]])</f>
        <v>-</v>
      </c>
      <c r="AM448" s="284" t="str">
        <f>IF(BS_CONTROLE[[#This Row],[Entre - Estações]]=0, "-", BS_CONTROLE[[#This Row],[Entre - Estações]])</f>
        <v>-</v>
      </c>
      <c r="AN448" s="284" t="str">
        <f>IF(BS_CONTROLE[[#This Row],[SB]]=0, "-", BS_CONTROLE[[#This Row],[SB]])</f>
        <v>-</v>
      </c>
      <c r="AO448" s="285" t="str">
        <f>IF(BS_CONTROLE[[#This Row],[SUB]]=0, "-", BS_CONTROLE[[#This Row],[SUB]])</f>
        <v>-</v>
      </c>
      <c r="AP448" s="286" t="str">
        <f>IF(BS_CONTROLE[[#This Row],[KM - Inicio]]=0, "-", BS_CONTROLE[[#This Row],[KM - Inicio]])</f>
        <v>-</v>
      </c>
      <c r="AQ448" s="286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7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3"/>
        <v>Aderente</v>
      </c>
      <c r="BR448" s="18" t="str">
        <f t="shared" si="44"/>
        <v>*</v>
      </c>
      <c r="BS448" s="18" t="str">
        <f t="shared" si="45"/>
        <v>*</v>
      </c>
      <c r="BT448" s="225" t="str">
        <f t="shared" si="46"/>
        <v/>
      </c>
    </row>
    <row r="449" spans="1:72" hidden="1">
      <c r="A449" s="50" t="str">
        <f t="shared" si="42"/>
        <v/>
      </c>
      <c r="B449" s="171"/>
      <c r="C449" s="8" t="str">
        <f>IF(BS_CONTROLE[[#This Row],[DATA]]="","",WEEKNUM(BS_CONTROLE[[#This Row],[DATA]]))</f>
        <v/>
      </c>
      <c r="D449" s="51"/>
      <c r="E449" s="320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11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9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9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4" t="str">
        <f>IF(BS_CONTROLE[[#This Row],[Local - Partida]]=0, "-", BS_CONTROLE[[#This Row],[Local - Partida]])</f>
        <v>-</v>
      </c>
      <c r="AL449" s="284" t="str">
        <f>IF(BS_CONTROLE[[#This Row],[Local - Encerramento]]=0, "-", BS_CONTROLE[[#This Row],[Local - Encerramento]])</f>
        <v>-</v>
      </c>
      <c r="AM449" s="284" t="str">
        <f>IF(BS_CONTROLE[[#This Row],[Entre - Estações]]=0, "-", BS_CONTROLE[[#This Row],[Entre - Estações]])</f>
        <v>-</v>
      </c>
      <c r="AN449" s="284" t="str">
        <f>IF(BS_CONTROLE[[#This Row],[SB]]=0, "-", BS_CONTROLE[[#This Row],[SB]])</f>
        <v>-</v>
      </c>
      <c r="AO449" s="285" t="str">
        <f>IF(BS_CONTROLE[[#This Row],[SUB]]=0, "-", BS_CONTROLE[[#This Row],[SUB]])</f>
        <v>-</v>
      </c>
      <c r="AP449" s="286" t="str">
        <f>IF(BS_CONTROLE[[#This Row],[KM - Inicio]]=0, "-", BS_CONTROLE[[#This Row],[KM - Inicio]])</f>
        <v>-</v>
      </c>
      <c r="AQ449" s="286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7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3"/>
        <v>Aderente</v>
      </c>
      <c r="BR449" s="18" t="str">
        <f t="shared" si="44"/>
        <v>*</v>
      </c>
      <c r="BS449" s="18" t="str">
        <f t="shared" si="45"/>
        <v>*</v>
      </c>
      <c r="BT449" s="225" t="str">
        <f t="shared" si="46"/>
        <v/>
      </c>
    </row>
    <row r="450" spans="1:72" hidden="1">
      <c r="A450" s="50" t="str">
        <f t="shared" si="42"/>
        <v/>
      </c>
      <c r="B450" s="171"/>
      <c r="C450" s="8" t="str">
        <f>IF(BS_CONTROLE[[#This Row],[DATA]]="","",WEEKNUM(BS_CONTROLE[[#This Row],[DATA]]))</f>
        <v/>
      </c>
      <c r="D450" s="51"/>
      <c r="E450" s="320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11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9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9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4" t="str">
        <f>IF(BS_CONTROLE[[#This Row],[Local - Partida]]=0, "-", BS_CONTROLE[[#This Row],[Local - Partida]])</f>
        <v>-</v>
      </c>
      <c r="AL450" s="284" t="str">
        <f>IF(BS_CONTROLE[[#This Row],[Local - Encerramento]]=0, "-", BS_CONTROLE[[#This Row],[Local - Encerramento]])</f>
        <v>-</v>
      </c>
      <c r="AM450" s="284" t="str">
        <f>IF(BS_CONTROLE[[#This Row],[Entre - Estações]]=0, "-", BS_CONTROLE[[#This Row],[Entre - Estações]])</f>
        <v>-</v>
      </c>
      <c r="AN450" s="284" t="str">
        <f>IF(BS_CONTROLE[[#This Row],[SB]]=0, "-", BS_CONTROLE[[#This Row],[SB]])</f>
        <v>-</v>
      </c>
      <c r="AO450" s="285" t="str">
        <f>IF(BS_CONTROLE[[#This Row],[SUB]]=0, "-", BS_CONTROLE[[#This Row],[SUB]])</f>
        <v>-</v>
      </c>
      <c r="AP450" s="286" t="str">
        <f>IF(BS_CONTROLE[[#This Row],[KM - Inicio]]=0, "-", BS_CONTROLE[[#This Row],[KM - Inicio]])</f>
        <v>-</v>
      </c>
      <c r="AQ450" s="286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7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3"/>
        <v>Aderente</v>
      </c>
      <c r="BR450" s="18" t="str">
        <f t="shared" si="44"/>
        <v>*</v>
      </c>
      <c r="BS450" s="18" t="str">
        <f t="shared" si="45"/>
        <v>*</v>
      </c>
      <c r="BT450" s="225" t="str">
        <f t="shared" si="46"/>
        <v/>
      </c>
    </row>
    <row r="451" spans="1:72" hidden="1">
      <c r="A451" s="167" t="str">
        <f t="shared" ref="A451:A453" si="47">D451&amp;B451</f>
        <v/>
      </c>
      <c r="B451" s="168"/>
      <c r="C451" s="8"/>
      <c r="D451" s="51"/>
      <c r="E451" s="320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300"/>
      <c r="W451" s="303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6" t="str">
        <f>IF(BS_CONTROLE[[#This Row],[Local - Partida]]=0, "-", BS_CONTROLE[[#This Row],[Local - Partida]])</f>
        <v>-</v>
      </c>
      <c r="AL451" s="306" t="str">
        <f>IF(BS_CONTROLE[[#This Row],[Local - Encerramento]]=0, "-", BS_CONTROLE[[#This Row],[Local - Encerramento]])</f>
        <v>-</v>
      </c>
      <c r="AM451" s="306" t="str">
        <f>IF(BS_CONTROLE[[#This Row],[Entre - Estações]]=0, "-", BS_CONTROLE[[#This Row],[Entre - Estações]])</f>
        <v>-</v>
      </c>
      <c r="AN451" s="306" t="str">
        <f>IF(BS_CONTROLE[[#This Row],[SB]]=0, "-", BS_CONTROLE[[#This Row],[SB]])</f>
        <v>-</v>
      </c>
      <c r="AO451" s="285" t="str">
        <f>IF(BS_CONTROLE[[#This Row],[SUB]]=0, "-", BS_CONTROLE[[#This Row],[SUB]])</f>
        <v>-</v>
      </c>
      <c r="AP451" s="286" t="str">
        <f>IF(BS_CONTROLE[[#This Row],[KM - Inicio]]=0, "-", BS_CONTROLE[[#This Row],[KM - Inicio]])</f>
        <v>-</v>
      </c>
      <c r="AQ451" s="286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7" t="str">
        <f>IF(BS_CONTROLE[[#This Row],[Responsavel pelo boletim]]=0, "-", BS_CONTROLE[[#This Row],[Responsavel pelo boletim]])</f>
        <v>-</v>
      </c>
      <c r="BG451" s="15"/>
      <c r="BH451" s="16"/>
      <c r="BI451" s="16"/>
      <c r="BJ451" s="310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6"/>
        <v/>
      </c>
    </row>
    <row r="452" spans="1:72" hidden="1">
      <c r="A452" s="167" t="str">
        <f t="shared" si="47"/>
        <v/>
      </c>
      <c r="B452" s="168"/>
      <c r="C452" s="8"/>
      <c r="D452" s="51"/>
      <c r="E452" s="320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300"/>
      <c r="W452" s="303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6" t="str">
        <f>IF(BS_CONTROLE[[#This Row],[Local - Partida]]=0, "-", BS_CONTROLE[[#This Row],[Local - Partida]])</f>
        <v>-</v>
      </c>
      <c r="AL452" s="306" t="str">
        <f>IF(BS_CONTROLE[[#This Row],[Local - Encerramento]]=0, "-", BS_CONTROLE[[#This Row],[Local - Encerramento]])</f>
        <v>-</v>
      </c>
      <c r="AM452" s="306" t="str">
        <f>IF(BS_CONTROLE[[#This Row],[Entre - Estações]]=0, "-", BS_CONTROLE[[#This Row],[Entre - Estações]])</f>
        <v>-</v>
      </c>
      <c r="AN452" s="306" t="str">
        <f>IF(BS_CONTROLE[[#This Row],[SB]]=0, "-", BS_CONTROLE[[#This Row],[SB]])</f>
        <v>-</v>
      </c>
      <c r="AO452" s="285" t="str">
        <f>IF(BS_CONTROLE[[#This Row],[SUB]]=0, "-", BS_CONTROLE[[#This Row],[SUB]])</f>
        <v>-</v>
      </c>
      <c r="AP452" s="286" t="str">
        <f>IF(BS_CONTROLE[[#This Row],[KM - Inicio]]=0, "-", BS_CONTROLE[[#This Row],[KM - Inicio]])</f>
        <v>-</v>
      </c>
      <c r="AQ452" s="286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7" t="str">
        <f>IF(BS_CONTROLE[[#This Row],[Responsavel pelo boletim]]=0, "-", BS_CONTROLE[[#This Row],[Responsavel pelo boletim]])</f>
        <v>-</v>
      </c>
      <c r="BG452" s="15"/>
      <c r="BH452" s="16"/>
      <c r="BI452" s="16"/>
      <c r="BJ452" s="310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6"/>
        <v/>
      </c>
    </row>
    <row r="453" spans="1:72" hidden="1">
      <c r="A453" s="167" t="str">
        <f t="shared" si="47"/>
        <v/>
      </c>
      <c r="B453" s="168"/>
      <c r="C453" s="8"/>
      <c r="D453" s="51"/>
      <c r="E453" s="320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300"/>
      <c r="W453" s="303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6" t="str">
        <f>IF(BS_CONTROLE[[#This Row],[Local - Partida]]=0, "-", BS_CONTROLE[[#This Row],[Local - Partida]])</f>
        <v>-</v>
      </c>
      <c r="AL453" s="306" t="str">
        <f>IF(BS_CONTROLE[[#This Row],[Local - Encerramento]]=0, "-", BS_CONTROLE[[#This Row],[Local - Encerramento]])</f>
        <v>-</v>
      </c>
      <c r="AM453" s="306" t="str">
        <f>IF(BS_CONTROLE[[#This Row],[Entre - Estações]]=0, "-", BS_CONTROLE[[#This Row],[Entre - Estações]])</f>
        <v>-</v>
      </c>
      <c r="AN453" s="306" t="str">
        <f>IF(BS_CONTROLE[[#This Row],[SB]]=0, "-", BS_CONTROLE[[#This Row],[SB]])</f>
        <v>-</v>
      </c>
      <c r="AO453" s="285" t="str">
        <f>IF(BS_CONTROLE[[#This Row],[SUB]]=0, "-", BS_CONTROLE[[#This Row],[SUB]])</f>
        <v>-</v>
      </c>
      <c r="AP453" s="286" t="str">
        <f>IF(BS_CONTROLE[[#This Row],[KM - Inicio]]=0, "-", BS_CONTROLE[[#This Row],[KM - Inicio]])</f>
        <v>-</v>
      </c>
      <c r="AQ453" s="286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7" t="str">
        <f>IF(BS_CONTROLE[[#This Row],[Responsavel pelo boletim]]=0, "-", BS_CONTROLE[[#This Row],[Responsavel pelo boletim]])</f>
        <v>-</v>
      </c>
      <c r="BG453" s="15"/>
      <c r="BH453" s="16"/>
      <c r="BI453" s="16"/>
      <c r="BJ453" s="310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6"/>
        <v/>
      </c>
    </row>
    <row r="454" spans="1:72" hidden="1">
      <c r="A454" s="167" t="str">
        <f t="shared" ref="A454:A517" si="48">D454&amp;B454</f>
        <v/>
      </c>
      <c r="B454" s="168"/>
      <c r="C454" s="8"/>
      <c r="D454" s="51"/>
      <c r="E454" s="321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300"/>
      <c r="W454" s="303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6" t="str">
        <f>IF(BS_CONTROLE[[#This Row],[Local - Partida]]=0, "-", BS_CONTROLE[[#This Row],[Local - Partida]])</f>
        <v>-</v>
      </c>
      <c r="AL454" s="306" t="str">
        <f>IF(BS_CONTROLE[[#This Row],[Local - Encerramento]]=0, "-", BS_CONTROLE[[#This Row],[Local - Encerramento]])</f>
        <v>-</v>
      </c>
      <c r="AM454" s="306" t="str">
        <f>IF(BS_CONTROLE[[#This Row],[Entre - Estações]]=0, "-", BS_CONTROLE[[#This Row],[Entre - Estações]])</f>
        <v>-</v>
      </c>
      <c r="AN454" s="306" t="str">
        <f>IF(BS_CONTROLE[[#This Row],[SB]]=0, "-", BS_CONTROLE[[#This Row],[SB]])</f>
        <v>-</v>
      </c>
      <c r="AO454" s="285" t="str">
        <f>IF(BS_CONTROLE[[#This Row],[SUB]]=0, "-", BS_CONTROLE[[#This Row],[SUB]])</f>
        <v>-</v>
      </c>
      <c r="AP454" s="286" t="str">
        <f>IF(BS_CONTROLE[[#This Row],[KM - Inicio]]=0, "-", BS_CONTROLE[[#This Row],[KM - Inicio]])</f>
        <v>-</v>
      </c>
      <c r="AQ454" s="286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7" t="str">
        <f>IF(BS_CONTROLE[[#This Row],[Responsavel pelo boletim]]=0, "-", BS_CONTROLE[[#This Row],[Responsavel pelo boletim]])</f>
        <v>-</v>
      </c>
      <c r="BG454" s="15"/>
      <c r="BH454" s="16"/>
      <c r="BI454" s="16"/>
      <c r="BJ454" s="310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6"/>
        <v/>
      </c>
    </row>
    <row r="455" spans="1:72" hidden="1">
      <c r="A455" s="167" t="str">
        <f t="shared" si="48"/>
        <v/>
      </c>
      <c r="B455" s="168"/>
      <c r="C455" s="8"/>
      <c r="D455" s="51"/>
      <c r="E455" s="320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300"/>
      <c r="W455" s="303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6" t="str">
        <f>IF(BS_CONTROLE[[#This Row],[Local - Partida]]=0, "-", BS_CONTROLE[[#This Row],[Local - Partida]])</f>
        <v>-</v>
      </c>
      <c r="AL455" s="306" t="str">
        <f>IF(BS_CONTROLE[[#This Row],[Local - Encerramento]]=0, "-", BS_CONTROLE[[#This Row],[Local - Encerramento]])</f>
        <v>-</v>
      </c>
      <c r="AM455" s="306" t="str">
        <f>IF(BS_CONTROLE[[#This Row],[Entre - Estações]]=0, "-", BS_CONTROLE[[#This Row],[Entre - Estações]])</f>
        <v>-</v>
      </c>
      <c r="AN455" s="306" t="str">
        <f>IF(BS_CONTROLE[[#This Row],[SB]]=0, "-", BS_CONTROLE[[#This Row],[SB]])</f>
        <v>-</v>
      </c>
      <c r="AO455" s="285" t="str">
        <f>IF(BS_CONTROLE[[#This Row],[SUB]]=0, "-", BS_CONTROLE[[#This Row],[SUB]])</f>
        <v>-</v>
      </c>
      <c r="AP455" s="286" t="str">
        <f>IF(BS_CONTROLE[[#This Row],[KM - Inicio]]=0, "-", BS_CONTROLE[[#This Row],[KM - Inicio]])</f>
        <v>-</v>
      </c>
      <c r="AQ455" s="286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7" t="str">
        <f>IF(BS_CONTROLE[[#This Row],[Responsavel pelo boletim]]=0, "-", BS_CONTROLE[[#This Row],[Responsavel pelo boletim]])</f>
        <v>-</v>
      </c>
      <c r="BG455" s="15"/>
      <c r="BH455" s="16"/>
      <c r="BI455" s="16"/>
      <c r="BJ455" s="310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6"/>
        <v/>
      </c>
    </row>
    <row r="456" spans="1:72" hidden="1">
      <c r="A456" s="167" t="str">
        <f t="shared" si="48"/>
        <v/>
      </c>
      <c r="B456" s="168"/>
      <c r="C456" s="8"/>
      <c r="D456" s="51"/>
      <c r="E456" s="320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9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9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300"/>
      <c r="W456" s="303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6" t="str">
        <f>IF(BS_CONTROLE[[#This Row],[Local - Partida]]=0, "-", BS_CONTROLE[[#This Row],[Local - Partida]])</f>
        <v>-</v>
      </c>
      <c r="AL456" s="306" t="str">
        <f>IF(BS_CONTROLE[[#This Row],[Local - Encerramento]]=0, "-", BS_CONTROLE[[#This Row],[Local - Encerramento]])</f>
        <v>-</v>
      </c>
      <c r="AM456" s="306" t="str">
        <f>IF(BS_CONTROLE[[#This Row],[Entre - Estações]]=0, "-", BS_CONTROLE[[#This Row],[Entre - Estações]])</f>
        <v>-</v>
      </c>
      <c r="AN456" s="306" t="str">
        <f>IF(BS_CONTROLE[[#This Row],[SB]]=0, "-", BS_CONTROLE[[#This Row],[SB]])</f>
        <v>-</v>
      </c>
      <c r="AO456" s="285" t="str">
        <f>IF(BS_CONTROLE[[#This Row],[SUB]]=0, "-", BS_CONTROLE[[#This Row],[SUB]])</f>
        <v>-</v>
      </c>
      <c r="AP456" s="286" t="str">
        <f>IF(BS_CONTROLE[[#This Row],[KM - Inicio]]=0, "-", BS_CONTROLE[[#This Row],[KM - Inicio]])</f>
        <v>-</v>
      </c>
      <c r="AQ456" s="286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7" t="str">
        <f>IF(BS_CONTROLE[[#This Row],[Responsavel pelo boletim]]=0, "-", BS_CONTROLE[[#This Row],[Responsavel pelo boletim]])</f>
        <v>-</v>
      </c>
      <c r="BG456" s="15"/>
      <c r="BH456" s="16"/>
      <c r="BI456" s="16"/>
      <c r="BJ456" s="310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6"/>
        <v/>
      </c>
    </row>
    <row r="457" spans="1:72" hidden="1">
      <c r="A457" s="167" t="str">
        <f t="shared" si="48"/>
        <v/>
      </c>
      <c r="B457" s="168"/>
      <c r="C457" s="8"/>
      <c r="D457" s="51"/>
      <c r="E457" s="320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9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9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300"/>
      <c r="W457" s="303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6" t="str">
        <f>IF(BS_CONTROLE[[#This Row],[Local - Partida]]=0, "-", BS_CONTROLE[[#This Row],[Local - Partida]])</f>
        <v>-</v>
      </c>
      <c r="AL457" s="306" t="str">
        <f>IF(BS_CONTROLE[[#This Row],[Local - Encerramento]]=0, "-", BS_CONTROLE[[#This Row],[Local - Encerramento]])</f>
        <v>-</v>
      </c>
      <c r="AM457" s="306" t="str">
        <f>IF(BS_CONTROLE[[#This Row],[Entre - Estações]]=0, "-", BS_CONTROLE[[#This Row],[Entre - Estações]])</f>
        <v>-</v>
      </c>
      <c r="AN457" s="306" t="str">
        <f>IF(BS_CONTROLE[[#This Row],[SB]]=0, "-", BS_CONTROLE[[#This Row],[SB]])</f>
        <v>-</v>
      </c>
      <c r="AO457" s="285" t="str">
        <f>IF(BS_CONTROLE[[#This Row],[SUB]]=0, "-", BS_CONTROLE[[#This Row],[SUB]])</f>
        <v>-</v>
      </c>
      <c r="AP457" s="286" t="str">
        <f>IF(BS_CONTROLE[[#This Row],[KM - Inicio]]=0, "-", BS_CONTROLE[[#This Row],[KM - Inicio]])</f>
        <v>-</v>
      </c>
      <c r="AQ457" s="286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7" t="str">
        <f>IF(BS_CONTROLE[[#This Row],[Responsavel pelo boletim]]=0, "-", BS_CONTROLE[[#This Row],[Responsavel pelo boletim]])</f>
        <v>-</v>
      </c>
      <c r="BG457" s="15"/>
      <c r="BH457" s="16"/>
      <c r="BI457" s="16"/>
      <c r="BJ457" s="310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6"/>
        <v/>
      </c>
    </row>
    <row r="458" spans="1:72" hidden="1">
      <c r="A458" s="167" t="str">
        <f t="shared" si="48"/>
        <v/>
      </c>
      <c r="B458" s="168"/>
      <c r="C458" s="8"/>
      <c r="D458" s="51"/>
      <c r="E458" s="320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300"/>
      <c r="W458" s="303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6" t="str">
        <f>IF(BS_CONTROLE[[#This Row],[Local - Partida]]=0, "-", BS_CONTROLE[[#This Row],[Local - Partida]])</f>
        <v>-</v>
      </c>
      <c r="AL458" s="306" t="str">
        <f>IF(BS_CONTROLE[[#This Row],[Local - Encerramento]]=0, "-", BS_CONTROLE[[#This Row],[Local - Encerramento]])</f>
        <v>-</v>
      </c>
      <c r="AM458" s="306" t="str">
        <f>IF(BS_CONTROLE[[#This Row],[Entre - Estações]]=0, "-", BS_CONTROLE[[#This Row],[Entre - Estações]])</f>
        <v>-</v>
      </c>
      <c r="AN458" s="306" t="str">
        <f>IF(BS_CONTROLE[[#This Row],[SB]]=0, "-", BS_CONTROLE[[#This Row],[SB]])</f>
        <v>-</v>
      </c>
      <c r="AO458" s="285" t="str">
        <f>IF(BS_CONTROLE[[#This Row],[SUB]]=0, "-", BS_CONTROLE[[#This Row],[SUB]])</f>
        <v>-</v>
      </c>
      <c r="AP458" s="286" t="str">
        <f>IF(BS_CONTROLE[[#This Row],[KM - Inicio]]=0, "-", BS_CONTROLE[[#This Row],[KM - Inicio]])</f>
        <v>-</v>
      </c>
      <c r="AQ458" s="286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7" t="str">
        <f>IF(BS_CONTROLE[[#This Row],[Responsavel pelo boletim]]=0, "-", BS_CONTROLE[[#This Row],[Responsavel pelo boletim]])</f>
        <v>-</v>
      </c>
      <c r="BG458" s="15"/>
      <c r="BH458" s="16"/>
      <c r="BI458" s="16"/>
      <c r="BJ458" s="310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6"/>
        <v/>
      </c>
    </row>
    <row r="459" spans="1:72" hidden="1">
      <c r="A459" s="167" t="str">
        <f t="shared" si="48"/>
        <v/>
      </c>
      <c r="B459" s="168"/>
      <c r="C459" s="8"/>
      <c r="D459" s="51"/>
      <c r="E459" s="320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300"/>
      <c r="W459" s="303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6" t="str">
        <f>IF(BS_CONTROLE[[#This Row],[Local - Partida]]=0, "-", BS_CONTROLE[[#This Row],[Local - Partida]])</f>
        <v>-</v>
      </c>
      <c r="AL459" s="306" t="str">
        <f>IF(BS_CONTROLE[[#This Row],[Local - Encerramento]]=0, "-", BS_CONTROLE[[#This Row],[Local - Encerramento]])</f>
        <v>-</v>
      </c>
      <c r="AM459" s="306" t="str">
        <f>IF(BS_CONTROLE[[#This Row],[Entre - Estações]]=0, "-", BS_CONTROLE[[#This Row],[Entre - Estações]])</f>
        <v>-</v>
      </c>
      <c r="AN459" s="306" t="str">
        <f>IF(BS_CONTROLE[[#This Row],[SB]]=0, "-", BS_CONTROLE[[#This Row],[SB]])</f>
        <v>-</v>
      </c>
      <c r="AO459" s="285" t="str">
        <f>IF(BS_CONTROLE[[#This Row],[SUB]]=0, "-", BS_CONTROLE[[#This Row],[SUB]])</f>
        <v>-</v>
      </c>
      <c r="AP459" s="286" t="str">
        <f>IF(BS_CONTROLE[[#This Row],[KM - Inicio]]=0, "-", BS_CONTROLE[[#This Row],[KM - Inicio]])</f>
        <v>-</v>
      </c>
      <c r="AQ459" s="286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7" t="str">
        <f>IF(BS_CONTROLE[[#This Row],[Responsavel pelo boletim]]=0, "-", BS_CONTROLE[[#This Row],[Responsavel pelo boletim]])</f>
        <v>-</v>
      </c>
      <c r="BG459" s="15"/>
      <c r="BH459" s="16"/>
      <c r="BI459" s="16"/>
      <c r="BJ459" s="310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6"/>
        <v/>
      </c>
    </row>
    <row r="460" spans="1:72" hidden="1">
      <c r="A460" s="167" t="str">
        <f t="shared" si="48"/>
        <v/>
      </c>
      <c r="B460" s="168"/>
      <c r="C460" s="8"/>
      <c r="D460" s="51"/>
      <c r="E460" s="320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300"/>
      <c r="W460" s="303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6" t="str">
        <f>IF(BS_CONTROLE[[#This Row],[Local - Partida]]=0, "-", BS_CONTROLE[[#This Row],[Local - Partida]])</f>
        <v>-</v>
      </c>
      <c r="AL460" s="306" t="str">
        <f>IF(BS_CONTROLE[[#This Row],[Local - Encerramento]]=0, "-", BS_CONTROLE[[#This Row],[Local - Encerramento]])</f>
        <v>-</v>
      </c>
      <c r="AM460" s="306" t="str">
        <f>IF(BS_CONTROLE[[#This Row],[Entre - Estações]]=0, "-", BS_CONTROLE[[#This Row],[Entre - Estações]])</f>
        <v>-</v>
      </c>
      <c r="AN460" s="306" t="str">
        <f>IF(BS_CONTROLE[[#This Row],[SB]]=0, "-", BS_CONTROLE[[#This Row],[SB]])</f>
        <v>-</v>
      </c>
      <c r="AO460" s="285" t="str">
        <f>IF(BS_CONTROLE[[#This Row],[SUB]]=0, "-", BS_CONTROLE[[#This Row],[SUB]])</f>
        <v>-</v>
      </c>
      <c r="AP460" s="286" t="str">
        <f>IF(BS_CONTROLE[[#This Row],[KM - Inicio]]=0, "-", BS_CONTROLE[[#This Row],[KM - Inicio]])</f>
        <v>-</v>
      </c>
      <c r="AQ460" s="286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7" t="str">
        <f>IF(BS_CONTROLE[[#This Row],[Responsavel pelo boletim]]=0, "-", BS_CONTROLE[[#This Row],[Responsavel pelo boletim]])</f>
        <v>-</v>
      </c>
      <c r="BG460" s="15"/>
      <c r="BH460" s="16"/>
      <c r="BI460" s="16"/>
      <c r="BJ460" s="310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6"/>
        <v/>
      </c>
    </row>
    <row r="461" spans="1:72" hidden="1">
      <c r="A461" s="167" t="str">
        <f t="shared" si="48"/>
        <v/>
      </c>
      <c r="B461" s="168"/>
      <c r="C461" s="8"/>
      <c r="D461" s="51"/>
      <c r="E461" s="320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300"/>
      <c r="W461" s="303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6" t="str">
        <f>IF(BS_CONTROLE[[#This Row],[Local - Partida]]=0, "-", BS_CONTROLE[[#This Row],[Local - Partida]])</f>
        <v>-</v>
      </c>
      <c r="AL461" s="306" t="str">
        <f>IF(BS_CONTROLE[[#This Row],[Local - Encerramento]]=0, "-", BS_CONTROLE[[#This Row],[Local - Encerramento]])</f>
        <v>-</v>
      </c>
      <c r="AM461" s="306" t="str">
        <f>IF(BS_CONTROLE[[#This Row],[Entre - Estações]]=0, "-", BS_CONTROLE[[#This Row],[Entre - Estações]])</f>
        <v>-</v>
      </c>
      <c r="AN461" s="306" t="str">
        <f>IF(BS_CONTROLE[[#This Row],[SB]]=0, "-", BS_CONTROLE[[#This Row],[SB]])</f>
        <v>-</v>
      </c>
      <c r="AO461" s="285" t="str">
        <f>IF(BS_CONTROLE[[#This Row],[SUB]]=0, "-", BS_CONTROLE[[#This Row],[SUB]])</f>
        <v>-</v>
      </c>
      <c r="AP461" s="286" t="str">
        <f>IF(BS_CONTROLE[[#This Row],[KM - Inicio]]=0, "-", BS_CONTROLE[[#This Row],[KM - Inicio]])</f>
        <v>-</v>
      </c>
      <c r="AQ461" s="286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7" t="str">
        <f>IF(BS_CONTROLE[[#This Row],[Responsavel pelo boletim]]=0, "-", BS_CONTROLE[[#This Row],[Responsavel pelo boletim]])</f>
        <v>-</v>
      </c>
      <c r="BG461" s="15"/>
      <c r="BH461" s="16"/>
      <c r="BI461" s="16"/>
      <c r="BJ461" s="310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6"/>
        <v/>
      </c>
    </row>
    <row r="462" spans="1:72" hidden="1">
      <c r="A462" s="167" t="str">
        <f t="shared" si="48"/>
        <v/>
      </c>
      <c r="B462" s="168"/>
      <c r="C462" s="8"/>
      <c r="D462" s="51"/>
      <c r="E462" s="320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9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9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300"/>
      <c r="W462" s="303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6" t="str">
        <f>IF(BS_CONTROLE[[#This Row],[Local - Partida]]=0, "-", BS_CONTROLE[[#This Row],[Local - Partida]])</f>
        <v>-</v>
      </c>
      <c r="AL462" s="306" t="str">
        <f>IF(BS_CONTROLE[[#This Row],[Local - Encerramento]]=0, "-", BS_CONTROLE[[#This Row],[Local - Encerramento]])</f>
        <v>-</v>
      </c>
      <c r="AM462" s="306" t="str">
        <f>IF(BS_CONTROLE[[#This Row],[Entre - Estações]]=0, "-", BS_CONTROLE[[#This Row],[Entre - Estações]])</f>
        <v>-</v>
      </c>
      <c r="AN462" s="306" t="str">
        <f>IF(BS_CONTROLE[[#This Row],[SB]]=0, "-", BS_CONTROLE[[#This Row],[SB]])</f>
        <v>-</v>
      </c>
      <c r="AO462" s="285" t="str">
        <f>IF(BS_CONTROLE[[#This Row],[SUB]]=0, "-", BS_CONTROLE[[#This Row],[SUB]])</f>
        <v>-</v>
      </c>
      <c r="AP462" s="286" t="str">
        <f>IF(BS_CONTROLE[[#This Row],[KM - Inicio]]=0, "-", BS_CONTROLE[[#This Row],[KM - Inicio]])</f>
        <v>-</v>
      </c>
      <c r="AQ462" s="286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7" t="str">
        <f>IF(BS_CONTROLE[[#This Row],[Responsavel pelo boletim]]=0, "-", BS_CONTROLE[[#This Row],[Responsavel pelo boletim]])</f>
        <v>-</v>
      </c>
      <c r="BG462" s="15"/>
      <c r="BH462" s="16"/>
      <c r="BI462" s="16"/>
      <c r="BJ462" s="310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6"/>
        <v/>
      </c>
    </row>
    <row r="463" spans="1:72" hidden="1">
      <c r="A463" s="167" t="str">
        <f t="shared" si="48"/>
        <v/>
      </c>
      <c r="B463" s="168"/>
      <c r="C463" s="8"/>
      <c r="D463" s="51"/>
      <c r="E463" s="320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9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9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300"/>
      <c r="W463" s="303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6" t="str">
        <f>IF(BS_CONTROLE[[#This Row],[Local - Partida]]=0, "-", BS_CONTROLE[[#This Row],[Local - Partida]])</f>
        <v>-</v>
      </c>
      <c r="AL463" s="306" t="str">
        <f>IF(BS_CONTROLE[[#This Row],[Local - Encerramento]]=0, "-", BS_CONTROLE[[#This Row],[Local - Encerramento]])</f>
        <v>-</v>
      </c>
      <c r="AM463" s="306" t="str">
        <f>IF(BS_CONTROLE[[#This Row],[Entre - Estações]]=0, "-", BS_CONTROLE[[#This Row],[Entre - Estações]])</f>
        <v>-</v>
      </c>
      <c r="AN463" s="306" t="str">
        <f>IF(BS_CONTROLE[[#This Row],[SB]]=0, "-", BS_CONTROLE[[#This Row],[SB]])</f>
        <v>-</v>
      </c>
      <c r="AO463" s="285" t="str">
        <f>IF(BS_CONTROLE[[#This Row],[SUB]]=0, "-", BS_CONTROLE[[#This Row],[SUB]])</f>
        <v>-</v>
      </c>
      <c r="AP463" s="286" t="str">
        <f>IF(BS_CONTROLE[[#This Row],[KM - Inicio]]=0, "-", BS_CONTROLE[[#This Row],[KM - Inicio]])</f>
        <v>-</v>
      </c>
      <c r="AQ463" s="286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7" t="str">
        <f>IF(BS_CONTROLE[[#This Row],[Responsavel pelo boletim]]=0, "-", BS_CONTROLE[[#This Row],[Responsavel pelo boletim]])</f>
        <v>-</v>
      </c>
      <c r="BG463" s="15"/>
      <c r="BH463" s="16"/>
      <c r="BI463" s="16"/>
      <c r="BJ463" s="310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6"/>
        <v/>
      </c>
    </row>
    <row r="464" spans="1:72" hidden="1">
      <c r="A464" s="167" t="str">
        <f t="shared" si="48"/>
        <v/>
      </c>
      <c r="B464" s="168"/>
      <c r="C464" s="8"/>
      <c r="D464" s="51"/>
      <c r="E464" s="320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9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9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300"/>
      <c r="W464" s="303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6" t="str">
        <f>IF(BS_CONTROLE[[#This Row],[Local - Partida]]=0, "-", BS_CONTROLE[[#This Row],[Local - Partida]])</f>
        <v>-</v>
      </c>
      <c r="AL464" s="306" t="str">
        <f>IF(BS_CONTROLE[[#This Row],[Local - Encerramento]]=0, "-", BS_CONTROLE[[#This Row],[Local - Encerramento]])</f>
        <v>-</v>
      </c>
      <c r="AM464" s="306" t="str">
        <f>IF(BS_CONTROLE[[#This Row],[Entre - Estações]]=0, "-", BS_CONTROLE[[#This Row],[Entre - Estações]])</f>
        <v>-</v>
      </c>
      <c r="AN464" s="306" t="str">
        <f>IF(BS_CONTROLE[[#This Row],[SB]]=0, "-", BS_CONTROLE[[#This Row],[SB]])</f>
        <v>-</v>
      </c>
      <c r="AO464" s="285" t="str">
        <f>IF(BS_CONTROLE[[#This Row],[SUB]]=0, "-", BS_CONTROLE[[#This Row],[SUB]])</f>
        <v>-</v>
      </c>
      <c r="AP464" s="286" t="str">
        <f>IF(BS_CONTROLE[[#This Row],[KM - Inicio]]=0, "-", BS_CONTROLE[[#This Row],[KM - Inicio]])</f>
        <v>-</v>
      </c>
      <c r="AQ464" s="286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7" t="str">
        <f>IF(BS_CONTROLE[[#This Row],[Responsavel pelo boletim]]=0, "-", BS_CONTROLE[[#This Row],[Responsavel pelo boletim]])</f>
        <v>-</v>
      </c>
      <c r="BG464" s="15"/>
      <c r="BH464" s="16"/>
      <c r="BI464" s="16"/>
      <c r="BJ464" s="310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6"/>
        <v/>
      </c>
    </row>
    <row r="465" spans="1:72" hidden="1">
      <c r="A465" s="167" t="str">
        <f t="shared" si="48"/>
        <v/>
      </c>
      <c r="B465" s="168"/>
      <c r="C465" s="8"/>
      <c r="D465" s="51"/>
      <c r="E465" s="320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300"/>
      <c r="W465" s="303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6" t="str">
        <f>IF(BS_CONTROLE[[#This Row],[Local - Partida]]=0, "-", BS_CONTROLE[[#This Row],[Local - Partida]])</f>
        <v>-</v>
      </c>
      <c r="AL465" s="306" t="str">
        <f>IF(BS_CONTROLE[[#This Row],[Local - Encerramento]]=0, "-", BS_CONTROLE[[#This Row],[Local - Encerramento]])</f>
        <v>-</v>
      </c>
      <c r="AM465" s="306" t="str">
        <f>IF(BS_CONTROLE[[#This Row],[Entre - Estações]]=0, "-", BS_CONTROLE[[#This Row],[Entre - Estações]])</f>
        <v>-</v>
      </c>
      <c r="AN465" s="306" t="str">
        <f>IF(BS_CONTROLE[[#This Row],[SB]]=0, "-", BS_CONTROLE[[#This Row],[SB]])</f>
        <v>-</v>
      </c>
      <c r="AO465" s="285" t="str">
        <f>IF(BS_CONTROLE[[#This Row],[SUB]]=0, "-", BS_CONTROLE[[#This Row],[SUB]])</f>
        <v>-</v>
      </c>
      <c r="AP465" s="286" t="str">
        <f>IF(BS_CONTROLE[[#This Row],[KM - Inicio]]=0, "-", BS_CONTROLE[[#This Row],[KM - Inicio]])</f>
        <v>-</v>
      </c>
      <c r="AQ465" s="286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7" t="str">
        <f>IF(BS_CONTROLE[[#This Row],[Responsavel pelo boletim]]=0, "-", BS_CONTROLE[[#This Row],[Responsavel pelo boletim]])</f>
        <v>-</v>
      </c>
      <c r="BG465" s="15"/>
      <c r="BH465" s="16"/>
      <c r="BI465" s="16"/>
      <c r="BJ465" s="310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6"/>
        <v/>
      </c>
    </row>
    <row r="466" spans="1:72" hidden="1">
      <c r="A466" s="167" t="str">
        <f t="shared" si="48"/>
        <v/>
      </c>
      <c r="B466" s="168"/>
      <c r="C466" s="8"/>
      <c r="D466" s="51"/>
      <c r="E466" s="321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300"/>
      <c r="W466" s="303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6" t="str">
        <f>IF(BS_CONTROLE[[#This Row],[Local - Partida]]=0, "-", BS_CONTROLE[[#This Row],[Local - Partida]])</f>
        <v>-</v>
      </c>
      <c r="AL466" s="306" t="str">
        <f>IF(BS_CONTROLE[[#This Row],[Local - Encerramento]]=0, "-", BS_CONTROLE[[#This Row],[Local - Encerramento]])</f>
        <v>-</v>
      </c>
      <c r="AM466" s="306" t="str">
        <f>IF(BS_CONTROLE[[#This Row],[Entre - Estações]]=0, "-", BS_CONTROLE[[#This Row],[Entre - Estações]])</f>
        <v>-</v>
      </c>
      <c r="AN466" s="306" t="str">
        <f>IF(BS_CONTROLE[[#This Row],[SB]]=0, "-", BS_CONTROLE[[#This Row],[SB]])</f>
        <v>-</v>
      </c>
      <c r="AO466" s="285" t="str">
        <f>IF(BS_CONTROLE[[#This Row],[SUB]]=0, "-", BS_CONTROLE[[#This Row],[SUB]])</f>
        <v>-</v>
      </c>
      <c r="AP466" s="286" t="str">
        <f>IF(BS_CONTROLE[[#This Row],[KM - Inicio]]=0, "-", BS_CONTROLE[[#This Row],[KM - Inicio]])</f>
        <v>-</v>
      </c>
      <c r="AQ466" s="286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7" t="str">
        <f>IF(BS_CONTROLE[[#This Row],[Responsavel pelo boletim]]=0, "-", BS_CONTROLE[[#This Row],[Responsavel pelo boletim]])</f>
        <v>-</v>
      </c>
      <c r="BG466" s="15"/>
      <c r="BH466" s="16"/>
      <c r="BI466" s="16"/>
      <c r="BJ466" s="310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6"/>
        <v/>
      </c>
    </row>
    <row r="467" spans="1:72" hidden="1">
      <c r="A467" s="167" t="str">
        <f t="shared" si="48"/>
        <v/>
      </c>
      <c r="B467" s="168"/>
      <c r="C467" s="8"/>
      <c r="D467" s="51"/>
      <c r="E467" s="320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9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9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300"/>
      <c r="W467" s="303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6" t="str">
        <f>IF(BS_CONTROLE[[#This Row],[Local - Partida]]=0, "-", BS_CONTROLE[[#This Row],[Local - Partida]])</f>
        <v>-</v>
      </c>
      <c r="AL467" s="306" t="str">
        <f>IF(BS_CONTROLE[[#This Row],[Local - Encerramento]]=0, "-", BS_CONTROLE[[#This Row],[Local - Encerramento]])</f>
        <v>-</v>
      </c>
      <c r="AM467" s="306" t="str">
        <f>IF(BS_CONTROLE[[#This Row],[Entre - Estações]]=0, "-", BS_CONTROLE[[#This Row],[Entre - Estações]])</f>
        <v>-</v>
      </c>
      <c r="AN467" s="306" t="str">
        <f>IF(BS_CONTROLE[[#This Row],[SB]]=0, "-", BS_CONTROLE[[#This Row],[SB]])</f>
        <v>-</v>
      </c>
      <c r="AO467" s="285" t="str">
        <f>IF(BS_CONTROLE[[#This Row],[SUB]]=0, "-", BS_CONTROLE[[#This Row],[SUB]])</f>
        <v>-</v>
      </c>
      <c r="AP467" s="286" t="str">
        <f>IF(BS_CONTROLE[[#This Row],[KM - Inicio]]=0, "-", BS_CONTROLE[[#This Row],[KM - Inicio]])</f>
        <v>-</v>
      </c>
      <c r="AQ467" s="286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7" t="str">
        <f>IF(BS_CONTROLE[[#This Row],[Responsavel pelo boletim]]=0, "-", BS_CONTROLE[[#This Row],[Responsavel pelo boletim]])</f>
        <v>-</v>
      </c>
      <c r="BG467" s="15"/>
      <c r="BH467" s="16"/>
      <c r="BI467" s="16"/>
      <c r="BJ467" s="310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6"/>
        <v/>
      </c>
    </row>
    <row r="468" spans="1:72" hidden="1">
      <c r="A468" s="167" t="str">
        <f t="shared" si="48"/>
        <v/>
      </c>
      <c r="B468" s="168"/>
      <c r="C468" s="8"/>
      <c r="D468" s="51"/>
      <c r="E468" s="320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9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9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300"/>
      <c r="W468" s="303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6" t="str">
        <f>IF(BS_CONTROLE[[#This Row],[Local - Partida]]=0, "-", BS_CONTROLE[[#This Row],[Local - Partida]])</f>
        <v>-</v>
      </c>
      <c r="AL468" s="306" t="str">
        <f>IF(BS_CONTROLE[[#This Row],[Local - Encerramento]]=0, "-", BS_CONTROLE[[#This Row],[Local - Encerramento]])</f>
        <v>-</v>
      </c>
      <c r="AM468" s="306" t="str">
        <f>IF(BS_CONTROLE[[#This Row],[Entre - Estações]]=0, "-", BS_CONTROLE[[#This Row],[Entre - Estações]])</f>
        <v>-</v>
      </c>
      <c r="AN468" s="306" t="str">
        <f>IF(BS_CONTROLE[[#This Row],[SB]]=0, "-", BS_CONTROLE[[#This Row],[SB]])</f>
        <v>-</v>
      </c>
      <c r="AO468" s="285" t="str">
        <f>IF(BS_CONTROLE[[#This Row],[SUB]]=0, "-", BS_CONTROLE[[#This Row],[SUB]])</f>
        <v>-</v>
      </c>
      <c r="AP468" s="286" t="str">
        <f>IF(BS_CONTROLE[[#This Row],[KM - Inicio]]=0, "-", BS_CONTROLE[[#This Row],[KM - Inicio]])</f>
        <v>-</v>
      </c>
      <c r="AQ468" s="286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7" t="str">
        <f>IF(BS_CONTROLE[[#This Row],[Responsavel pelo boletim]]=0, "-", BS_CONTROLE[[#This Row],[Responsavel pelo boletim]])</f>
        <v>-</v>
      </c>
      <c r="BG468" s="15"/>
      <c r="BH468" s="16"/>
      <c r="BI468" s="16"/>
      <c r="BJ468" s="310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6"/>
        <v/>
      </c>
    </row>
    <row r="469" spans="1:72" hidden="1">
      <c r="A469" s="167" t="str">
        <f t="shared" si="48"/>
        <v/>
      </c>
      <c r="B469" s="168"/>
      <c r="C469" s="8"/>
      <c r="D469" s="51"/>
      <c r="E469" s="320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9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9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300"/>
      <c r="W469" s="303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6" t="str">
        <f>IF(BS_CONTROLE[[#This Row],[Local - Partida]]=0, "-", BS_CONTROLE[[#This Row],[Local - Partida]])</f>
        <v>-</v>
      </c>
      <c r="AL469" s="306" t="str">
        <f>IF(BS_CONTROLE[[#This Row],[Local - Encerramento]]=0, "-", BS_CONTROLE[[#This Row],[Local - Encerramento]])</f>
        <v>-</v>
      </c>
      <c r="AM469" s="306" t="str">
        <f>IF(BS_CONTROLE[[#This Row],[Entre - Estações]]=0, "-", BS_CONTROLE[[#This Row],[Entre - Estações]])</f>
        <v>-</v>
      </c>
      <c r="AN469" s="306" t="str">
        <f>IF(BS_CONTROLE[[#This Row],[SB]]=0, "-", BS_CONTROLE[[#This Row],[SB]])</f>
        <v>-</v>
      </c>
      <c r="AO469" s="285" t="str">
        <f>IF(BS_CONTROLE[[#This Row],[SUB]]=0, "-", BS_CONTROLE[[#This Row],[SUB]])</f>
        <v>-</v>
      </c>
      <c r="AP469" s="286" t="str">
        <f>IF(BS_CONTROLE[[#This Row],[KM - Inicio]]=0, "-", BS_CONTROLE[[#This Row],[KM - Inicio]])</f>
        <v>-</v>
      </c>
      <c r="AQ469" s="286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7" t="str">
        <f>IF(BS_CONTROLE[[#This Row],[Responsavel pelo boletim]]=0, "-", BS_CONTROLE[[#This Row],[Responsavel pelo boletim]])</f>
        <v>-</v>
      </c>
      <c r="BG469" s="15"/>
      <c r="BH469" s="16"/>
      <c r="BI469" s="16"/>
      <c r="BJ469" s="310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6"/>
        <v/>
      </c>
    </row>
    <row r="470" spans="1:72" hidden="1">
      <c r="A470" s="167" t="str">
        <f t="shared" si="48"/>
        <v/>
      </c>
      <c r="B470" s="168"/>
      <c r="C470" s="8"/>
      <c r="D470" s="51"/>
      <c r="E470" s="320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9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9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300"/>
      <c r="W470" s="303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6" t="str">
        <f>IF(BS_CONTROLE[[#This Row],[Local - Partida]]=0, "-", BS_CONTROLE[[#This Row],[Local - Partida]])</f>
        <v>-</v>
      </c>
      <c r="AL470" s="306" t="str">
        <f>IF(BS_CONTROLE[[#This Row],[Local - Encerramento]]=0, "-", BS_CONTROLE[[#This Row],[Local - Encerramento]])</f>
        <v>-</v>
      </c>
      <c r="AM470" s="306" t="str">
        <f>IF(BS_CONTROLE[[#This Row],[Entre - Estações]]=0, "-", BS_CONTROLE[[#This Row],[Entre - Estações]])</f>
        <v>-</v>
      </c>
      <c r="AN470" s="306" t="str">
        <f>IF(BS_CONTROLE[[#This Row],[SB]]=0, "-", BS_CONTROLE[[#This Row],[SB]])</f>
        <v>-</v>
      </c>
      <c r="AO470" s="285" t="str">
        <f>IF(BS_CONTROLE[[#This Row],[SUB]]=0, "-", BS_CONTROLE[[#This Row],[SUB]])</f>
        <v>-</v>
      </c>
      <c r="AP470" s="286" t="str">
        <f>IF(BS_CONTROLE[[#This Row],[KM - Inicio]]=0, "-", BS_CONTROLE[[#This Row],[KM - Inicio]])</f>
        <v>-</v>
      </c>
      <c r="AQ470" s="286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7" t="str">
        <f>IF(BS_CONTROLE[[#This Row],[Responsavel pelo boletim]]=0, "-", BS_CONTROLE[[#This Row],[Responsavel pelo boletim]])</f>
        <v>-</v>
      </c>
      <c r="BG470" s="15"/>
      <c r="BH470" s="16"/>
      <c r="BI470" s="16"/>
      <c r="BJ470" s="310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6"/>
        <v/>
      </c>
    </row>
    <row r="471" spans="1:72" hidden="1">
      <c r="A471" s="167" t="str">
        <f t="shared" si="48"/>
        <v/>
      </c>
      <c r="B471" s="168"/>
      <c r="C471" s="8"/>
      <c r="D471" s="51"/>
      <c r="E471" s="320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300"/>
      <c r="W471" s="303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6" t="str">
        <f>IF(BS_CONTROLE[[#This Row],[Local - Partida]]=0, "-", BS_CONTROLE[[#This Row],[Local - Partida]])</f>
        <v>-</v>
      </c>
      <c r="AL471" s="306" t="str">
        <f>IF(BS_CONTROLE[[#This Row],[Local - Encerramento]]=0, "-", BS_CONTROLE[[#This Row],[Local - Encerramento]])</f>
        <v>-</v>
      </c>
      <c r="AM471" s="306" t="str">
        <f>IF(BS_CONTROLE[[#This Row],[Entre - Estações]]=0, "-", BS_CONTROLE[[#This Row],[Entre - Estações]])</f>
        <v>-</v>
      </c>
      <c r="AN471" s="306" t="str">
        <f>IF(BS_CONTROLE[[#This Row],[SB]]=0, "-", BS_CONTROLE[[#This Row],[SB]])</f>
        <v>-</v>
      </c>
      <c r="AO471" s="285" t="str">
        <f>IF(BS_CONTROLE[[#This Row],[SUB]]=0, "-", BS_CONTROLE[[#This Row],[SUB]])</f>
        <v>-</v>
      </c>
      <c r="AP471" s="286" t="str">
        <f>IF(BS_CONTROLE[[#This Row],[KM - Inicio]]=0, "-", BS_CONTROLE[[#This Row],[KM - Inicio]])</f>
        <v>-</v>
      </c>
      <c r="AQ471" s="286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7" t="str">
        <f>IF(BS_CONTROLE[[#This Row],[Responsavel pelo boletim]]=0, "-", BS_CONTROLE[[#This Row],[Responsavel pelo boletim]])</f>
        <v>-</v>
      </c>
      <c r="BG471" s="15"/>
      <c r="BH471" s="16"/>
      <c r="BI471" s="16"/>
      <c r="BJ471" s="310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6"/>
        <v/>
      </c>
    </row>
    <row r="472" spans="1:72" hidden="1">
      <c r="A472" s="167" t="str">
        <f t="shared" si="48"/>
        <v/>
      </c>
      <c r="B472" s="168"/>
      <c r="C472" s="8"/>
      <c r="D472" s="51"/>
      <c r="E472" s="320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300"/>
      <c r="W472" s="303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6" t="str">
        <f>IF(BS_CONTROLE[[#This Row],[Local - Partida]]=0, "-", BS_CONTROLE[[#This Row],[Local - Partida]])</f>
        <v>-</v>
      </c>
      <c r="AL472" s="306" t="str">
        <f>IF(BS_CONTROLE[[#This Row],[Local - Encerramento]]=0, "-", BS_CONTROLE[[#This Row],[Local - Encerramento]])</f>
        <v>-</v>
      </c>
      <c r="AM472" s="306" t="str">
        <f>IF(BS_CONTROLE[[#This Row],[Entre - Estações]]=0, "-", BS_CONTROLE[[#This Row],[Entre - Estações]])</f>
        <v>-</v>
      </c>
      <c r="AN472" s="306" t="str">
        <f>IF(BS_CONTROLE[[#This Row],[SB]]=0, "-", BS_CONTROLE[[#This Row],[SB]])</f>
        <v>-</v>
      </c>
      <c r="AO472" s="285" t="str">
        <f>IF(BS_CONTROLE[[#This Row],[SUB]]=0, "-", BS_CONTROLE[[#This Row],[SUB]])</f>
        <v>-</v>
      </c>
      <c r="AP472" s="286" t="str">
        <f>IF(BS_CONTROLE[[#This Row],[KM - Inicio]]=0, "-", BS_CONTROLE[[#This Row],[KM - Inicio]])</f>
        <v>-</v>
      </c>
      <c r="AQ472" s="286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7" t="str">
        <f>IF(BS_CONTROLE[[#This Row],[Responsavel pelo boletim]]=0, "-", BS_CONTROLE[[#This Row],[Responsavel pelo boletim]])</f>
        <v>-</v>
      </c>
      <c r="BG472" s="15"/>
      <c r="BH472" s="16"/>
      <c r="BI472" s="16"/>
      <c r="BJ472" s="310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6"/>
        <v/>
      </c>
    </row>
    <row r="473" spans="1:72" hidden="1">
      <c r="A473" s="167" t="str">
        <f t="shared" si="48"/>
        <v/>
      </c>
      <c r="B473" s="168"/>
      <c r="C473" s="8"/>
      <c r="D473" s="51"/>
      <c r="E473" s="320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300"/>
      <c r="W473" s="303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6" t="str">
        <f>IF(BS_CONTROLE[[#This Row],[Local - Partida]]=0, "-", BS_CONTROLE[[#This Row],[Local - Partida]])</f>
        <v>-</v>
      </c>
      <c r="AL473" s="306" t="str">
        <f>IF(BS_CONTROLE[[#This Row],[Local - Encerramento]]=0, "-", BS_CONTROLE[[#This Row],[Local - Encerramento]])</f>
        <v>-</v>
      </c>
      <c r="AM473" s="306" t="str">
        <f>IF(BS_CONTROLE[[#This Row],[Entre - Estações]]=0, "-", BS_CONTROLE[[#This Row],[Entre - Estações]])</f>
        <v>-</v>
      </c>
      <c r="AN473" s="306" t="str">
        <f>IF(BS_CONTROLE[[#This Row],[SB]]=0, "-", BS_CONTROLE[[#This Row],[SB]])</f>
        <v>-</v>
      </c>
      <c r="AO473" s="285" t="str">
        <f>IF(BS_CONTROLE[[#This Row],[SUB]]=0, "-", BS_CONTROLE[[#This Row],[SUB]])</f>
        <v>-</v>
      </c>
      <c r="AP473" s="286" t="str">
        <f>IF(BS_CONTROLE[[#This Row],[KM - Inicio]]=0, "-", BS_CONTROLE[[#This Row],[KM - Inicio]])</f>
        <v>-</v>
      </c>
      <c r="AQ473" s="286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7" t="str">
        <f>IF(BS_CONTROLE[[#This Row],[Responsavel pelo boletim]]=0, "-", BS_CONTROLE[[#This Row],[Responsavel pelo boletim]])</f>
        <v>-</v>
      </c>
      <c r="BG473" s="15"/>
      <c r="BH473" s="16"/>
      <c r="BI473" s="16"/>
      <c r="BJ473" s="310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6"/>
        <v/>
      </c>
    </row>
    <row r="474" spans="1:72" hidden="1">
      <c r="A474" s="167" t="str">
        <f t="shared" si="48"/>
        <v/>
      </c>
      <c r="B474" s="168"/>
      <c r="C474" s="8"/>
      <c r="D474" s="51"/>
      <c r="E474" s="320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300"/>
      <c r="W474" s="303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6" t="str">
        <f>IF(BS_CONTROLE[[#This Row],[Local - Partida]]=0, "-", BS_CONTROLE[[#This Row],[Local - Partida]])</f>
        <v>-</v>
      </c>
      <c r="AL474" s="306" t="str">
        <f>IF(BS_CONTROLE[[#This Row],[Local - Encerramento]]=0, "-", BS_CONTROLE[[#This Row],[Local - Encerramento]])</f>
        <v>-</v>
      </c>
      <c r="AM474" s="306" t="str">
        <f>IF(BS_CONTROLE[[#This Row],[Entre - Estações]]=0, "-", BS_CONTROLE[[#This Row],[Entre - Estações]])</f>
        <v>-</v>
      </c>
      <c r="AN474" s="306" t="str">
        <f>IF(BS_CONTROLE[[#This Row],[SB]]=0, "-", BS_CONTROLE[[#This Row],[SB]])</f>
        <v>-</v>
      </c>
      <c r="AO474" s="285" t="str">
        <f>IF(BS_CONTROLE[[#This Row],[SUB]]=0, "-", BS_CONTROLE[[#This Row],[SUB]])</f>
        <v>-</v>
      </c>
      <c r="AP474" s="286" t="str">
        <f>IF(BS_CONTROLE[[#This Row],[KM - Inicio]]=0, "-", BS_CONTROLE[[#This Row],[KM - Inicio]])</f>
        <v>-</v>
      </c>
      <c r="AQ474" s="286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7" t="str">
        <f>IF(BS_CONTROLE[[#This Row],[Responsavel pelo boletim]]=0, "-", BS_CONTROLE[[#This Row],[Responsavel pelo boletim]])</f>
        <v>-</v>
      </c>
      <c r="BG474" s="15"/>
      <c r="BH474" s="16"/>
      <c r="BI474" s="16"/>
      <c r="BJ474" s="310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6"/>
        <v/>
      </c>
    </row>
    <row r="475" spans="1:72" hidden="1">
      <c r="A475" s="167" t="str">
        <f t="shared" si="48"/>
        <v/>
      </c>
      <c r="B475" s="168"/>
      <c r="C475" s="8"/>
      <c r="D475" s="51"/>
      <c r="E475" s="320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300"/>
      <c r="W475" s="303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6" t="str">
        <f>IF(BS_CONTROLE[[#This Row],[Local - Partida]]=0, "-", BS_CONTROLE[[#This Row],[Local - Partida]])</f>
        <v>-</v>
      </c>
      <c r="AL475" s="306" t="str">
        <f>IF(BS_CONTROLE[[#This Row],[Local - Encerramento]]=0, "-", BS_CONTROLE[[#This Row],[Local - Encerramento]])</f>
        <v>-</v>
      </c>
      <c r="AM475" s="306" t="str">
        <f>IF(BS_CONTROLE[[#This Row],[Entre - Estações]]=0, "-", BS_CONTROLE[[#This Row],[Entre - Estações]])</f>
        <v>-</v>
      </c>
      <c r="AN475" s="306" t="str">
        <f>IF(BS_CONTROLE[[#This Row],[SB]]=0, "-", BS_CONTROLE[[#This Row],[SB]])</f>
        <v>-</v>
      </c>
      <c r="AO475" s="285" t="str">
        <f>IF(BS_CONTROLE[[#This Row],[SUB]]=0, "-", BS_CONTROLE[[#This Row],[SUB]])</f>
        <v>-</v>
      </c>
      <c r="AP475" s="286" t="str">
        <f>IF(BS_CONTROLE[[#This Row],[KM - Inicio]]=0, "-", BS_CONTROLE[[#This Row],[KM - Inicio]])</f>
        <v>-</v>
      </c>
      <c r="AQ475" s="286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7" t="str">
        <f>IF(BS_CONTROLE[[#This Row],[Responsavel pelo boletim]]=0, "-", BS_CONTROLE[[#This Row],[Responsavel pelo boletim]])</f>
        <v>-</v>
      </c>
      <c r="BG475" s="15"/>
      <c r="BH475" s="16"/>
      <c r="BI475" s="16"/>
      <c r="BJ475" s="310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49">IF(BN475="","",SUBSTITUTE(BM475," ","")&amp;SUBSTITUTE(BN475," ",""))</f>
        <v/>
      </c>
    </row>
    <row r="476" spans="1:72" hidden="1">
      <c r="A476" s="167" t="str">
        <f t="shared" si="48"/>
        <v/>
      </c>
      <c r="B476" s="168"/>
      <c r="C476" s="8"/>
      <c r="D476" s="51"/>
      <c r="E476" s="320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300"/>
      <c r="W476" s="303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6" t="str">
        <f>IF(BS_CONTROLE[[#This Row],[Local - Partida]]=0, "-", BS_CONTROLE[[#This Row],[Local - Partida]])</f>
        <v>-</v>
      </c>
      <c r="AL476" s="306" t="str">
        <f>IF(BS_CONTROLE[[#This Row],[Local - Encerramento]]=0, "-", BS_CONTROLE[[#This Row],[Local - Encerramento]])</f>
        <v>-</v>
      </c>
      <c r="AM476" s="306" t="str">
        <f>IF(BS_CONTROLE[[#This Row],[Entre - Estações]]=0, "-", BS_CONTROLE[[#This Row],[Entre - Estações]])</f>
        <v>-</v>
      </c>
      <c r="AN476" s="306" t="str">
        <f>IF(BS_CONTROLE[[#This Row],[SB]]=0, "-", BS_CONTROLE[[#This Row],[SB]])</f>
        <v>-</v>
      </c>
      <c r="AO476" s="285" t="str">
        <f>IF(BS_CONTROLE[[#This Row],[SUB]]=0, "-", BS_CONTROLE[[#This Row],[SUB]])</f>
        <v>-</v>
      </c>
      <c r="AP476" s="286" t="str">
        <f>IF(BS_CONTROLE[[#This Row],[KM - Inicio]]=0, "-", BS_CONTROLE[[#This Row],[KM - Inicio]])</f>
        <v>-</v>
      </c>
      <c r="AQ476" s="286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7" t="str">
        <f>IF(BS_CONTROLE[[#This Row],[Responsavel pelo boletim]]=0, "-", BS_CONTROLE[[#This Row],[Responsavel pelo boletim]])</f>
        <v>-</v>
      </c>
      <c r="BG476" s="15"/>
      <c r="BH476" s="16"/>
      <c r="BI476" s="16"/>
      <c r="BJ476" s="310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50">IF(BN476="","",SUBSTITUTE(BM476," ","")&amp;SUBSTITUTE(BN476," ",""))</f>
        <v/>
      </c>
    </row>
    <row r="477" spans="1:72" hidden="1">
      <c r="A477" s="167" t="str">
        <f t="shared" si="48"/>
        <v/>
      </c>
      <c r="B477" s="168"/>
      <c r="C477" s="8"/>
      <c r="D477" s="51"/>
      <c r="E477" s="320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300"/>
      <c r="W477" s="303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6" t="str">
        <f>IF(BS_CONTROLE[[#This Row],[Local - Partida]]=0, "-", BS_CONTROLE[[#This Row],[Local - Partida]])</f>
        <v>-</v>
      </c>
      <c r="AL477" s="306" t="str">
        <f>IF(BS_CONTROLE[[#This Row],[Local - Encerramento]]=0, "-", BS_CONTROLE[[#This Row],[Local - Encerramento]])</f>
        <v>-</v>
      </c>
      <c r="AM477" s="306" t="str">
        <f>IF(BS_CONTROLE[[#This Row],[Entre - Estações]]=0, "-", BS_CONTROLE[[#This Row],[Entre - Estações]])</f>
        <v>-</v>
      </c>
      <c r="AN477" s="306" t="str">
        <f>IF(BS_CONTROLE[[#This Row],[SB]]=0, "-", BS_CONTROLE[[#This Row],[SB]])</f>
        <v>-</v>
      </c>
      <c r="AO477" s="285" t="str">
        <f>IF(BS_CONTROLE[[#This Row],[SUB]]=0, "-", BS_CONTROLE[[#This Row],[SUB]])</f>
        <v>-</v>
      </c>
      <c r="AP477" s="286" t="str">
        <f>IF(BS_CONTROLE[[#This Row],[KM - Inicio]]=0, "-", BS_CONTROLE[[#This Row],[KM - Inicio]])</f>
        <v>-</v>
      </c>
      <c r="AQ477" s="286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7" t="str">
        <f>IF(BS_CONTROLE[[#This Row],[Responsavel pelo boletim]]=0, "-", BS_CONTROLE[[#This Row],[Responsavel pelo boletim]])</f>
        <v>-</v>
      </c>
      <c r="BG477" s="15"/>
      <c r="BH477" s="16"/>
      <c r="BI477" s="16"/>
      <c r="BJ477" s="310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50"/>
        <v/>
      </c>
    </row>
    <row r="478" spans="1:72" hidden="1">
      <c r="A478" s="167" t="str">
        <f t="shared" si="48"/>
        <v/>
      </c>
      <c r="B478" s="168"/>
      <c r="C478" s="8"/>
      <c r="D478" s="51"/>
      <c r="E478" s="321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300"/>
      <c r="W478" s="303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6" t="str">
        <f>IF(BS_CONTROLE[[#This Row],[Local - Partida]]=0, "-", BS_CONTROLE[[#This Row],[Local - Partida]])</f>
        <v>-</v>
      </c>
      <c r="AL478" s="306" t="str">
        <f>IF(BS_CONTROLE[[#This Row],[Local - Encerramento]]=0, "-", BS_CONTROLE[[#This Row],[Local - Encerramento]])</f>
        <v>-</v>
      </c>
      <c r="AM478" s="306" t="str">
        <f>IF(BS_CONTROLE[[#This Row],[Entre - Estações]]=0, "-", BS_CONTROLE[[#This Row],[Entre - Estações]])</f>
        <v>-</v>
      </c>
      <c r="AN478" s="306" t="str">
        <f>IF(BS_CONTROLE[[#This Row],[SB]]=0, "-", BS_CONTROLE[[#This Row],[SB]])</f>
        <v>-</v>
      </c>
      <c r="AO478" s="285" t="str">
        <f>IF(BS_CONTROLE[[#This Row],[SUB]]=0, "-", BS_CONTROLE[[#This Row],[SUB]])</f>
        <v>-</v>
      </c>
      <c r="AP478" s="286" t="str">
        <f>IF(BS_CONTROLE[[#This Row],[KM - Inicio]]=0, "-", BS_CONTROLE[[#This Row],[KM - Inicio]])</f>
        <v>-</v>
      </c>
      <c r="AQ478" s="286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7" t="str">
        <f>IF(BS_CONTROLE[[#This Row],[Responsavel pelo boletim]]=0, "-", BS_CONTROLE[[#This Row],[Responsavel pelo boletim]])</f>
        <v>-</v>
      </c>
      <c r="BG478" s="15"/>
      <c r="BH478" s="16"/>
      <c r="BI478" s="16"/>
      <c r="BJ478" s="310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0"/>
        <v/>
      </c>
    </row>
    <row r="479" spans="1:72" hidden="1">
      <c r="A479" s="167" t="str">
        <f t="shared" si="48"/>
        <v/>
      </c>
      <c r="B479" s="168"/>
      <c r="C479" s="8"/>
      <c r="D479" s="51"/>
      <c r="E479" s="320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300"/>
      <c r="W479" s="303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6" t="str">
        <f>IF(BS_CONTROLE[[#This Row],[Local - Partida]]=0, "-", BS_CONTROLE[[#This Row],[Local - Partida]])</f>
        <v>-</v>
      </c>
      <c r="AL479" s="306" t="str">
        <f>IF(BS_CONTROLE[[#This Row],[Local - Encerramento]]=0, "-", BS_CONTROLE[[#This Row],[Local - Encerramento]])</f>
        <v>-</v>
      </c>
      <c r="AM479" s="306" t="str">
        <f>IF(BS_CONTROLE[[#This Row],[Entre - Estações]]=0, "-", BS_CONTROLE[[#This Row],[Entre - Estações]])</f>
        <v>-</v>
      </c>
      <c r="AN479" s="306" t="str">
        <f>IF(BS_CONTROLE[[#This Row],[SB]]=0, "-", BS_CONTROLE[[#This Row],[SB]])</f>
        <v>-</v>
      </c>
      <c r="AO479" s="285" t="str">
        <f>IF(BS_CONTROLE[[#This Row],[SUB]]=0, "-", BS_CONTROLE[[#This Row],[SUB]])</f>
        <v>-</v>
      </c>
      <c r="AP479" s="286" t="str">
        <f>IF(BS_CONTROLE[[#This Row],[KM - Inicio]]=0, "-", BS_CONTROLE[[#This Row],[KM - Inicio]])</f>
        <v>-</v>
      </c>
      <c r="AQ479" s="286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7" t="str">
        <f>IF(BS_CONTROLE[[#This Row],[Responsavel pelo boletim]]=0, "-", BS_CONTROLE[[#This Row],[Responsavel pelo boletim]])</f>
        <v>-</v>
      </c>
      <c r="BG479" s="15"/>
      <c r="BH479" s="16"/>
      <c r="BI479" s="16"/>
      <c r="BJ479" s="310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0"/>
        <v/>
      </c>
    </row>
    <row r="480" spans="1:72" hidden="1">
      <c r="A480" s="167" t="str">
        <f t="shared" si="48"/>
        <v/>
      </c>
      <c r="B480" s="168"/>
      <c r="C480" s="8"/>
      <c r="D480" s="51"/>
      <c r="E480" s="320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9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9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300"/>
      <c r="W480" s="303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6" t="str">
        <f>IF(BS_CONTROLE[[#This Row],[Local - Partida]]=0, "-", BS_CONTROLE[[#This Row],[Local - Partida]])</f>
        <v>-</v>
      </c>
      <c r="AL480" s="306" t="str">
        <f>IF(BS_CONTROLE[[#This Row],[Local - Encerramento]]=0, "-", BS_CONTROLE[[#This Row],[Local - Encerramento]])</f>
        <v>-</v>
      </c>
      <c r="AM480" s="306" t="str">
        <f>IF(BS_CONTROLE[[#This Row],[Entre - Estações]]=0, "-", BS_CONTROLE[[#This Row],[Entre - Estações]])</f>
        <v>-</v>
      </c>
      <c r="AN480" s="306" t="str">
        <f>IF(BS_CONTROLE[[#This Row],[SB]]=0, "-", BS_CONTROLE[[#This Row],[SB]])</f>
        <v>-</v>
      </c>
      <c r="AO480" s="285" t="str">
        <f>IF(BS_CONTROLE[[#This Row],[SUB]]=0, "-", BS_CONTROLE[[#This Row],[SUB]])</f>
        <v>-</v>
      </c>
      <c r="AP480" s="286" t="str">
        <f>IF(BS_CONTROLE[[#This Row],[KM - Inicio]]=0, "-", BS_CONTROLE[[#This Row],[KM - Inicio]])</f>
        <v>-</v>
      </c>
      <c r="AQ480" s="286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7" t="str">
        <f>IF(BS_CONTROLE[[#This Row],[Responsavel pelo boletim]]=0, "-", BS_CONTROLE[[#This Row],[Responsavel pelo boletim]])</f>
        <v>-</v>
      </c>
      <c r="BG480" s="15"/>
      <c r="BH480" s="16"/>
      <c r="BI480" s="16"/>
      <c r="BJ480" s="310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0"/>
        <v/>
      </c>
    </row>
    <row r="481" spans="1:72" hidden="1">
      <c r="A481" s="167" t="str">
        <f t="shared" si="48"/>
        <v/>
      </c>
      <c r="B481" s="168"/>
      <c r="C481" s="8"/>
      <c r="D481" s="51"/>
      <c r="E481" s="320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300"/>
      <c r="W481" s="303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6" t="str">
        <f>IF(BS_CONTROLE[[#This Row],[Local - Partida]]=0, "-", BS_CONTROLE[[#This Row],[Local - Partida]])</f>
        <v>-</v>
      </c>
      <c r="AL481" s="306" t="str">
        <f>IF(BS_CONTROLE[[#This Row],[Local - Encerramento]]=0, "-", BS_CONTROLE[[#This Row],[Local - Encerramento]])</f>
        <v>-</v>
      </c>
      <c r="AM481" s="306" t="str">
        <f>IF(BS_CONTROLE[[#This Row],[Entre - Estações]]=0, "-", BS_CONTROLE[[#This Row],[Entre - Estações]])</f>
        <v>-</v>
      </c>
      <c r="AN481" s="306" t="str">
        <f>IF(BS_CONTROLE[[#This Row],[SB]]=0, "-", BS_CONTROLE[[#This Row],[SB]])</f>
        <v>-</v>
      </c>
      <c r="AO481" s="285" t="str">
        <f>IF(BS_CONTROLE[[#This Row],[SUB]]=0, "-", BS_CONTROLE[[#This Row],[SUB]])</f>
        <v>-</v>
      </c>
      <c r="AP481" s="286" t="str">
        <f>IF(BS_CONTROLE[[#This Row],[KM - Inicio]]=0, "-", BS_CONTROLE[[#This Row],[KM - Inicio]])</f>
        <v>-</v>
      </c>
      <c r="AQ481" s="286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7" t="str">
        <f>IF(BS_CONTROLE[[#This Row],[Responsavel pelo boletim]]=0, "-", BS_CONTROLE[[#This Row],[Responsavel pelo boletim]])</f>
        <v>-</v>
      </c>
      <c r="BG481" s="15"/>
      <c r="BH481" s="16"/>
      <c r="BI481" s="16"/>
      <c r="BJ481" s="310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0"/>
        <v/>
      </c>
    </row>
    <row r="482" spans="1:72" hidden="1">
      <c r="A482" s="167" t="str">
        <f t="shared" si="48"/>
        <v/>
      </c>
      <c r="B482" s="168"/>
      <c r="C482" s="8"/>
      <c r="D482" s="51"/>
      <c r="E482" s="320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300"/>
      <c r="W482" s="303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6" t="str">
        <f>IF(BS_CONTROLE[[#This Row],[Local - Partida]]=0, "-", BS_CONTROLE[[#This Row],[Local - Partida]])</f>
        <v>-</v>
      </c>
      <c r="AL482" s="306" t="str">
        <f>IF(BS_CONTROLE[[#This Row],[Local - Encerramento]]=0, "-", BS_CONTROLE[[#This Row],[Local - Encerramento]])</f>
        <v>-</v>
      </c>
      <c r="AM482" s="306" t="str">
        <f>IF(BS_CONTROLE[[#This Row],[Entre - Estações]]=0, "-", BS_CONTROLE[[#This Row],[Entre - Estações]])</f>
        <v>-</v>
      </c>
      <c r="AN482" s="306" t="str">
        <f>IF(BS_CONTROLE[[#This Row],[SB]]=0, "-", BS_CONTROLE[[#This Row],[SB]])</f>
        <v>-</v>
      </c>
      <c r="AO482" s="285" t="str">
        <f>IF(BS_CONTROLE[[#This Row],[SUB]]=0, "-", BS_CONTROLE[[#This Row],[SUB]])</f>
        <v>-</v>
      </c>
      <c r="AP482" s="286" t="str">
        <f>IF(BS_CONTROLE[[#This Row],[KM - Inicio]]=0, "-", BS_CONTROLE[[#This Row],[KM - Inicio]])</f>
        <v>-</v>
      </c>
      <c r="AQ482" s="286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7" t="str">
        <f>IF(BS_CONTROLE[[#This Row],[Responsavel pelo boletim]]=0, "-", BS_CONTROLE[[#This Row],[Responsavel pelo boletim]])</f>
        <v>-</v>
      </c>
      <c r="BG482" s="15"/>
      <c r="BH482" s="16"/>
      <c r="BI482" s="16"/>
      <c r="BJ482" s="310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0"/>
        <v/>
      </c>
    </row>
    <row r="483" spans="1:72" hidden="1">
      <c r="A483" s="167" t="str">
        <f t="shared" si="48"/>
        <v/>
      </c>
      <c r="B483" s="168"/>
      <c r="C483" s="8"/>
      <c r="D483" s="51"/>
      <c r="E483" s="320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300"/>
      <c r="W483" s="303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6" t="str">
        <f>IF(BS_CONTROLE[[#This Row],[Local - Partida]]=0, "-", BS_CONTROLE[[#This Row],[Local - Partida]])</f>
        <v>-</v>
      </c>
      <c r="AL483" s="306" t="str">
        <f>IF(BS_CONTROLE[[#This Row],[Local - Encerramento]]=0, "-", BS_CONTROLE[[#This Row],[Local - Encerramento]])</f>
        <v>-</v>
      </c>
      <c r="AM483" s="306" t="str">
        <f>IF(BS_CONTROLE[[#This Row],[Entre - Estações]]=0, "-", BS_CONTROLE[[#This Row],[Entre - Estações]])</f>
        <v>-</v>
      </c>
      <c r="AN483" s="306" t="str">
        <f>IF(BS_CONTROLE[[#This Row],[SB]]=0, "-", BS_CONTROLE[[#This Row],[SB]])</f>
        <v>-</v>
      </c>
      <c r="AO483" s="285" t="str">
        <f>IF(BS_CONTROLE[[#This Row],[SUB]]=0, "-", BS_CONTROLE[[#This Row],[SUB]])</f>
        <v>-</v>
      </c>
      <c r="AP483" s="286" t="str">
        <f>IF(BS_CONTROLE[[#This Row],[KM - Inicio]]=0, "-", BS_CONTROLE[[#This Row],[KM - Inicio]])</f>
        <v>-</v>
      </c>
      <c r="AQ483" s="286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7" t="str">
        <f>IF(BS_CONTROLE[[#This Row],[Responsavel pelo boletim]]=0, "-", BS_CONTROLE[[#This Row],[Responsavel pelo boletim]])</f>
        <v>-</v>
      </c>
      <c r="BG483" s="15"/>
      <c r="BH483" s="16"/>
      <c r="BI483" s="16"/>
      <c r="BJ483" s="310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0"/>
        <v/>
      </c>
    </row>
    <row r="484" spans="1:72" hidden="1">
      <c r="A484" s="167" t="str">
        <f t="shared" si="48"/>
        <v/>
      </c>
      <c r="B484" s="168"/>
      <c r="C484" s="8"/>
      <c r="D484" s="51"/>
      <c r="E484" s="320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300"/>
      <c r="W484" s="303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6" t="str">
        <f>IF(BS_CONTROLE[[#This Row],[Local - Partida]]=0, "-", BS_CONTROLE[[#This Row],[Local - Partida]])</f>
        <v>-</v>
      </c>
      <c r="AL484" s="306" t="str">
        <f>IF(BS_CONTROLE[[#This Row],[Local - Encerramento]]=0, "-", BS_CONTROLE[[#This Row],[Local - Encerramento]])</f>
        <v>-</v>
      </c>
      <c r="AM484" s="306" t="str">
        <f>IF(BS_CONTROLE[[#This Row],[Entre - Estações]]=0, "-", BS_CONTROLE[[#This Row],[Entre - Estações]])</f>
        <v>-</v>
      </c>
      <c r="AN484" s="306" t="str">
        <f>IF(BS_CONTROLE[[#This Row],[SB]]=0, "-", BS_CONTROLE[[#This Row],[SB]])</f>
        <v>-</v>
      </c>
      <c r="AO484" s="285" t="str">
        <f>IF(BS_CONTROLE[[#This Row],[SUB]]=0, "-", BS_CONTROLE[[#This Row],[SUB]])</f>
        <v>-</v>
      </c>
      <c r="AP484" s="286" t="str">
        <f>IF(BS_CONTROLE[[#This Row],[KM - Inicio]]=0, "-", BS_CONTROLE[[#This Row],[KM - Inicio]])</f>
        <v>-</v>
      </c>
      <c r="AQ484" s="286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7" t="str">
        <f>IF(BS_CONTROLE[[#This Row],[Responsavel pelo boletim]]=0, "-", BS_CONTROLE[[#This Row],[Responsavel pelo boletim]])</f>
        <v>-</v>
      </c>
      <c r="BG484" s="15"/>
      <c r="BH484" s="16"/>
      <c r="BI484" s="16"/>
      <c r="BJ484" s="310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0"/>
        <v/>
      </c>
    </row>
    <row r="485" spans="1:72" hidden="1">
      <c r="A485" s="167" t="str">
        <f t="shared" si="48"/>
        <v/>
      </c>
      <c r="B485" s="168"/>
      <c r="C485" s="8"/>
      <c r="D485" s="51"/>
      <c r="E485" s="320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300"/>
      <c r="W485" s="303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6" t="str">
        <f>IF(BS_CONTROLE[[#This Row],[Local - Partida]]=0, "-", BS_CONTROLE[[#This Row],[Local - Partida]])</f>
        <v>-</v>
      </c>
      <c r="AL485" s="306" t="str">
        <f>IF(BS_CONTROLE[[#This Row],[Local - Encerramento]]=0, "-", BS_CONTROLE[[#This Row],[Local - Encerramento]])</f>
        <v>-</v>
      </c>
      <c r="AM485" s="306" t="str">
        <f>IF(BS_CONTROLE[[#This Row],[Entre - Estações]]=0, "-", BS_CONTROLE[[#This Row],[Entre - Estações]])</f>
        <v>-</v>
      </c>
      <c r="AN485" s="306" t="str">
        <f>IF(BS_CONTROLE[[#This Row],[SB]]=0, "-", BS_CONTROLE[[#This Row],[SB]])</f>
        <v>-</v>
      </c>
      <c r="AO485" s="285" t="str">
        <f>IF(BS_CONTROLE[[#This Row],[SUB]]=0, "-", BS_CONTROLE[[#This Row],[SUB]])</f>
        <v>-</v>
      </c>
      <c r="AP485" s="286" t="str">
        <f>IF(BS_CONTROLE[[#This Row],[KM - Inicio]]=0, "-", BS_CONTROLE[[#This Row],[KM - Inicio]])</f>
        <v>-</v>
      </c>
      <c r="AQ485" s="286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7" t="str">
        <f>IF(BS_CONTROLE[[#This Row],[Responsavel pelo boletim]]=0, "-", BS_CONTROLE[[#This Row],[Responsavel pelo boletim]])</f>
        <v>-</v>
      </c>
      <c r="BG485" s="15"/>
      <c r="BH485" s="16"/>
      <c r="BI485" s="16"/>
      <c r="BJ485" s="310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0"/>
        <v/>
      </c>
    </row>
    <row r="486" spans="1:72" hidden="1">
      <c r="A486" s="167" t="str">
        <f t="shared" si="48"/>
        <v/>
      </c>
      <c r="B486" s="168"/>
      <c r="C486" s="8"/>
      <c r="D486" s="51"/>
      <c r="E486" s="320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9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9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300"/>
      <c r="W486" s="303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6" t="str">
        <f>IF(BS_CONTROLE[[#This Row],[Local - Partida]]=0, "-", BS_CONTROLE[[#This Row],[Local - Partida]])</f>
        <v>-</v>
      </c>
      <c r="AL486" s="306" t="str">
        <f>IF(BS_CONTROLE[[#This Row],[Local - Encerramento]]=0, "-", BS_CONTROLE[[#This Row],[Local - Encerramento]])</f>
        <v>-</v>
      </c>
      <c r="AM486" s="306" t="str">
        <f>IF(BS_CONTROLE[[#This Row],[Entre - Estações]]=0, "-", BS_CONTROLE[[#This Row],[Entre - Estações]])</f>
        <v>-</v>
      </c>
      <c r="AN486" s="306" t="str">
        <f>IF(BS_CONTROLE[[#This Row],[SB]]=0, "-", BS_CONTROLE[[#This Row],[SB]])</f>
        <v>-</v>
      </c>
      <c r="AO486" s="285" t="str">
        <f>IF(BS_CONTROLE[[#This Row],[SUB]]=0, "-", BS_CONTROLE[[#This Row],[SUB]])</f>
        <v>-</v>
      </c>
      <c r="AP486" s="286" t="str">
        <f>IF(BS_CONTROLE[[#This Row],[KM - Inicio]]=0, "-", BS_CONTROLE[[#This Row],[KM - Inicio]])</f>
        <v>-</v>
      </c>
      <c r="AQ486" s="286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7" t="str">
        <f>IF(BS_CONTROLE[[#This Row],[Responsavel pelo boletim]]=0, "-", BS_CONTROLE[[#This Row],[Responsavel pelo boletim]])</f>
        <v>-</v>
      </c>
      <c r="BG486" s="15"/>
      <c r="BH486" s="16"/>
      <c r="BI486" s="16"/>
      <c r="BJ486" s="310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0"/>
        <v/>
      </c>
    </row>
    <row r="487" spans="1:72" hidden="1">
      <c r="A487" s="167" t="str">
        <f t="shared" si="48"/>
        <v/>
      </c>
      <c r="B487" s="168"/>
      <c r="C487" s="8"/>
      <c r="D487" s="51"/>
      <c r="E487" s="320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300"/>
      <c r="W487" s="303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6" t="str">
        <f>IF(BS_CONTROLE[[#This Row],[Local - Partida]]=0, "-", BS_CONTROLE[[#This Row],[Local - Partida]])</f>
        <v>-</v>
      </c>
      <c r="AL487" s="306" t="str">
        <f>IF(BS_CONTROLE[[#This Row],[Local - Encerramento]]=0, "-", BS_CONTROLE[[#This Row],[Local - Encerramento]])</f>
        <v>-</v>
      </c>
      <c r="AM487" s="306" t="str">
        <f>IF(BS_CONTROLE[[#This Row],[Entre - Estações]]=0, "-", BS_CONTROLE[[#This Row],[Entre - Estações]])</f>
        <v>-</v>
      </c>
      <c r="AN487" s="306" t="str">
        <f>IF(BS_CONTROLE[[#This Row],[SB]]=0, "-", BS_CONTROLE[[#This Row],[SB]])</f>
        <v>-</v>
      </c>
      <c r="AO487" s="285" t="str">
        <f>IF(BS_CONTROLE[[#This Row],[SUB]]=0, "-", BS_CONTROLE[[#This Row],[SUB]])</f>
        <v>-</v>
      </c>
      <c r="AP487" s="286" t="str">
        <f>IF(BS_CONTROLE[[#This Row],[KM - Inicio]]=0, "-", BS_CONTROLE[[#This Row],[KM - Inicio]])</f>
        <v>-</v>
      </c>
      <c r="AQ487" s="286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7" t="str">
        <f>IF(BS_CONTROLE[[#This Row],[Responsavel pelo boletim]]=0, "-", BS_CONTROLE[[#This Row],[Responsavel pelo boletim]])</f>
        <v>-</v>
      </c>
      <c r="BG487" s="15"/>
      <c r="BH487" s="16"/>
      <c r="BI487" s="16"/>
      <c r="BJ487" s="310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0"/>
        <v/>
      </c>
    </row>
    <row r="488" spans="1:72" hidden="1">
      <c r="A488" s="167" t="str">
        <f t="shared" si="48"/>
        <v/>
      </c>
      <c r="B488" s="168"/>
      <c r="C488" s="8"/>
      <c r="D488" s="51"/>
      <c r="E488" s="320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300"/>
      <c r="W488" s="303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6" t="str">
        <f>IF(BS_CONTROLE[[#This Row],[Local - Partida]]=0, "-", BS_CONTROLE[[#This Row],[Local - Partida]])</f>
        <v>-</v>
      </c>
      <c r="AL488" s="306" t="str">
        <f>IF(BS_CONTROLE[[#This Row],[Local - Encerramento]]=0, "-", BS_CONTROLE[[#This Row],[Local - Encerramento]])</f>
        <v>-</v>
      </c>
      <c r="AM488" s="306" t="str">
        <f>IF(BS_CONTROLE[[#This Row],[Entre - Estações]]=0, "-", BS_CONTROLE[[#This Row],[Entre - Estações]])</f>
        <v>-</v>
      </c>
      <c r="AN488" s="306" t="str">
        <f>IF(BS_CONTROLE[[#This Row],[SB]]=0, "-", BS_CONTROLE[[#This Row],[SB]])</f>
        <v>-</v>
      </c>
      <c r="AO488" s="285" t="str">
        <f>IF(BS_CONTROLE[[#This Row],[SUB]]=0, "-", BS_CONTROLE[[#This Row],[SUB]])</f>
        <v>-</v>
      </c>
      <c r="AP488" s="286" t="str">
        <f>IF(BS_CONTROLE[[#This Row],[KM - Inicio]]=0, "-", BS_CONTROLE[[#This Row],[KM - Inicio]])</f>
        <v>-</v>
      </c>
      <c r="AQ488" s="286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7" t="str">
        <f>IF(BS_CONTROLE[[#This Row],[Responsavel pelo boletim]]=0, "-", BS_CONTROLE[[#This Row],[Responsavel pelo boletim]])</f>
        <v>-</v>
      </c>
      <c r="BG488" s="15"/>
      <c r="BH488" s="16"/>
      <c r="BI488" s="16"/>
      <c r="BJ488" s="310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0"/>
        <v/>
      </c>
    </row>
    <row r="489" spans="1:72" hidden="1">
      <c r="A489" s="167" t="str">
        <f t="shared" si="48"/>
        <v/>
      </c>
      <c r="B489" s="168"/>
      <c r="C489" s="8"/>
      <c r="D489" s="51"/>
      <c r="E489" s="320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9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9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300"/>
      <c r="W489" s="303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6" t="str">
        <f>IF(BS_CONTROLE[[#This Row],[Local - Partida]]=0, "-", BS_CONTROLE[[#This Row],[Local - Partida]])</f>
        <v>-</v>
      </c>
      <c r="AL489" s="306" t="str">
        <f>IF(BS_CONTROLE[[#This Row],[Local - Encerramento]]=0, "-", BS_CONTROLE[[#This Row],[Local - Encerramento]])</f>
        <v>-</v>
      </c>
      <c r="AM489" s="306" t="str">
        <f>IF(BS_CONTROLE[[#This Row],[Entre - Estações]]=0, "-", BS_CONTROLE[[#This Row],[Entre - Estações]])</f>
        <v>-</v>
      </c>
      <c r="AN489" s="306" t="str">
        <f>IF(BS_CONTROLE[[#This Row],[SB]]=0, "-", BS_CONTROLE[[#This Row],[SB]])</f>
        <v>-</v>
      </c>
      <c r="AO489" s="285" t="str">
        <f>IF(BS_CONTROLE[[#This Row],[SUB]]=0, "-", BS_CONTROLE[[#This Row],[SUB]])</f>
        <v>-</v>
      </c>
      <c r="AP489" s="286" t="str">
        <f>IF(BS_CONTROLE[[#This Row],[KM - Inicio]]=0, "-", BS_CONTROLE[[#This Row],[KM - Inicio]])</f>
        <v>-</v>
      </c>
      <c r="AQ489" s="286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7" t="str">
        <f>IF(BS_CONTROLE[[#This Row],[Responsavel pelo boletim]]=0, "-", BS_CONTROLE[[#This Row],[Responsavel pelo boletim]])</f>
        <v>-</v>
      </c>
      <c r="BG489" s="15"/>
      <c r="BH489" s="16"/>
      <c r="BI489" s="16"/>
      <c r="BJ489" s="310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0"/>
        <v/>
      </c>
    </row>
    <row r="490" spans="1:72" hidden="1">
      <c r="A490" s="167" t="str">
        <f t="shared" si="48"/>
        <v/>
      </c>
      <c r="B490" s="168"/>
      <c r="C490" s="8"/>
      <c r="D490" s="51"/>
      <c r="E490" s="321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300"/>
      <c r="W490" s="303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6" t="str">
        <f>IF(BS_CONTROLE[[#This Row],[Local - Partida]]=0, "-", BS_CONTROLE[[#This Row],[Local - Partida]])</f>
        <v>-</v>
      </c>
      <c r="AL490" s="306" t="str">
        <f>IF(BS_CONTROLE[[#This Row],[Local - Encerramento]]=0, "-", BS_CONTROLE[[#This Row],[Local - Encerramento]])</f>
        <v>-</v>
      </c>
      <c r="AM490" s="306" t="str">
        <f>IF(BS_CONTROLE[[#This Row],[Entre - Estações]]=0, "-", BS_CONTROLE[[#This Row],[Entre - Estações]])</f>
        <v>-</v>
      </c>
      <c r="AN490" s="306" t="str">
        <f>IF(BS_CONTROLE[[#This Row],[SB]]=0, "-", BS_CONTROLE[[#This Row],[SB]])</f>
        <v>-</v>
      </c>
      <c r="AO490" s="285" t="str">
        <f>IF(BS_CONTROLE[[#This Row],[SUB]]=0, "-", BS_CONTROLE[[#This Row],[SUB]])</f>
        <v>-</v>
      </c>
      <c r="AP490" s="286" t="str">
        <f>IF(BS_CONTROLE[[#This Row],[KM - Inicio]]=0, "-", BS_CONTROLE[[#This Row],[KM - Inicio]])</f>
        <v>-</v>
      </c>
      <c r="AQ490" s="286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7" t="str">
        <f>IF(BS_CONTROLE[[#This Row],[Responsavel pelo boletim]]=0, "-", BS_CONTROLE[[#This Row],[Responsavel pelo boletim]])</f>
        <v>-</v>
      </c>
      <c r="BG490" s="15"/>
      <c r="BH490" s="16"/>
      <c r="BI490" s="16"/>
      <c r="BJ490" s="310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0"/>
        <v/>
      </c>
    </row>
    <row r="491" spans="1:72" hidden="1">
      <c r="A491" s="167" t="str">
        <f t="shared" si="48"/>
        <v/>
      </c>
      <c r="B491" s="168"/>
      <c r="C491" s="8"/>
      <c r="D491" s="51"/>
      <c r="E491" s="320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300"/>
      <c r="W491" s="303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6" t="str">
        <f>IF(BS_CONTROLE[[#This Row],[Local - Partida]]=0, "-", BS_CONTROLE[[#This Row],[Local - Partida]])</f>
        <v>-</v>
      </c>
      <c r="AL491" s="306" t="str">
        <f>IF(BS_CONTROLE[[#This Row],[Local - Encerramento]]=0, "-", BS_CONTROLE[[#This Row],[Local - Encerramento]])</f>
        <v>-</v>
      </c>
      <c r="AM491" s="306" t="str">
        <f>IF(BS_CONTROLE[[#This Row],[Entre - Estações]]=0, "-", BS_CONTROLE[[#This Row],[Entre - Estações]])</f>
        <v>-</v>
      </c>
      <c r="AN491" s="306" t="str">
        <f>IF(BS_CONTROLE[[#This Row],[SB]]=0, "-", BS_CONTROLE[[#This Row],[SB]])</f>
        <v>-</v>
      </c>
      <c r="AO491" s="285" t="str">
        <f>IF(BS_CONTROLE[[#This Row],[SUB]]=0, "-", BS_CONTROLE[[#This Row],[SUB]])</f>
        <v>-</v>
      </c>
      <c r="AP491" s="286" t="str">
        <f>IF(BS_CONTROLE[[#This Row],[KM - Inicio]]=0, "-", BS_CONTROLE[[#This Row],[KM - Inicio]])</f>
        <v>-</v>
      </c>
      <c r="AQ491" s="286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7" t="str">
        <f>IF(BS_CONTROLE[[#This Row],[Responsavel pelo boletim]]=0, "-", BS_CONTROLE[[#This Row],[Responsavel pelo boletim]])</f>
        <v>-</v>
      </c>
      <c r="BG491" s="15"/>
      <c r="BH491" s="16"/>
      <c r="BI491" s="16"/>
      <c r="BJ491" s="310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0"/>
        <v/>
      </c>
    </row>
    <row r="492" spans="1:72" hidden="1">
      <c r="A492" s="167" t="str">
        <f t="shared" si="48"/>
        <v/>
      </c>
      <c r="B492" s="168"/>
      <c r="C492" s="8"/>
      <c r="D492" s="51"/>
      <c r="E492" s="320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300"/>
      <c r="W492" s="303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6" t="str">
        <f>IF(BS_CONTROLE[[#This Row],[Local - Partida]]=0, "-", BS_CONTROLE[[#This Row],[Local - Partida]])</f>
        <v>-</v>
      </c>
      <c r="AL492" s="306" t="str">
        <f>IF(BS_CONTROLE[[#This Row],[Local - Encerramento]]=0, "-", BS_CONTROLE[[#This Row],[Local - Encerramento]])</f>
        <v>-</v>
      </c>
      <c r="AM492" s="306" t="str">
        <f>IF(BS_CONTROLE[[#This Row],[Entre - Estações]]=0, "-", BS_CONTROLE[[#This Row],[Entre - Estações]])</f>
        <v>-</v>
      </c>
      <c r="AN492" s="306" t="str">
        <f>IF(BS_CONTROLE[[#This Row],[SB]]=0, "-", BS_CONTROLE[[#This Row],[SB]])</f>
        <v>-</v>
      </c>
      <c r="AO492" s="285" t="str">
        <f>IF(BS_CONTROLE[[#This Row],[SUB]]=0, "-", BS_CONTROLE[[#This Row],[SUB]])</f>
        <v>-</v>
      </c>
      <c r="AP492" s="286" t="str">
        <f>IF(BS_CONTROLE[[#This Row],[KM - Inicio]]=0, "-", BS_CONTROLE[[#This Row],[KM - Inicio]])</f>
        <v>-</v>
      </c>
      <c r="AQ492" s="286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7" t="str">
        <f>IF(BS_CONTROLE[[#This Row],[Responsavel pelo boletim]]=0, "-", BS_CONTROLE[[#This Row],[Responsavel pelo boletim]])</f>
        <v>-</v>
      </c>
      <c r="BG492" s="15"/>
      <c r="BH492" s="16"/>
      <c r="BI492" s="16"/>
      <c r="BJ492" s="310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0"/>
        <v/>
      </c>
    </row>
    <row r="493" spans="1:72" hidden="1">
      <c r="A493" s="167" t="str">
        <f t="shared" si="48"/>
        <v/>
      </c>
      <c r="B493" s="168"/>
      <c r="C493" s="8"/>
      <c r="D493" s="51"/>
      <c r="E493" s="320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300"/>
      <c r="W493" s="303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6" t="str">
        <f>IF(BS_CONTROLE[[#This Row],[Local - Partida]]=0, "-", BS_CONTROLE[[#This Row],[Local - Partida]])</f>
        <v>-</v>
      </c>
      <c r="AL493" s="306" t="str">
        <f>IF(BS_CONTROLE[[#This Row],[Local - Encerramento]]=0, "-", BS_CONTROLE[[#This Row],[Local - Encerramento]])</f>
        <v>-</v>
      </c>
      <c r="AM493" s="306" t="str">
        <f>IF(BS_CONTROLE[[#This Row],[Entre - Estações]]=0, "-", BS_CONTROLE[[#This Row],[Entre - Estações]])</f>
        <v>-</v>
      </c>
      <c r="AN493" s="306" t="str">
        <f>IF(BS_CONTROLE[[#This Row],[SB]]=0, "-", BS_CONTROLE[[#This Row],[SB]])</f>
        <v>-</v>
      </c>
      <c r="AO493" s="285" t="str">
        <f>IF(BS_CONTROLE[[#This Row],[SUB]]=0, "-", BS_CONTROLE[[#This Row],[SUB]])</f>
        <v>-</v>
      </c>
      <c r="AP493" s="286" t="str">
        <f>IF(BS_CONTROLE[[#This Row],[KM - Inicio]]=0, "-", BS_CONTROLE[[#This Row],[KM - Inicio]])</f>
        <v>-</v>
      </c>
      <c r="AQ493" s="286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7" t="str">
        <f>IF(BS_CONTROLE[[#This Row],[Responsavel pelo boletim]]=0, "-", BS_CONTROLE[[#This Row],[Responsavel pelo boletim]])</f>
        <v>-</v>
      </c>
      <c r="BG493" s="15"/>
      <c r="BH493" s="16"/>
      <c r="BI493" s="16"/>
      <c r="BJ493" s="310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0"/>
        <v/>
      </c>
    </row>
    <row r="494" spans="1:72" hidden="1">
      <c r="A494" s="167" t="str">
        <f t="shared" si="48"/>
        <v/>
      </c>
      <c r="B494" s="168"/>
      <c r="C494" s="8"/>
      <c r="D494" s="51"/>
      <c r="E494" s="320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9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9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300"/>
      <c r="W494" s="303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6" t="str">
        <f>IF(BS_CONTROLE[[#This Row],[Local - Partida]]=0, "-", BS_CONTROLE[[#This Row],[Local - Partida]])</f>
        <v>-</v>
      </c>
      <c r="AL494" s="306" t="str">
        <f>IF(BS_CONTROLE[[#This Row],[Local - Encerramento]]=0, "-", BS_CONTROLE[[#This Row],[Local - Encerramento]])</f>
        <v>-</v>
      </c>
      <c r="AM494" s="306" t="str">
        <f>IF(BS_CONTROLE[[#This Row],[Entre - Estações]]=0, "-", BS_CONTROLE[[#This Row],[Entre - Estações]])</f>
        <v>-</v>
      </c>
      <c r="AN494" s="306" t="str">
        <f>IF(BS_CONTROLE[[#This Row],[SB]]=0, "-", BS_CONTROLE[[#This Row],[SB]])</f>
        <v>-</v>
      </c>
      <c r="AO494" s="285" t="str">
        <f>IF(BS_CONTROLE[[#This Row],[SUB]]=0, "-", BS_CONTROLE[[#This Row],[SUB]])</f>
        <v>-</v>
      </c>
      <c r="AP494" s="286" t="str">
        <f>IF(BS_CONTROLE[[#This Row],[KM - Inicio]]=0, "-", BS_CONTROLE[[#This Row],[KM - Inicio]])</f>
        <v>-</v>
      </c>
      <c r="AQ494" s="286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7" t="str">
        <f>IF(BS_CONTROLE[[#This Row],[Responsavel pelo boletim]]=0, "-", BS_CONTROLE[[#This Row],[Responsavel pelo boletim]])</f>
        <v>-</v>
      </c>
      <c r="BG494" s="15"/>
      <c r="BH494" s="16"/>
      <c r="BI494" s="16"/>
      <c r="BJ494" s="310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0"/>
        <v/>
      </c>
    </row>
    <row r="495" spans="1:72" hidden="1">
      <c r="A495" s="167" t="str">
        <f t="shared" si="48"/>
        <v/>
      </c>
      <c r="B495" s="168"/>
      <c r="C495" s="8"/>
      <c r="D495" s="51"/>
      <c r="E495" s="320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9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9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300"/>
      <c r="W495" s="303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6" t="str">
        <f>IF(BS_CONTROLE[[#This Row],[Local - Partida]]=0, "-", BS_CONTROLE[[#This Row],[Local - Partida]])</f>
        <v>-</v>
      </c>
      <c r="AL495" s="306" t="str">
        <f>IF(BS_CONTROLE[[#This Row],[Local - Encerramento]]=0, "-", BS_CONTROLE[[#This Row],[Local - Encerramento]])</f>
        <v>-</v>
      </c>
      <c r="AM495" s="306" t="str">
        <f>IF(BS_CONTROLE[[#This Row],[Entre - Estações]]=0, "-", BS_CONTROLE[[#This Row],[Entre - Estações]])</f>
        <v>-</v>
      </c>
      <c r="AN495" s="306" t="str">
        <f>IF(BS_CONTROLE[[#This Row],[SB]]=0, "-", BS_CONTROLE[[#This Row],[SB]])</f>
        <v>-</v>
      </c>
      <c r="AO495" s="285" t="str">
        <f>IF(BS_CONTROLE[[#This Row],[SUB]]=0, "-", BS_CONTROLE[[#This Row],[SUB]])</f>
        <v>-</v>
      </c>
      <c r="AP495" s="286" t="str">
        <f>IF(BS_CONTROLE[[#This Row],[KM - Inicio]]=0, "-", BS_CONTROLE[[#This Row],[KM - Inicio]])</f>
        <v>-</v>
      </c>
      <c r="AQ495" s="286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7" t="str">
        <f>IF(BS_CONTROLE[[#This Row],[Responsavel pelo boletim]]=0, "-", BS_CONTROLE[[#This Row],[Responsavel pelo boletim]])</f>
        <v>-</v>
      </c>
      <c r="BG495" s="15"/>
      <c r="BH495" s="16"/>
      <c r="BI495" s="16"/>
      <c r="BJ495" s="310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0"/>
        <v/>
      </c>
    </row>
    <row r="496" spans="1:72" hidden="1">
      <c r="A496" s="167" t="str">
        <f t="shared" si="48"/>
        <v/>
      </c>
      <c r="B496" s="168"/>
      <c r="C496" s="8"/>
      <c r="D496" s="51"/>
      <c r="E496" s="320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9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9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300"/>
      <c r="W496" s="303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6" t="str">
        <f>IF(BS_CONTROLE[[#This Row],[Local - Partida]]=0, "-", BS_CONTROLE[[#This Row],[Local - Partida]])</f>
        <v>-</v>
      </c>
      <c r="AL496" s="306" t="str">
        <f>IF(BS_CONTROLE[[#This Row],[Local - Encerramento]]=0, "-", BS_CONTROLE[[#This Row],[Local - Encerramento]])</f>
        <v>-</v>
      </c>
      <c r="AM496" s="306" t="str">
        <f>IF(BS_CONTROLE[[#This Row],[Entre - Estações]]=0, "-", BS_CONTROLE[[#This Row],[Entre - Estações]])</f>
        <v>-</v>
      </c>
      <c r="AN496" s="306" t="str">
        <f>IF(BS_CONTROLE[[#This Row],[SB]]=0, "-", BS_CONTROLE[[#This Row],[SB]])</f>
        <v>-</v>
      </c>
      <c r="AO496" s="285" t="str">
        <f>IF(BS_CONTROLE[[#This Row],[SUB]]=0, "-", BS_CONTROLE[[#This Row],[SUB]])</f>
        <v>-</v>
      </c>
      <c r="AP496" s="286" t="str">
        <f>IF(BS_CONTROLE[[#This Row],[KM - Inicio]]=0, "-", BS_CONTROLE[[#This Row],[KM - Inicio]])</f>
        <v>-</v>
      </c>
      <c r="AQ496" s="286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7" t="str">
        <f>IF(BS_CONTROLE[[#This Row],[Responsavel pelo boletim]]=0, "-", BS_CONTROLE[[#This Row],[Responsavel pelo boletim]])</f>
        <v>-</v>
      </c>
      <c r="BG496" s="15"/>
      <c r="BH496" s="16"/>
      <c r="BI496" s="16"/>
      <c r="BJ496" s="310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0"/>
        <v/>
      </c>
    </row>
    <row r="497" spans="1:72" hidden="1">
      <c r="A497" s="167" t="str">
        <f t="shared" si="48"/>
        <v/>
      </c>
      <c r="B497" s="168"/>
      <c r="C497" s="8"/>
      <c r="D497" s="51"/>
      <c r="E497" s="320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300"/>
      <c r="W497" s="303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6" t="str">
        <f>IF(BS_CONTROLE[[#This Row],[Local - Partida]]=0, "-", BS_CONTROLE[[#This Row],[Local - Partida]])</f>
        <v>-</v>
      </c>
      <c r="AL497" s="306" t="str">
        <f>IF(BS_CONTROLE[[#This Row],[Local - Encerramento]]=0, "-", BS_CONTROLE[[#This Row],[Local - Encerramento]])</f>
        <v>-</v>
      </c>
      <c r="AM497" s="306" t="str">
        <f>IF(BS_CONTROLE[[#This Row],[Entre - Estações]]=0, "-", BS_CONTROLE[[#This Row],[Entre - Estações]])</f>
        <v>-</v>
      </c>
      <c r="AN497" s="306" t="str">
        <f>IF(BS_CONTROLE[[#This Row],[SB]]=0, "-", BS_CONTROLE[[#This Row],[SB]])</f>
        <v>-</v>
      </c>
      <c r="AO497" s="285" t="str">
        <f>IF(BS_CONTROLE[[#This Row],[SUB]]=0, "-", BS_CONTROLE[[#This Row],[SUB]])</f>
        <v>-</v>
      </c>
      <c r="AP497" s="286" t="str">
        <f>IF(BS_CONTROLE[[#This Row],[KM - Inicio]]=0, "-", BS_CONTROLE[[#This Row],[KM - Inicio]])</f>
        <v>-</v>
      </c>
      <c r="AQ497" s="286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7" t="str">
        <f>IF(BS_CONTROLE[[#This Row],[Responsavel pelo boletim]]=0, "-", BS_CONTROLE[[#This Row],[Responsavel pelo boletim]])</f>
        <v>-</v>
      </c>
      <c r="BG497" s="15"/>
      <c r="BH497" s="16"/>
      <c r="BI497" s="16"/>
      <c r="BJ497" s="310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0"/>
        <v/>
      </c>
    </row>
    <row r="498" spans="1:72" hidden="1">
      <c r="A498" s="167" t="str">
        <f t="shared" si="48"/>
        <v/>
      </c>
      <c r="B498" s="168"/>
      <c r="C498" s="8"/>
      <c r="D498" s="51"/>
      <c r="E498" s="320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300"/>
      <c r="W498" s="303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6" t="str">
        <f>IF(BS_CONTROLE[[#This Row],[Local - Partida]]=0, "-", BS_CONTROLE[[#This Row],[Local - Partida]])</f>
        <v>-</v>
      </c>
      <c r="AL498" s="306" t="str">
        <f>IF(BS_CONTROLE[[#This Row],[Local - Encerramento]]=0, "-", BS_CONTROLE[[#This Row],[Local - Encerramento]])</f>
        <v>-</v>
      </c>
      <c r="AM498" s="306" t="str">
        <f>IF(BS_CONTROLE[[#This Row],[Entre - Estações]]=0, "-", BS_CONTROLE[[#This Row],[Entre - Estações]])</f>
        <v>-</v>
      </c>
      <c r="AN498" s="306" t="str">
        <f>IF(BS_CONTROLE[[#This Row],[SB]]=0, "-", BS_CONTROLE[[#This Row],[SB]])</f>
        <v>-</v>
      </c>
      <c r="AO498" s="285" t="str">
        <f>IF(BS_CONTROLE[[#This Row],[SUB]]=0, "-", BS_CONTROLE[[#This Row],[SUB]])</f>
        <v>-</v>
      </c>
      <c r="AP498" s="286" t="str">
        <f>IF(BS_CONTROLE[[#This Row],[KM - Inicio]]=0, "-", BS_CONTROLE[[#This Row],[KM - Inicio]])</f>
        <v>-</v>
      </c>
      <c r="AQ498" s="286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7" t="str">
        <f>IF(BS_CONTROLE[[#This Row],[Responsavel pelo boletim]]=0, "-", BS_CONTROLE[[#This Row],[Responsavel pelo boletim]])</f>
        <v>-</v>
      </c>
      <c r="BG498" s="15"/>
      <c r="BH498" s="16"/>
      <c r="BI498" s="16"/>
      <c r="BJ498" s="310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0"/>
        <v/>
      </c>
    </row>
    <row r="499" spans="1:72" hidden="1">
      <c r="A499" s="167" t="str">
        <f t="shared" si="48"/>
        <v/>
      </c>
      <c r="B499" s="168"/>
      <c r="C499" s="8"/>
      <c r="D499" s="51"/>
      <c r="E499" s="320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300"/>
      <c r="W499" s="303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6" t="str">
        <f>IF(BS_CONTROLE[[#This Row],[Local - Partida]]=0, "-", BS_CONTROLE[[#This Row],[Local - Partida]])</f>
        <v>-</v>
      </c>
      <c r="AL499" s="306" t="str">
        <f>IF(BS_CONTROLE[[#This Row],[Local - Encerramento]]=0, "-", BS_CONTROLE[[#This Row],[Local - Encerramento]])</f>
        <v>-</v>
      </c>
      <c r="AM499" s="306" t="str">
        <f>IF(BS_CONTROLE[[#This Row],[Entre - Estações]]=0, "-", BS_CONTROLE[[#This Row],[Entre - Estações]])</f>
        <v>-</v>
      </c>
      <c r="AN499" s="306" t="str">
        <f>IF(BS_CONTROLE[[#This Row],[SB]]=0, "-", BS_CONTROLE[[#This Row],[SB]])</f>
        <v>-</v>
      </c>
      <c r="AO499" s="285" t="str">
        <f>IF(BS_CONTROLE[[#This Row],[SUB]]=0, "-", BS_CONTROLE[[#This Row],[SUB]])</f>
        <v>-</v>
      </c>
      <c r="AP499" s="286" t="str">
        <f>IF(BS_CONTROLE[[#This Row],[KM - Inicio]]=0, "-", BS_CONTROLE[[#This Row],[KM - Inicio]])</f>
        <v>-</v>
      </c>
      <c r="AQ499" s="286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7" t="str">
        <f>IF(BS_CONTROLE[[#This Row],[Responsavel pelo boletim]]=0, "-", BS_CONTROLE[[#This Row],[Responsavel pelo boletim]])</f>
        <v>-</v>
      </c>
      <c r="BG499" s="15"/>
      <c r="BH499" s="16"/>
      <c r="BI499" s="16"/>
      <c r="BJ499" s="310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0"/>
        <v/>
      </c>
    </row>
    <row r="500" spans="1:72" hidden="1">
      <c r="A500" s="167" t="str">
        <f t="shared" si="48"/>
        <v/>
      </c>
      <c r="B500" s="168"/>
      <c r="C500" s="8"/>
      <c r="D500" s="51"/>
      <c r="E500" s="320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9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9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300"/>
      <c r="W500" s="303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6" t="str">
        <f>IF(BS_CONTROLE[[#This Row],[Local - Partida]]=0, "-", BS_CONTROLE[[#This Row],[Local - Partida]])</f>
        <v>-</v>
      </c>
      <c r="AL500" s="306" t="str">
        <f>IF(BS_CONTROLE[[#This Row],[Local - Encerramento]]=0, "-", BS_CONTROLE[[#This Row],[Local - Encerramento]])</f>
        <v>-</v>
      </c>
      <c r="AM500" s="306" t="str">
        <f>IF(BS_CONTROLE[[#This Row],[Entre - Estações]]=0, "-", BS_CONTROLE[[#This Row],[Entre - Estações]])</f>
        <v>-</v>
      </c>
      <c r="AN500" s="306" t="str">
        <f>IF(BS_CONTROLE[[#This Row],[SB]]=0, "-", BS_CONTROLE[[#This Row],[SB]])</f>
        <v>-</v>
      </c>
      <c r="AO500" s="285" t="str">
        <f>IF(BS_CONTROLE[[#This Row],[SUB]]=0, "-", BS_CONTROLE[[#This Row],[SUB]])</f>
        <v>-</v>
      </c>
      <c r="AP500" s="286" t="str">
        <f>IF(BS_CONTROLE[[#This Row],[KM - Inicio]]=0, "-", BS_CONTROLE[[#This Row],[KM - Inicio]])</f>
        <v>-</v>
      </c>
      <c r="AQ500" s="286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7" t="str">
        <f>IF(BS_CONTROLE[[#This Row],[Responsavel pelo boletim]]=0, "-", BS_CONTROLE[[#This Row],[Responsavel pelo boletim]])</f>
        <v>-</v>
      </c>
      <c r="BG500" s="15"/>
      <c r="BH500" s="16"/>
      <c r="BI500" s="16"/>
      <c r="BJ500" s="310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0"/>
        <v/>
      </c>
    </row>
    <row r="501" spans="1:72" hidden="1">
      <c r="A501" s="167" t="str">
        <f t="shared" si="48"/>
        <v/>
      </c>
      <c r="B501" s="168"/>
      <c r="C501" s="8"/>
      <c r="D501" s="51"/>
      <c r="E501" s="320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300"/>
      <c r="W501" s="303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6" t="str">
        <f>IF(BS_CONTROLE[[#This Row],[Local - Partida]]=0, "-", BS_CONTROLE[[#This Row],[Local - Partida]])</f>
        <v>-</v>
      </c>
      <c r="AL501" s="306" t="str">
        <f>IF(BS_CONTROLE[[#This Row],[Local - Encerramento]]=0, "-", BS_CONTROLE[[#This Row],[Local - Encerramento]])</f>
        <v>-</v>
      </c>
      <c r="AM501" s="306" t="str">
        <f>IF(BS_CONTROLE[[#This Row],[Entre - Estações]]=0, "-", BS_CONTROLE[[#This Row],[Entre - Estações]])</f>
        <v>-</v>
      </c>
      <c r="AN501" s="306" t="str">
        <f>IF(BS_CONTROLE[[#This Row],[SB]]=0, "-", BS_CONTROLE[[#This Row],[SB]])</f>
        <v>-</v>
      </c>
      <c r="AO501" s="285" t="str">
        <f>IF(BS_CONTROLE[[#This Row],[SUB]]=0, "-", BS_CONTROLE[[#This Row],[SUB]])</f>
        <v>-</v>
      </c>
      <c r="AP501" s="286" t="str">
        <f>IF(BS_CONTROLE[[#This Row],[KM - Inicio]]=0, "-", BS_CONTROLE[[#This Row],[KM - Inicio]])</f>
        <v>-</v>
      </c>
      <c r="AQ501" s="286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7" t="str">
        <f>IF(BS_CONTROLE[[#This Row],[Responsavel pelo boletim]]=0, "-", BS_CONTROLE[[#This Row],[Responsavel pelo boletim]])</f>
        <v>-</v>
      </c>
      <c r="BG501" s="15"/>
      <c r="BH501" s="16"/>
      <c r="BI501" s="16"/>
      <c r="BJ501" s="310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0"/>
        <v/>
      </c>
    </row>
    <row r="502" spans="1:72" hidden="1">
      <c r="A502" s="167" t="str">
        <f t="shared" si="48"/>
        <v/>
      </c>
      <c r="B502" s="168"/>
      <c r="C502" s="8"/>
      <c r="D502" s="51"/>
      <c r="E502" s="321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9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9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300"/>
      <c r="W502" s="303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6" t="str">
        <f>IF(BS_CONTROLE[[#This Row],[Local - Partida]]=0, "-", BS_CONTROLE[[#This Row],[Local - Partida]])</f>
        <v>-</v>
      </c>
      <c r="AL502" s="306" t="str">
        <f>IF(BS_CONTROLE[[#This Row],[Local - Encerramento]]=0, "-", BS_CONTROLE[[#This Row],[Local - Encerramento]])</f>
        <v>-</v>
      </c>
      <c r="AM502" s="306" t="str">
        <f>IF(BS_CONTROLE[[#This Row],[Entre - Estações]]=0, "-", BS_CONTROLE[[#This Row],[Entre - Estações]])</f>
        <v>-</v>
      </c>
      <c r="AN502" s="306" t="str">
        <f>IF(BS_CONTROLE[[#This Row],[SB]]=0, "-", BS_CONTROLE[[#This Row],[SB]])</f>
        <v>-</v>
      </c>
      <c r="AO502" s="285" t="str">
        <f>IF(BS_CONTROLE[[#This Row],[SUB]]=0, "-", BS_CONTROLE[[#This Row],[SUB]])</f>
        <v>-</v>
      </c>
      <c r="AP502" s="286" t="str">
        <f>IF(BS_CONTROLE[[#This Row],[KM - Inicio]]=0, "-", BS_CONTROLE[[#This Row],[KM - Inicio]])</f>
        <v>-</v>
      </c>
      <c r="AQ502" s="286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7" t="str">
        <f>IF(BS_CONTROLE[[#This Row],[Responsavel pelo boletim]]=0, "-", BS_CONTROLE[[#This Row],[Responsavel pelo boletim]])</f>
        <v>-</v>
      </c>
      <c r="BG502" s="15"/>
      <c r="BH502" s="16"/>
      <c r="BI502" s="16"/>
      <c r="BJ502" s="310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0"/>
        <v/>
      </c>
    </row>
    <row r="503" spans="1:72" hidden="1">
      <c r="A503" s="167" t="str">
        <f t="shared" si="48"/>
        <v/>
      </c>
      <c r="B503" s="168"/>
      <c r="C503" s="8"/>
      <c r="D503" s="51"/>
      <c r="E503" s="320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300"/>
      <c r="W503" s="303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6" t="str">
        <f>IF(BS_CONTROLE[[#This Row],[Local - Partida]]=0, "-", BS_CONTROLE[[#This Row],[Local - Partida]])</f>
        <v>-</v>
      </c>
      <c r="AL503" s="306" t="str">
        <f>IF(BS_CONTROLE[[#This Row],[Local - Encerramento]]=0, "-", BS_CONTROLE[[#This Row],[Local - Encerramento]])</f>
        <v>-</v>
      </c>
      <c r="AM503" s="306" t="str">
        <f>IF(BS_CONTROLE[[#This Row],[Entre - Estações]]=0, "-", BS_CONTROLE[[#This Row],[Entre - Estações]])</f>
        <v>-</v>
      </c>
      <c r="AN503" s="306" t="str">
        <f>IF(BS_CONTROLE[[#This Row],[SB]]=0, "-", BS_CONTROLE[[#This Row],[SB]])</f>
        <v>-</v>
      </c>
      <c r="AO503" s="285" t="str">
        <f>IF(BS_CONTROLE[[#This Row],[SUB]]=0, "-", BS_CONTROLE[[#This Row],[SUB]])</f>
        <v>-</v>
      </c>
      <c r="AP503" s="286" t="str">
        <f>IF(BS_CONTROLE[[#This Row],[KM - Inicio]]=0, "-", BS_CONTROLE[[#This Row],[KM - Inicio]])</f>
        <v>-</v>
      </c>
      <c r="AQ503" s="286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7" t="str">
        <f>IF(BS_CONTROLE[[#This Row],[Responsavel pelo boletim]]=0, "-", BS_CONTROLE[[#This Row],[Responsavel pelo boletim]])</f>
        <v>-</v>
      </c>
      <c r="BG503" s="15"/>
      <c r="BH503" s="16"/>
      <c r="BI503" s="16"/>
      <c r="BJ503" s="310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0"/>
        <v/>
      </c>
    </row>
    <row r="504" spans="1:72" hidden="1">
      <c r="A504" s="167" t="str">
        <f t="shared" si="48"/>
        <v/>
      </c>
      <c r="B504" s="168"/>
      <c r="C504" s="8"/>
      <c r="D504" s="51"/>
      <c r="E504" s="320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300"/>
      <c r="W504" s="303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6" t="str">
        <f>IF(BS_CONTROLE[[#This Row],[Local - Partida]]=0, "-", BS_CONTROLE[[#This Row],[Local - Partida]])</f>
        <v>-</v>
      </c>
      <c r="AL504" s="306" t="str">
        <f>IF(BS_CONTROLE[[#This Row],[Local - Encerramento]]=0, "-", BS_CONTROLE[[#This Row],[Local - Encerramento]])</f>
        <v>-</v>
      </c>
      <c r="AM504" s="306" t="str">
        <f>IF(BS_CONTROLE[[#This Row],[Entre - Estações]]=0, "-", BS_CONTROLE[[#This Row],[Entre - Estações]])</f>
        <v>-</v>
      </c>
      <c r="AN504" s="306" t="str">
        <f>IF(BS_CONTROLE[[#This Row],[SB]]=0, "-", BS_CONTROLE[[#This Row],[SB]])</f>
        <v>-</v>
      </c>
      <c r="AO504" s="285" t="str">
        <f>IF(BS_CONTROLE[[#This Row],[SUB]]=0, "-", BS_CONTROLE[[#This Row],[SUB]])</f>
        <v>-</v>
      </c>
      <c r="AP504" s="286" t="str">
        <f>IF(BS_CONTROLE[[#This Row],[KM - Inicio]]=0, "-", BS_CONTROLE[[#This Row],[KM - Inicio]])</f>
        <v>-</v>
      </c>
      <c r="AQ504" s="286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7" t="str">
        <f>IF(BS_CONTROLE[[#This Row],[Responsavel pelo boletim]]=0, "-", BS_CONTROLE[[#This Row],[Responsavel pelo boletim]])</f>
        <v>-</v>
      </c>
      <c r="BG504" s="15"/>
      <c r="BH504" s="16"/>
      <c r="BI504" s="16"/>
      <c r="BJ504" s="310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0"/>
        <v/>
      </c>
    </row>
    <row r="505" spans="1:72" hidden="1">
      <c r="A505" s="167" t="str">
        <f t="shared" si="48"/>
        <v/>
      </c>
      <c r="B505" s="168"/>
      <c r="C505" s="8"/>
      <c r="D505" s="51"/>
      <c r="E505" s="320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300"/>
      <c r="W505" s="303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6" t="str">
        <f>IF(BS_CONTROLE[[#This Row],[Local - Partida]]=0, "-", BS_CONTROLE[[#This Row],[Local - Partida]])</f>
        <v>-</v>
      </c>
      <c r="AL505" s="306" t="str">
        <f>IF(BS_CONTROLE[[#This Row],[Local - Encerramento]]=0, "-", BS_CONTROLE[[#This Row],[Local - Encerramento]])</f>
        <v>-</v>
      </c>
      <c r="AM505" s="306" t="str">
        <f>IF(BS_CONTROLE[[#This Row],[Entre - Estações]]=0, "-", BS_CONTROLE[[#This Row],[Entre - Estações]])</f>
        <v>-</v>
      </c>
      <c r="AN505" s="306" t="str">
        <f>IF(BS_CONTROLE[[#This Row],[SB]]=0, "-", BS_CONTROLE[[#This Row],[SB]])</f>
        <v>-</v>
      </c>
      <c r="AO505" s="285" t="str">
        <f>IF(BS_CONTROLE[[#This Row],[SUB]]=0, "-", BS_CONTROLE[[#This Row],[SUB]])</f>
        <v>-</v>
      </c>
      <c r="AP505" s="286" t="str">
        <f>IF(BS_CONTROLE[[#This Row],[KM - Inicio]]=0, "-", BS_CONTROLE[[#This Row],[KM - Inicio]])</f>
        <v>-</v>
      </c>
      <c r="AQ505" s="286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7" t="str">
        <f>IF(BS_CONTROLE[[#This Row],[Responsavel pelo boletim]]=0, "-", BS_CONTROLE[[#This Row],[Responsavel pelo boletim]])</f>
        <v>-</v>
      </c>
      <c r="BG505" s="15"/>
      <c r="BH505" s="16"/>
      <c r="BI505" s="16"/>
      <c r="BJ505" s="310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0"/>
        <v/>
      </c>
    </row>
    <row r="506" spans="1:72" hidden="1">
      <c r="A506" s="167" t="str">
        <f t="shared" si="48"/>
        <v/>
      </c>
      <c r="B506" s="168"/>
      <c r="C506" s="8"/>
      <c r="D506" s="51"/>
      <c r="E506" s="320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300"/>
      <c r="W506" s="303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6" t="str">
        <f>IF(BS_CONTROLE[[#This Row],[Local - Partida]]=0, "-", BS_CONTROLE[[#This Row],[Local - Partida]])</f>
        <v>-</v>
      </c>
      <c r="AL506" s="306" t="str">
        <f>IF(BS_CONTROLE[[#This Row],[Local - Encerramento]]=0, "-", BS_CONTROLE[[#This Row],[Local - Encerramento]])</f>
        <v>-</v>
      </c>
      <c r="AM506" s="306" t="str">
        <f>IF(BS_CONTROLE[[#This Row],[Entre - Estações]]=0, "-", BS_CONTROLE[[#This Row],[Entre - Estações]])</f>
        <v>-</v>
      </c>
      <c r="AN506" s="306" t="str">
        <f>IF(BS_CONTROLE[[#This Row],[SB]]=0, "-", BS_CONTROLE[[#This Row],[SB]])</f>
        <v>-</v>
      </c>
      <c r="AO506" s="285" t="str">
        <f>IF(BS_CONTROLE[[#This Row],[SUB]]=0, "-", BS_CONTROLE[[#This Row],[SUB]])</f>
        <v>-</v>
      </c>
      <c r="AP506" s="286" t="str">
        <f>IF(BS_CONTROLE[[#This Row],[KM - Inicio]]=0, "-", BS_CONTROLE[[#This Row],[KM - Inicio]])</f>
        <v>-</v>
      </c>
      <c r="AQ506" s="286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7" t="str">
        <f>IF(BS_CONTROLE[[#This Row],[Responsavel pelo boletim]]=0, "-", BS_CONTROLE[[#This Row],[Responsavel pelo boletim]])</f>
        <v>-</v>
      </c>
      <c r="BG506" s="15"/>
      <c r="BH506" s="16"/>
      <c r="BI506" s="16"/>
      <c r="BJ506" s="310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0"/>
        <v/>
      </c>
    </row>
    <row r="507" spans="1:72" hidden="1">
      <c r="A507" s="167" t="str">
        <f t="shared" si="48"/>
        <v/>
      </c>
      <c r="B507" s="168"/>
      <c r="C507" s="8"/>
      <c r="D507" s="51"/>
      <c r="E507" s="320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300"/>
      <c r="W507" s="303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6" t="str">
        <f>IF(BS_CONTROLE[[#This Row],[Local - Partida]]=0, "-", BS_CONTROLE[[#This Row],[Local - Partida]])</f>
        <v>-</v>
      </c>
      <c r="AL507" s="306" t="str">
        <f>IF(BS_CONTROLE[[#This Row],[Local - Encerramento]]=0, "-", BS_CONTROLE[[#This Row],[Local - Encerramento]])</f>
        <v>-</v>
      </c>
      <c r="AM507" s="306" t="str">
        <f>IF(BS_CONTROLE[[#This Row],[Entre - Estações]]=0, "-", BS_CONTROLE[[#This Row],[Entre - Estações]])</f>
        <v>-</v>
      </c>
      <c r="AN507" s="306" t="str">
        <f>IF(BS_CONTROLE[[#This Row],[SB]]=0, "-", BS_CONTROLE[[#This Row],[SB]])</f>
        <v>-</v>
      </c>
      <c r="AO507" s="285" t="str">
        <f>IF(BS_CONTROLE[[#This Row],[SUB]]=0, "-", BS_CONTROLE[[#This Row],[SUB]])</f>
        <v>-</v>
      </c>
      <c r="AP507" s="286" t="str">
        <f>IF(BS_CONTROLE[[#This Row],[KM - Inicio]]=0, "-", BS_CONTROLE[[#This Row],[KM - Inicio]])</f>
        <v>-</v>
      </c>
      <c r="AQ507" s="286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7" t="str">
        <f>IF(BS_CONTROLE[[#This Row],[Responsavel pelo boletim]]=0, "-", BS_CONTROLE[[#This Row],[Responsavel pelo boletim]])</f>
        <v>-</v>
      </c>
      <c r="BG507" s="15"/>
      <c r="BH507" s="16"/>
      <c r="BI507" s="16"/>
      <c r="BJ507" s="310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0"/>
        <v/>
      </c>
    </row>
    <row r="508" spans="1:72" hidden="1">
      <c r="A508" s="167" t="str">
        <f t="shared" si="48"/>
        <v/>
      </c>
      <c r="B508" s="168"/>
      <c r="C508" s="8"/>
      <c r="D508" s="51"/>
      <c r="E508" s="320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300"/>
      <c r="W508" s="303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6" t="str">
        <f>IF(BS_CONTROLE[[#This Row],[Local - Partida]]=0, "-", BS_CONTROLE[[#This Row],[Local - Partida]])</f>
        <v>-</v>
      </c>
      <c r="AL508" s="306" t="str">
        <f>IF(BS_CONTROLE[[#This Row],[Local - Encerramento]]=0, "-", BS_CONTROLE[[#This Row],[Local - Encerramento]])</f>
        <v>-</v>
      </c>
      <c r="AM508" s="306" t="str">
        <f>IF(BS_CONTROLE[[#This Row],[Entre - Estações]]=0, "-", BS_CONTROLE[[#This Row],[Entre - Estações]])</f>
        <v>-</v>
      </c>
      <c r="AN508" s="306" t="str">
        <f>IF(BS_CONTROLE[[#This Row],[SB]]=0, "-", BS_CONTROLE[[#This Row],[SB]])</f>
        <v>-</v>
      </c>
      <c r="AO508" s="285" t="str">
        <f>IF(BS_CONTROLE[[#This Row],[SUB]]=0, "-", BS_CONTROLE[[#This Row],[SUB]])</f>
        <v>-</v>
      </c>
      <c r="AP508" s="286" t="str">
        <f>IF(BS_CONTROLE[[#This Row],[KM - Inicio]]=0, "-", BS_CONTROLE[[#This Row],[KM - Inicio]])</f>
        <v>-</v>
      </c>
      <c r="AQ508" s="286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7" t="str">
        <f>IF(BS_CONTROLE[[#This Row],[Responsavel pelo boletim]]=0, "-", BS_CONTROLE[[#This Row],[Responsavel pelo boletim]])</f>
        <v>-</v>
      </c>
      <c r="BG508" s="15"/>
      <c r="BH508" s="16"/>
      <c r="BI508" s="16"/>
      <c r="BJ508" s="310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0"/>
        <v/>
      </c>
    </row>
    <row r="509" spans="1:72" hidden="1">
      <c r="A509" s="167" t="str">
        <f t="shared" si="48"/>
        <v/>
      </c>
      <c r="B509" s="168"/>
      <c r="C509" s="8"/>
      <c r="D509" s="51"/>
      <c r="E509" s="320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300"/>
      <c r="W509" s="303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6" t="str">
        <f>IF(BS_CONTROLE[[#This Row],[Local - Partida]]=0, "-", BS_CONTROLE[[#This Row],[Local - Partida]])</f>
        <v>-</v>
      </c>
      <c r="AL509" s="306" t="str">
        <f>IF(BS_CONTROLE[[#This Row],[Local - Encerramento]]=0, "-", BS_CONTROLE[[#This Row],[Local - Encerramento]])</f>
        <v>-</v>
      </c>
      <c r="AM509" s="306" t="str">
        <f>IF(BS_CONTROLE[[#This Row],[Entre - Estações]]=0, "-", BS_CONTROLE[[#This Row],[Entre - Estações]])</f>
        <v>-</v>
      </c>
      <c r="AN509" s="306" t="str">
        <f>IF(BS_CONTROLE[[#This Row],[SB]]=0, "-", BS_CONTROLE[[#This Row],[SB]])</f>
        <v>-</v>
      </c>
      <c r="AO509" s="285" t="str">
        <f>IF(BS_CONTROLE[[#This Row],[SUB]]=0, "-", BS_CONTROLE[[#This Row],[SUB]])</f>
        <v>-</v>
      </c>
      <c r="AP509" s="286" t="str">
        <f>IF(BS_CONTROLE[[#This Row],[KM - Inicio]]=0, "-", BS_CONTROLE[[#This Row],[KM - Inicio]])</f>
        <v>-</v>
      </c>
      <c r="AQ509" s="286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7" t="str">
        <f>IF(BS_CONTROLE[[#This Row],[Responsavel pelo boletim]]=0, "-", BS_CONTROLE[[#This Row],[Responsavel pelo boletim]])</f>
        <v>-</v>
      </c>
      <c r="BG509" s="15"/>
      <c r="BH509" s="16"/>
      <c r="BI509" s="16"/>
      <c r="BJ509" s="310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0"/>
        <v/>
      </c>
    </row>
    <row r="510" spans="1:72" hidden="1">
      <c r="A510" s="167" t="str">
        <f t="shared" si="48"/>
        <v/>
      </c>
      <c r="B510" s="168"/>
      <c r="C510" s="8"/>
      <c r="D510" s="51"/>
      <c r="E510" s="320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9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9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300"/>
      <c r="W510" s="303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6" t="str">
        <f>IF(BS_CONTROLE[[#This Row],[Local - Partida]]=0, "-", BS_CONTROLE[[#This Row],[Local - Partida]])</f>
        <v>-</v>
      </c>
      <c r="AL510" s="306" t="str">
        <f>IF(BS_CONTROLE[[#This Row],[Local - Encerramento]]=0, "-", BS_CONTROLE[[#This Row],[Local - Encerramento]])</f>
        <v>-</v>
      </c>
      <c r="AM510" s="306" t="str">
        <f>IF(BS_CONTROLE[[#This Row],[Entre - Estações]]=0, "-", BS_CONTROLE[[#This Row],[Entre - Estações]])</f>
        <v>-</v>
      </c>
      <c r="AN510" s="306" t="str">
        <f>IF(BS_CONTROLE[[#This Row],[SB]]=0, "-", BS_CONTROLE[[#This Row],[SB]])</f>
        <v>-</v>
      </c>
      <c r="AO510" s="285" t="str">
        <f>IF(BS_CONTROLE[[#This Row],[SUB]]=0, "-", BS_CONTROLE[[#This Row],[SUB]])</f>
        <v>-</v>
      </c>
      <c r="AP510" s="286" t="str">
        <f>IF(BS_CONTROLE[[#This Row],[KM - Inicio]]=0, "-", BS_CONTROLE[[#This Row],[KM - Inicio]])</f>
        <v>-</v>
      </c>
      <c r="AQ510" s="286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7" t="str">
        <f>IF(BS_CONTROLE[[#This Row],[Responsavel pelo boletim]]=0, "-", BS_CONTROLE[[#This Row],[Responsavel pelo boletim]])</f>
        <v>-</v>
      </c>
      <c r="BG510" s="15"/>
      <c r="BH510" s="16"/>
      <c r="BI510" s="16"/>
      <c r="BJ510" s="310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0"/>
        <v/>
      </c>
    </row>
    <row r="511" spans="1:72" hidden="1">
      <c r="A511" s="167" t="str">
        <f t="shared" si="48"/>
        <v/>
      </c>
      <c r="B511" s="168"/>
      <c r="C511" s="8"/>
      <c r="D511" s="51"/>
      <c r="E511" s="320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300"/>
      <c r="W511" s="303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6" t="str">
        <f>IF(BS_CONTROLE[[#This Row],[Local - Partida]]=0, "-", BS_CONTROLE[[#This Row],[Local - Partida]])</f>
        <v>-</v>
      </c>
      <c r="AL511" s="306" t="str">
        <f>IF(BS_CONTROLE[[#This Row],[Local - Encerramento]]=0, "-", BS_CONTROLE[[#This Row],[Local - Encerramento]])</f>
        <v>-</v>
      </c>
      <c r="AM511" s="306" t="str">
        <f>IF(BS_CONTROLE[[#This Row],[Entre - Estações]]=0, "-", BS_CONTROLE[[#This Row],[Entre - Estações]])</f>
        <v>-</v>
      </c>
      <c r="AN511" s="306" t="str">
        <f>IF(BS_CONTROLE[[#This Row],[SB]]=0, "-", BS_CONTROLE[[#This Row],[SB]])</f>
        <v>-</v>
      </c>
      <c r="AO511" s="285" t="str">
        <f>IF(BS_CONTROLE[[#This Row],[SUB]]=0, "-", BS_CONTROLE[[#This Row],[SUB]])</f>
        <v>-</v>
      </c>
      <c r="AP511" s="286" t="str">
        <f>IF(BS_CONTROLE[[#This Row],[KM - Inicio]]=0, "-", BS_CONTROLE[[#This Row],[KM - Inicio]])</f>
        <v>-</v>
      </c>
      <c r="AQ511" s="286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7" t="str">
        <f>IF(BS_CONTROLE[[#This Row],[Responsavel pelo boletim]]=0, "-", BS_CONTROLE[[#This Row],[Responsavel pelo boletim]])</f>
        <v>-</v>
      </c>
      <c r="BG511" s="15"/>
      <c r="BH511" s="16"/>
      <c r="BI511" s="16"/>
      <c r="BJ511" s="310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0"/>
        <v/>
      </c>
    </row>
    <row r="512" spans="1:72" hidden="1">
      <c r="A512" s="167" t="str">
        <f t="shared" si="48"/>
        <v/>
      </c>
      <c r="B512" s="168"/>
      <c r="C512" s="8"/>
      <c r="D512" s="51"/>
      <c r="E512" s="320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300"/>
      <c r="W512" s="303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6" t="str">
        <f>IF(BS_CONTROLE[[#This Row],[Local - Partida]]=0, "-", BS_CONTROLE[[#This Row],[Local - Partida]])</f>
        <v>-</v>
      </c>
      <c r="AL512" s="306" t="str">
        <f>IF(BS_CONTROLE[[#This Row],[Local - Encerramento]]=0, "-", BS_CONTROLE[[#This Row],[Local - Encerramento]])</f>
        <v>-</v>
      </c>
      <c r="AM512" s="306" t="str">
        <f>IF(BS_CONTROLE[[#This Row],[Entre - Estações]]=0, "-", BS_CONTROLE[[#This Row],[Entre - Estações]])</f>
        <v>-</v>
      </c>
      <c r="AN512" s="306" t="str">
        <f>IF(BS_CONTROLE[[#This Row],[SB]]=0, "-", BS_CONTROLE[[#This Row],[SB]])</f>
        <v>-</v>
      </c>
      <c r="AO512" s="285" t="str">
        <f>IF(BS_CONTROLE[[#This Row],[SUB]]=0, "-", BS_CONTROLE[[#This Row],[SUB]])</f>
        <v>-</v>
      </c>
      <c r="AP512" s="286" t="str">
        <f>IF(BS_CONTROLE[[#This Row],[KM - Inicio]]=0, "-", BS_CONTROLE[[#This Row],[KM - Inicio]])</f>
        <v>-</v>
      </c>
      <c r="AQ512" s="286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7" t="str">
        <f>IF(BS_CONTROLE[[#This Row],[Responsavel pelo boletim]]=0, "-", BS_CONTROLE[[#This Row],[Responsavel pelo boletim]])</f>
        <v>-</v>
      </c>
      <c r="BG512" s="15"/>
      <c r="BH512" s="16"/>
      <c r="BI512" s="16"/>
      <c r="BJ512" s="310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0"/>
        <v/>
      </c>
    </row>
    <row r="513" spans="1:72" hidden="1">
      <c r="A513" s="167" t="str">
        <f t="shared" si="48"/>
        <v/>
      </c>
      <c r="B513" s="168"/>
      <c r="C513" s="8"/>
      <c r="D513" s="51"/>
      <c r="E513" s="320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300"/>
      <c r="W513" s="303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6" t="str">
        <f>IF(BS_CONTROLE[[#This Row],[Local - Partida]]=0, "-", BS_CONTROLE[[#This Row],[Local - Partida]])</f>
        <v>-</v>
      </c>
      <c r="AL513" s="306" t="str">
        <f>IF(BS_CONTROLE[[#This Row],[Local - Encerramento]]=0, "-", BS_CONTROLE[[#This Row],[Local - Encerramento]])</f>
        <v>-</v>
      </c>
      <c r="AM513" s="306" t="str">
        <f>IF(BS_CONTROLE[[#This Row],[Entre - Estações]]=0, "-", BS_CONTROLE[[#This Row],[Entre - Estações]])</f>
        <v>-</v>
      </c>
      <c r="AN513" s="306" t="str">
        <f>IF(BS_CONTROLE[[#This Row],[SB]]=0, "-", BS_CONTROLE[[#This Row],[SB]])</f>
        <v>-</v>
      </c>
      <c r="AO513" s="285" t="str">
        <f>IF(BS_CONTROLE[[#This Row],[SUB]]=0, "-", BS_CONTROLE[[#This Row],[SUB]])</f>
        <v>-</v>
      </c>
      <c r="AP513" s="286" t="str">
        <f>IF(BS_CONTROLE[[#This Row],[KM - Inicio]]=0, "-", BS_CONTROLE[[#This Row],[KM - Inicio]])</f>
        <v>-</v>
      </c>
      <c r="AQ513" s="286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7" t="str">
        <f>IF(BS_CONTROLE[[#This Row],[Responsavel pelo boletim]]=0, "-", BS_CONTROLE[[#This Row],[Responsavel pelo boletim]])</f>
        <v>-</v>
      </c>
      <c r="BG513" s="15"/>
      <c r="BH513" s="16"/>
      <c r="BI513" s="16"/>
      <c r="BJ513" s="310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0"/>
        <v/>
      </c>
    </row>
    <row r="514" spans="1:72" hidden="1">
      <c r="A514" s="167" t="str">
        <f t="shared" si="48"/>
        <v/>
      </c>
      <c r="B514" s="168"/>
      <c r="C514" s="8"/>
      <c r="D514" s="51"/>
      <c r="E514" s="321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300"/>
      <c r="W514" s="303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6" t="str">
        <f>IF(BS_CONTROLE[[#This Row],[Local - Partida]]=0, "-", BS_CONTROLE[[#This Row],[Local - Partida]])</f>
        <v>-</v>
      </c>
      <c r="AL514" s="306" t="str">
        <f>IF(BS_CONTROLE[[#This Row],[Local - Encerramento]]=0, "-", BS_CONTROLE[[#This Row],[Local - Encerramento]])</f>
        <v>-</v>
      </c>
      <c r="AM514" s="306" t="str">
        <f>IF(BS_CONTROLE[[#This Row],[Entre - Estações]]=0, "-", BS_CONTROLE[[#This Row],[Entre - Estações]])</f>
        <v>-</v>
      </c>
      <c r="AN514" s="306" t="str">
        <f>IF(BS_CONTROLE[[#This Row],[SB]]=0, "-", BS_CONTROLE[[#This Row],[SB]])</f>
        <v>-</v>
      </c>
      <c r="AO514" s="285" t="str">
        <f>IF(BS_CONTROLE[[#This Row],[SUB]]=0, "-", BS_CONTROLE[[#This Row],[SUB]])</f>
        <v>-</v>
      </c>
      <c r="AP514" s="286" t="str">
        <f>IF(BS_CONTROLE[[#This Row],[KM - Inicio]]=0, "-", BS_CONTROLE[[#This Row],[KM - Inicio]])</f>
        <v>-</v>
      </c>
      <c r="AQ514" s="286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7" t="str">
        <f>IF(BS_CONTROLE[[#This Row],[Responsavel pelo boletim]]=0, "-", BS_CONTROLE[[#This Row],[Responsavel pelo boletim]])</f>
        <v>-</v>
      </c>
      <c r="BG514" s="15"/>
      <c r="BH514" s="16"/>
      <c r="BI514" s="16"/>
      <c r="BJ514" s="310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0"/>
        <v/>
      </c>
    </row>
    <row r="515" spans="1:72" hidden="1">
      <c r="A515" s="167" t="str">
        <f t="shared" si="48"/>
        <v/>
      </c>
      <c r="B515" s="168"/>
      <c r="C515" s="8"/>
      <c r="D515" s="51"/>
      <c r="E515" s="320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300"/>
      <c r="W515" s="303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6" t="str">
        <f>IF(BS_CONTROLE[[#This Row],[Local - Partida]]=0, "-", BS_CONTROLE[[#This Row],[Local - Partida]])</f>
        <v>-</v>
      </c>
      <c r="AL515" s="306" t="str">
        <f>IF(BS_CONTROLE[[#This Row],[Local - Encerramento]]=0, "-", BS_CONTROLE[[#This Row],[Local - Encerramento]])</f>
        <v>-</v>
      </c>
      <c r="AM515" s="306" t="str">
        <f>IF(BS_CONTROLE[[#This Row],[Entre - Estações]]=0, "-", BS_CONTROLE[[#This Row],[Entre - Estações]])</f>
        <v>-</v>
      </c>
      <c r="AN515" s="306" t="str">
        <f>IF(BS_CONTROLE[[#This Row],[SB]]=0, "-", BS_CONTROLE[[#This Row],[SB]])</f>
        <v>-</v>
      </c>
      <c r="AO515" s="285" t="str">
        <f>IF(BS_CONTROLE[[#This Row],[SUB]]=0, "-", BS_CONTROLE[[#This Row],[SUB]])</f>
        <v>-</v>
      </c>
      <c r="AP515" s="286" t="str">
        <f>IF(BS_CONTROLE[[#This Row],[KM - Inicio]]=0, "-", BS_CONTROLE[[#This Row],[KM - Inicio]])</f>
        <v>-</v>
      </c>
      <c r="AQ515" s="286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7" t="str">
        <f>IF(BS_CONTROLE[[#This Row],[Responsavel pelo boletim]]=0, "-", BS_CONTROLE[[#This Row],[Responsavel pelo boletim]])</f>
        <v>-</v>
      </c>
      <c r="BG515" s="15"/>
      <c r="BH515" s="16"/>
      <c r="BI515" s="16"/>
      <c r="BJ515" s="310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0"/>
        <v/>
      </c>
    </row>
    <row r="516" spans="1:72" hidden="1">
      <c r="A516" s="167" t="str">
        <f t="shared" si="48"/>
        <v/>
      </c>
      <c r="B516" s="168"/>
      <c r="C516" s="8"/>
      <c r="D516" s="51"/>
      <c r="E516" s="320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300"/>
      <c r="W516" s="303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6" t="str">
        <f>IF(BS_CONTROLE[[#This Row],[Local - Partida]]=0, "-", BS_CONTROLE[[#This Row],[Local - Partida]])</f>
        <v>-</v>
      </c>
      <c r="AL516" s="306" t="str">
        <f>IF(BS_CONTROLE[[#This Row],[Local - Encerramento]]=0, "-", BS_CONTROLE[[#This Row],[Local - Encerramento]])</f>
        <v>-</v>
      </c>
      <c r="AM516" s="306" t="str">
        <f>IF(BS_CONTROLE[[#This Row],[Entre - Estações]]=0, "-", BS_CONTROLE[[#This Row],[Entre - Estações]])</f>
        <v>-</v>
      </c>
      <c r="AN516" s="306" t="str">
        <f>IF(BS_CONTROLE[[#This Row],[SB]]=0, "-", BS_CONTROLE[[#This Row],[SB]])</f>
        <v>-</v>
      </c>
      <c r="AO516" s="285" t="str">
        <f>IF(BS_CONTROLE[[#This Row],[SUB]]=0, "-", BS_CONTROLE[[#This Row],[SUB]])</f>
        <v>-</v>
      </c>
      <c r="AP516" s="286" t="str">
        <f>IF(BS_CONTROLE[[#This Row],[KM - Inicio]]=0, "-", BS_CONTROLE[[#This Row],[KM - Inicio]])</f>
        <v>-</v>
      </c>
      <c r="AQ516" s="286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7" t="str">
        <f>IF(BS_CONTROLE[[#This Row],[Responsavel pelo boletim]]=0, "-", BS_CONTROLE[[#This Row],[Responsavel pelo boletim]])</f>
        <v>-</v>
      </c>
      <c r="BG516" s="15"/>
      <c r="BH516" s="16"/>
      <c r="BI516" s="16"/>
      <c r="BJ516" s="310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0"/>
        <v/>
      </c>
    </row>
    <row r="517" spans="1:72" hidden="1">
      <c r="A517" s="167" t="str">
        <f t="shared" si="48"/>
        <v/>
      </c>
      <c r="B517" s="168"/>
      <c r="C517" s="8"/>
      <c r="D517" s="51"/>
      <c r="E517" s="320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BASE_MAPA!$E$2:$E$359, BASE_MAPA!$J$2:$J$359), "ERRO")</f>
        <v>ERRO</v>
      </c>
      <c r="V517" s="300"/>
      <c r="W517" s="303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6" t="str">
        <f>IF(BS_CONTROLE[[#This Row],[Local - Partida]]=0, "-", BS_CONTROLE[[#This Row],[Local - Partida]])</f>
        <v>-</v>
      </c>
      <c r="AL517" s="306" t="str">
        <f>IF(BS_CONTROLE[[#This Row],[Local - Encerramento]]=0, "-", BS_CONTROLE[[#This Row],[Local - Encerramento]])</f>
        <v>-</v>
      </c>
      <c r="AM517" s="306" t="str">
        <f>IF(BS_CONTROLE[[#This Row],[Entre - Estações]]=0, "-", BS_CONTROLE[[#This Row],[Entre - Estações]])</f>
        <v>-</v>
      </c>
      <c r="AN517" s="306" t="str">
        <f>IF(BS_CONTROLE[[#This Row],[SB]]=0, "-", BS_CONTROLE[[#This Row],[SB]])</f>
        <v>-</v>
      </c>
      <c r="AO517" s="285" t="str">
        <f>IF(BS_CONTROLE[[#This Row],[SUB]]=0, "-", BS_CONTROLE[[#This Row],[SUB]])</f>
        <v>-</v>
      </c>
      <c r="AP517" s="286" t="str">
        <f>IF(BS_CONTROLE[[#This Row],[KM - Inicio]]=0, "-", BS_CONTROLE[[#This Row],[KM - Inicio]])</f>
        <v>-</v>
      </c>
      <c r="AQ517" s="286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7" t="str">
        <f>IF(BS_CONTROLE[[#This Row],[Responsavel pelo boletim]]=0, "-", BS_CONTROLE[[#This Row],[Responsavel pelo boletim]])</f>
        <v>-</v>
      </c>
      <c r="BG517" s="15"/>
      <c r="BH517" s="16"/>
      <c r="BI517" s="16"/>
      <c r="BJ517" s="310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0"/>
        <v/>
      </c>
    </row>
    <row r="518" spans="1:72" hidden="1">
      <c r="A518" s="167" t="str">
        <f t="shared" ref="A518:A552" si="51">D518&amp;B518</f>
        <v/>
      </c>
      <c r="B518" s="168"/>
      <c r="C518" s="8"/>
      <c r="D518" s="51"/>
      <c r="E518" s="320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9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9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300"/>
      <c r="W518" s="303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6" t="str">
        <f>IF(BS_CONTROLE[[#This Row],[Local - Partida]]=0, "-", BS_CONTROLE[[#This Row],[Local - Partida]])</f>
        <v>-</v>
      </c>
      <c r="AL518" s="306" t="str">
        <f>IF(BS_CONTROLE[[#This Row],[Local - Encerramento]]=0, "-", BS_CONTROLE[[#This Row],[Local - Encerramento]])</f>
        <v>-</v>
      </c>
      <c r="AM518" s="306" t="str">
        <f>IF(BS_CONTROLE[[#This Row],[Entre - Estações]]=0, "-", BS_CONTROLE[[#This Row],[Entre - Estações]])</f>
        <v>-</v>
      </c>
      <c r="AN518" s="306" t="str">
        <f>IF(BS_CONTROLE[[#This Row],[SB]]=0, "-", BS_CONTROLE[[#This Row],[SB]])</f>
        <v>-</v>
      </c>
      <c r="AO518" s="285" t="str">
        <f>IF(BS_CONTROLE[[#This Row],[SUB]]=0, "-", BS_CONTROLE[[#This Row],[SUB]])</f>
        <v>-</v>
      </c>
      <c r="AP518" s="286" t="str">
        <f>IF(BS_CONTROLE[[#This Row],[KM - Inicio]]=0, "-", BS_CONTROLE[[#This Row],[KM - Inicio]])</f>
        <v>-</v>
      </c>
      <c r="AQ518" s="286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7" t="str">
        <f>IF(BS_CONTROLE[[#This Row],[Responsavel pelo boletim]]=0, "-", BS_CONTROLE[[#This Row],[Responsavel pelo boletim]])</f>
        <v>-</v>
      </c>
      <c r="BG518" s="15"/>
      <c r="BH518" s="16"/>
      <c r="BI518" s="16"/>
      <c r="BJ518" s="310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0"/>
        <v/>
      </c>
    </row>
    <row r="519" spans="1:72" hidden="1">
      <c r="A519" s="167" t="str">
        <f t="shared" si="51"/>
        <v/>
      </c>
      <c r="B519" s="168"/>
      <c r="C519" s="8"/>
      <c r="D519" s="51"/>
      <c r="E519" s="320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9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9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BASE_MAPA!$E$2:$E$359, BASE_MAPA!$J$2:$J$359), "ERRO")</f>
        <v>ERRO</v>
      </c>
      <c r="V519" s="300"/>
      <c r="W519" s="303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6" t="str">
        <f>IF(BS_CONTROLE[[#This Row],[Local - Partida]]=0, "-", BS_CONTROLE[[#This Row],[Local - Partida]])</f>
        <v>-</v>
      </c>
      <c r="AL519" s="306" t="str">
        <f>IF(BS_CONTROLE[[#This Row],[Local - Encerramento]]=0, "-", BS_CONTROLE[[#This Row],[Local - Encerramento]])</f>
        <v>-</v>
      </c>
      <c r="AM519" s="306" t="str">
        <f>IF(BS_CONTROLE[[#This Row],[Entre - Estações]]=0, "-", BS_CONTROLE[[#This Row],[Entre - Estações]])</f>
        <v>-</v>
      </c>
      <c r="AN519" s="306" t="str">
        <f>IF(BS_CONTROLE[[#This Row],[SB]]=0, "-", BS_CONTROLE[[#This Row],[SB]])</f>
        <v>-</v>
      </c>
      <c r="AO519" s="285" t="str">
        <f>IF(BS_CONTROLE[[#This Row],[SUB]]=0, "-", BS_CONTROLE[[#This Row],[SUB]])</f>
        <v>-</v>
      </c>
      <c r="AP519" s="286" t="str">
        <f>IF(BS_CONTROLE[[#This Row],[KM - Inicio]]=0, "-", BS_CONTROLE[[#This Row],[KM - Inicio]])</f>
        <v>-</v>
      </c>
      <c r="AQ519" s="286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7" t="str">
        <f>IF(BS_CONTROLE[[#This Row],[Responsavel pelo boletim]]=0, "-", BS_CONTROLE[[#This Row],[Responsavel pelo boletim]])</f>
        <v>-</v>
      </c>
      <c r="BG519" s="15"/>
      <c r="BH519" s="16"/>
      <c r="BI519" s="16"/>
      <c r="BJ519" s="310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0"/>
        <v/>
      </c>
    </row>
    <row r="520" spans="1:72" hidden="1">
      <c r="A520" s="167" t="str">
        <f t="shared" si="51"/>
        <v/>
      </c>
      <c r="B520" s="168"/>
      <c r="C520" s="8"/>
      <c r="D520" s="51"/>
      <c r="E520" s="320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BASE_MAPA!$E$2:$E$359, BASE_MAPA!$J$2:$J$359), "ERRO")</f>
        <v>ERRO</v>
      </c>
      <c r="V520" s="300"/>
      <c r="W520" s="303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6" t="str">
        <f>IF(BS_CONTROLE[[#This Row],[Local - Partida]]=0, "-", BS_CONTROLE[[#This Row],[Local - Partida]])</f>
        <v>-</v>
      </c>
      <c r="AL520" s="306" t="str">
        <f>IF(BS_CONTROLE[[#This Row],[Local - Encerramento]]=0, "-", BS_CONTROLE[[#This Row],[Local - Encerramento]])</f>
        <v>-</v>
      </c>
      <c r="AM520" s="306" t="str">
        <f>IF(BS_CONTROLE[[#This Row],[Entre - Estações]]=0, "-", BS_CONTROLE[[#This Row],[Entre - Estações]])</f>
        <v>-</v>
      </c>
      <c r="AN520" s="306" t="str">
        <f>IF(BS_CONTROLE[[#This Row],[SB]]=0, "-", BS_CONTROLE[[#This Row],[SB]])</f>
        <v>-</v>
      </c>
      <c r="AO520" s="285" t="str">
        <f>IF(BS_CONTROLE[[#This Row],[SUB]]=0, "-", BS_CONTROLE[[#This Row],[SUB]])</f>
        <v>-</v>
      </c>
      <c r="AP520" s="286" t="str">
        <f>IF(BS_CONTROLE[[#This Row],[KM - Inicio]]=0, "-", BS_CONTROLE[[#This Row],[KM - Inicio]])</f>
        <v>-</v>
      </c>
      <c r="AQ520" s="286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7" t="str">
        <f>IF(BS_CONTROLE[[#This Row],[Responsavel pelo boletim]]=0, "-", BS_CONTROLE[[#This Row],[Responsavel pelo boletim]])</f>
        <v>-</v>
      </c>
      <c r="BG520" s="15"/>
      <c r="BH520" s="16"/>
      <c r="BI520" s="16"/>
      <c r="BJ520" s="310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0"/>
        <v/>
      </c>
    </row>
    <row r="521" spans="1:72" hidden="1">
      <c r="A521" s="167" t="str">
        <f t="shared" si="51"/>
        <v/>
      </c>
      <c r="B521" s="168"/>
      <c r="C521" s="177"/>
      <c r="D521" s="227"/>
      <c r="E521" s="320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BASE_MAPA!$E$2:$E$359, BASE_MAPA!$J$2:$J$359), "ERRO")</f>
        <v>ERRO</v>
      </c>
      <c r="V521" s="301"/>
      <c r="W521" s="304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6" t="str">
        <f>IF(BS_CONTROLE[[#This Row],[Local - Partida]]=0, "-", BS_CONTROLE[[#This Row],[Local - Partida]])</f>
        <v>-</v>
      </c>
      <c r="AL521" s="306" t="str">
        <f>IF(BS_CONTROLE[[#This Row],[Local - Encerramento]]=0, "-", BS_CONTROLE[[#This Row],[Local - Encerramento]])</f>
        <v>-</v>
      </c>
      <c r="AM521" s="306" t="str">
        <f>IF(BS_CONTROLE[[#This Row],[Entre - Estações]]=0, "-", BS_CONTROLE[[#This Row],[Entre - Estações]])</f>
        <v>-</v>
      </c>
      <c r="AN521" s="306" t="str">
        <f>IF(BS_CONTROLE[[#This Row],[SB]]=0, "-", BS_CONTROLE[[#This Row],[SB]])</f>
        <v>-</v>
      </c>
      <c r="AO521" s="285" t="str">
        <f>IF(BS_CONTROLE[[#This Row],[SUB]]=0, "-", BS_CONTROLE[[#This Row],[SUB]])</f>
        <v>-</v>
      </c>
      <c r="AP521" s="286" t="str">
        <f>IF(BS_CONTROLE[[#This Row],[KM - Inicio]]=0, "-", BS_CONTROLE[[#This Row],[KM - Inicio]])</f>
        <v>-</v>
      </c>
      <c r="AQ521" s="286" t="str">
        <f>IF(BS_CONTROLE[[#This Row],[KM - Fim]]=0, "-", BS_CONTROLE[[#This Row],[KM - Fim]])</f>
        <v>-</v>
      </c>
      <c r="AR521" s="307"/>
      <c r="AS521" s="307"/>
      <c r="AT521" s="307"/>
      <c r="AU521" s="307"/>
      <c r="AV521" s="307"/>
      <c r="AW521" s="307"/>
      <c r="AX521" s="164"/>
      <c r="AY521" s="319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BASE_MAPA!$E$2:$E$359, BASE_MAPA!$J$2:$J$359), "ERRO")</f>
        <v>ERRO</v>
      </c>
      <c r="BF521" s="287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11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0"/>
        <v/>
      </c>
    </row>
    <row r="522" spans="1:72" hidden="1">
      <c r="A522" s="167" t="str">
        <f t="shared" si="51"/>
        <v/>
      </c>
      <c r="B522" s="168"/>
      <c r="C522" s="8"/>
      <c r="D522" s="51"/>
      <c r="E522" s="320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9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9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BASE_MAPA!$E$2:$E$359, BASE_MAPA!$J$2:$J$359), "ERRO")</f>
        <v>ERRO</v>
      </c>
      <c r="V522" s="300"/>
      <c r="W522" s="303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6" t="str">
        <f>IF(BS_CONTROLE[[#This Row],[Local - Partida]]=0, "-", BS_CONTROLE[[#This Row],[Local - Partida]])</f>
        <v>-</v>
      </c>
      <c r="AL522" s="306" t="str">
        <f>IF(BS_CONTROLE[[#This Row],[Local - Encerramento]]=0, "-", BS_CONTROLE[[#This Row],[Local - Encerramento]])</f>
        <v>-</v>
      </c>
      <c r="AM522" s="306" t="str">
        <f>IF(BS_CONTROLE[[#This Row],[Entre - Estações]]=0, "-", BS_CONTROLE[[#This Row],[Entre - Estações]])</f>
        <v>-</v>
      </c>
      <c r="AN522" s="306" t="str">
        <f>IF(BS_CONTROLE[[#This Row],[SB]]=0, "-", BS_CONTROLE[[#This Row],[SB]])</f>
        <v>-</v>
      </c>
      <c r="AO522" s="285" t="str">
        <f>IF(BS_CONTROLE[[#This Row],[SUB]]=0, "-", BS_CONTROLE[[#This Row],[SUB]])</f>
        <v>-</v>
      </c>
      <c r="AP522" s="286" t="str">
        <f>IF(BS_CONTROLE[[#This Row],[KM - Inicio]]=0, "-", BS_CONTROLE[[#This Row],[KM - Inicio]])</f>
        <v>-</v>
      </c>
      <c r="AQ522" s="286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BASE_MAPA!$E$2:$E$359, BASE_MAPA!$J$2:$J$359), "ERRO")</f>
        <v>ERRO</v>
      </c>
      <c r="BF522" s="287" t="str">
        <f>IF(BS_CONTROLE[[#This Row],[Responsavel pelo boletim]]=0, "-", BS_CONTROLE[[#This Row],[Responsavel pelo boletim]])</f>
        <v>-</v>
      </c>
      <c r="BG522" s="15"/>
      <c r="BH522" s="16"/>
      <c r="BI522" s="16"/>
      <c r="BJ522" s="310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 hidden="1">
      <c r="A523" s="167" t="str">
        <f t="shared" si="51"/>
        <v/>
      </c>
      <c r="B523" s="168"/>
      <c r="C523" s="8"/>
      <c r="D523" s="51"/>
      <c r="E523" s="320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9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BASE_MAPA!$E$2:$E$359, BASE_MAPA!$J$2:$J$359), "ERRO")</f>
        <v>ERRO</v>
      </c>
      <c r="V523" s="300"/>
      <c r="W523" s="303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6" t="str">
        <f>IF(BS_CONTROLE[[#This Row],[Local - Partida]]=0, "-", BS_CONTROLE[[#This Row],[Local - Partida]])</f>
        <v>-</v>
      </c>
      <c r="AL523" s="306" t="str">
        <f>IF(BS_CONTROLE[[#This Row],[Local - Encerramento]]=0, "-", BS_CONTROLE[[#This Row],[Local - Encerramento]])</f>
        <v>-</v>
      </c>
      <c r="AM523" s="306" t="str">
        <f>IF(BS_CONTROLE[[#This Row],[Entre - Estações]]=0, "-", BS_CONTROLE[[#This Row],[Entre - Estações]])</f>
        <v>-</v>
      </c>
      <c r="AN523" s="306" t="str">
        <f>IF(BS_CONTROLE[[#This Row],[SB]]=0, "-", BS_CONTROLE[[#This Row],[SB]])</f>
        <v>-</v>
      </c>
      <c r="AO523" s="285" t="str">
        <f>IF(BS_CONTROLE[[#This Row],[SUB]]=0, "-", BS_CONTROLE[[#This Row],[SUB]])</f>
        <v>-</v>
      </c>
      <c r="AP523" s="286" t="str">
        <f>IF(BS_CONTROLE[[#This Row],[KM - Inicio]]=0, "-", BS_CONTROLE[[#This Row],[KM - Inicio]])</f>
        <v>-</v>
      </c>
      <c r="AQ523" s="286" t="str">
        <f>IF(BS_CONTROLE[[#This Row],[KM - Fim]]=0, "-", BS_CONTROLE[[#This Row],[KM - Fim]])</f>
        <v>-</v>
      </c>
      <c r="AR523" s="307"/>
      <c r="AS523" s="307"/>
      <c r="AT523" s="307"/>
      <c r="AU523" s="242"/>
      <c r="AV523" s="242"/>
      <c r="AW523" s="242"/>
      <c r="AX523" s="38"/>
      <c r="AY523" s="31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BASE_MAPA!$E$2:$E$359, BASE_MAPA!$J$2:$J$359), "ERRO")</f>
        <v>ERRO</v>
      </c>
      <c r="BF523" s="287" t="str">
        <f>IF(BS_CONTROLE[[#This Row],[Responsavel pelo boletim]]=0, "-", BS_CONTROLE[[#This Row],[Responsavel pelo boletim]])</f>
        <v>-</v>
      </c>
      <c r="BG523" s="15"/>
      <c r="BH523" s="16"/>
      <c r="BI523" s="16"/>
      <c r="BJ523" s="310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 t="shared" si="51"/>
        <v/>
      </c>
      <c r="B524" s="168"/>
      <c r="C524" s="8"/>
      <c r="D524" s="51"/>
      <c r="E524" s="320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9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BASE_MAPA!$E$2:$E$359, BASE_MAPA!$J$2:$J$359), "ERRO")</f>
        <v>ERRO</v>
      </c>
      <c r="V524" s="300"/>
      <c r="W524" s="303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6" t="str">
        <f>IF(BS_CONTROLE[[#This Row],[Local - Partida]]=0, "-", BS_CONTROLE[[#This Row],[Local - Partida]])</f>
        <v>-</v>
      </c>
      <c r="AL524" s="306" t="str">
        <f>IF(BS_CONTROLE[[#This Row],[Local - Encerramento]]=0, "-", BS_CONTROLE[[#This Row],[Local - Encerramento]])</f>
        <v>-</v>
      </c>
      <c r="AM524" s="306" t="str">
        <f>IF(BS_CONTROLE[[#This Row],[Entre - Estações]]=0, "-", BS_CONTROLE[[#This Row],[Entre - Estações]])</f>
        <v>-</v>
      </c>
      <c r="AN524" s="306" t="str">
        <f>IF(BS_CONTROLE[[#This Row],[SB]]=0, "-", BS_CONTROLE[[#This Row],[SB]])</f>
        <v>-</v>
      </c>
      <c r="AO524" s="285" t="str">
        <f>IF(BS_CONTROLE[[#This Row],[SUB]]=0, "-", BS_CONTROLE[[#This Row],[SUB]])</f>
        <v>-</v>
      </c>
      <c r="AP524" s="286" t="str">
        <f>IF(BS_CONTROLE[[#This Row],[KM - Inicio]]=0, "-", BS_CONTROLE[[#This Row],[KM - Inicio]])</f>
        <v>-</v>
      </c>
      <c r="AQ524" s="286" t="str">
        <f>IF(BS_CONTROLE[[#This Row],[KM - Fim]]=0, "-", BS_CONTROLE[[#This Row],[KM - Fim]])</f>
        <v>-</v>
      </c>
      <c r="AR524" s="307"/>
      <c r="AS524" s="307"/>
      <c r="AT524" s="307"/>
      <c r="AU524" s="242"/>
      <c r="AV524" s="242"/>
      <c r="AW524" s="242"/>
      <c r="AX524" s="38"/>
      <c r="AY524" s="31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BASE_MAPA!$E$2:$E$359, BASE_MAPA!$J$2:$J$359), "ERRO")</f>
        <v>ERRO</v>
      </c>
      <c r="BF524" s="287" t="str">
        <f>IF(BS_CONTROLE[[#This Row],[Responsavel pelo boletim]]=0, "-", BS_CONTROLE[[#This Row],[Responsavel pelo boletim]])</f>
        <v>-</v>
      </c>
      <c r="BG524" s="15"/>
      <c r="BH524" s="16"/>
      <c r="BI524" s="16"/>
      <c r="BJ524" s="310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1"/>
        <v/>
      </c>
      <c r="B525" s="168"/>
      <c r="C525" s="8"/>
      <c r="D525" s="51"/>
      <c r="E525" s="320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9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BASE_MAPA!$E$2:$E$359, BASE_MAPA!$J$2:$J$359), "ERRO")</f>
        <v>ERRO</v>
      </c>
      <c r="V525" s="300"/>
      <c r="W525" s="303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6" t="str">
        <f>IF(BS_CONTROLE[[#This Row],[Local - Partida]]=0, "-", BS_CONTROLE[[#This Row],[Local - Partida]])</f>
        <v>-</v>
      </c>
      <c r="AL525" s="306" t="str">
        <f>IF(BS_CONTROLE[[#This Row],[Local - Encerramento]]=0, "-", BS_CONTROLE[[#This Row],[Local - Encerramento]])</f>
        <v>-</v>
      </c>
      <c r="AM525" s="306" t="str">
        <f>IF(BS_CONTROLE[[#This Row],[Entre - Estações]]=0, "-", BS_CONTROLE[[#This Row],[Entre - Estações]])</f>
        <v>-</v>
      </c>
      <c r="AN525" s="306" t="str">
        <f>IF(BS_CONTROLE[[#This Row],[SB]]=0, "-", BS_CONTROLE[[#This Row],[SB]])</f>
        <v>-</v>
      </c>
      <c r="AO525" s="285" t="str">
        <f>IF(BS_CONTROLE[[#This Row],[SUB]]=0, "-", BS_CONTROLE[[#This Row],[SUB]])</f>
        <v>-</v>
      </c>
      <c r="AP525" s="286" t="str">
        <f>IF(BS_CONTROLE[[#This Row],[KM - Inicio]]=0, "-", BS_CONTROLE[[#This Row],[KM - Inicio]])</f>
        <v>-</v>
      </c>
      <c r="AQ525" s="286" t="str">
        <f>IF(BS_CONTROLE[[#This Row],[KM - Fim]]=0, "-", BS_CONTROLE[[#This Row],[KM - Fim]])</f>
        <v>-</v>
      </c>
      <c r="AR525" s="307"/>
      <c r="AS525" s="307"/>
      <c r="AT525" s="307"/>
      <c r="AU525" s="242"/>
      <c r="AV525" s="242"/>
      <c r="AW525" s="242"/>
      <c r="AX525" s="38"/>
      <c r="AY525" s="31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BASE_MAPA!$E$2:$E$359, BASE_MAPA!$J$2:$J$359), "ERRO")</f>
        <v>ERRO</v>
      </c>
      <c r="BF525" s="287" t="str">
        <f>IF(BS_CONTROLE[[#This Row],[Responsavel pelo boletim]]=0, "-", BS_CONTROLE[[#This Row],[Responsavel pelo boletim]])</f>
        <v>-</v>
      </c>
      <c r="BG525" s="15"/>
      <c r="BH525" s="16"/>
      <c r="BI525" s="16"/>
      <c r="BJ525" s="310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1"/>
        <v/>
      </c>
      <c r="B526" s="168"/>
      <c r="C526" s="8"/>
      <c r="D526" s="51"/>
      <c r="E526" s="321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9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BASE_MAPA!$E$2:$E$359, BASE_MAPA!$J$2:$J$359), "ERRO")</f>
        <v>ERRO</v>
      </c>
      <c r="V526" s="300"/>
      <c r="W526" s="303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6" t="str">
        <f>IF(BS_CONTROLE[[#This Row],[Local - Partida]]=0, "-", BS_CONTROLE[[#This Row],[Local - Partida]])</f>
        <v>-</v>
      </c>
      <c r="AL526" s="306" t="str">
        <f>IF(BS_CONTROLE[[#This Row],[Local - Encerramento]]=0, "-", BS_CONTROLE[[#This Row],[Local - Encerramento]])</f>
        <v>-</v>
      </c>
      <c r="AM526" s="306" t="str">
        <f>IF(BS_CONTROLE[[#This Row],[Entre - Estações]]=0, "-", BS_CONTROLE[[#This Row],[Entre - Estações]])</f>
        <v>-</v>
      </c>
      <c r="AN526" s="306" t="str">
        <f>IF(BS_CONTROLE[[#This Row],[SB]]=0, "-", BS_CONTROLE[[#This Row],[SB]])</f>
        <v>-</v>
      </c>
      <c r="AO526" s="285" t="str">
        <f>IF(BS_CONTROLE[[#This Row],[SUB]]=0, "-", BS_CONTROLE[[#This Row],[SUB]])</f>
        <v>-</v>
      </c>
      <c r="AP526" s="286" t="str">
        <f>IF(BS_CONTROLE[[#This Row],[KM - Inicio]]=0, "-", BS_CONTROLE[[#This Row],[KM - Inicio]])</f>
        <v>-</v>
      </c>
      <c r="AQ526" s="286" t="str">
        <f>IF(BS_CONTROLE[[#This Row],[KM - Fim]]=0, "-", BS_CONTROLE[[#This Row],[KM - Fim]])</f>
        <v>-</v>
      </c>
      <c r="AR526" s="307"/>
      <c r="AS526" s="307"/>
      <c r="AT526" s="307"/>
      <c r="AU526" s="242"/>
      <c r="AV526" s="242"/>
      <c r="AW526" s="242"/>
      <c r="AX526" s="38"/>
      <c r="AY526" s="31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BASE_MAPA!$E$2:$E$359, BASE_MAPA!$J$2:$J$359), "ERRO")</f>
        <v>ERRO</v>
      </c>
      <c r="BF526" s="287" t="str">
        <f>IF(BS_CONTROLE[[#This Row],[Responsavel pelo boletim]]=0, "-", BS_CONTROLE[[#This Row],[Responsavel pelo boletim]])</f>
        <v>-</v>
      </c>
      <c r="BG526" s="15"/>
      <c r="BH526" s="16"/>
      <c r="BI526" s="16"/>
      <c r="BJ526" s="310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1"/>
        <v/>
      </c>
      <c r="B527" s="168"/>
      <c r="C527" s="8"/>
      <c r="D527" s="51"/>
      <c r="E527" s="320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9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BASE_MAPA!$E$2:$E$359, BASE_MAPA!$J$2:$J$359), "ERRO")</f>
        <v>ERRO</v>
      </c>
      <c r="V527" s="300"/>
      <c r="W527" s="303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6" t="str">
        <f>IF(BS_CONTROLE[[#This Row],[Local - Partida]]=0, "-", BS_CONTROLE[[#This Row],[Local - Partida]])</f>
        <v>-</v>
      </c>
      <c r="AL527" s="306" t="str">
        <f>IF(BS_CONTROLE[[#This Row],[Local - Encerramento]]=0, "-", BS_CONTROLE[[#This Row],[Local - Encerramento]])</f>
        <v>-</v>
      </c>
      <c r="AM527" s="306" t="str">
        <f>IF(BS_CONTROLE[[#This Row],[Entre - Estações]]=0, "-", BS_CONTROLE[[#This Row],[Entre - Estações]])</f>
        <v>-</v>
      </c>
      <c r="AN527" s="306" t="str">
        <f>IF(BS_CONTROLE[[#This Row],[SB]]=0, "-", BS_CONTROLE[[#This Row],[SB]])</f>
        <v>-</v>
      </c>
      <c r="AO527" s="285" t="str">
        <f>IF(BS_CONTROLE[[#This Row],[SUB]]=0, "-", BS_CONTROLE[[#This Row],[SUB]])</f>
        <v>-</v>
      </c>
      <c r="AP527" s="286" t="str">
        <f>IF(BS_CONTROLE[[#This Row],[KM - Inicio]]=0, "-", BS_CONTROLE[[#This Row],[KM - Inicio]])</f>
        <v>-</v>
      </c>
      <c r="AQ527" s="286" t="str">
        <f>IF(BS_CONTROLE[[#This Row],[KM - Fim]]=0, "-", BS_CONTROLE[[#This Row],[KM - Fim]])</f>
        <v>-</v>
      </c>
      <c r="AR527" s="307"/>
      <c r="AS527" s="307"/>
      <c r="AT527" s="307"/>
      <c r="AU527" s="242"/>
      <c r="AV527" s="242"/>
      <c r="AW527" s="242"/>
      <c r="AX527" s="38"/>
      <c r="AY527" s="31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BASE_MAPA!$E$2:$E$359, BASE_MAPA!$J$2:$J$359), "ERRO")</f>
        <v>ERRO</v>
      </c>
      <c r="BF527" s="287" t="str">
        <f>IF(BS_CONTROLE[[#This Row],[Responsavel pelo boletim]]=0, "-", BS_CONTROLE[[#This Row],[Responsavel pelo boletim]])</f>
        <v>-</v>
      </c>
      <c r="BG527" s="15"/>
      <c r="BH527" s="16"/>
      <c r="BI527" s="16"/>
      <c r="BJ527" s="310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1"/>
        <v/>
      </c>
      <c r="B528" s="168"/>
      <c r="C528" s="8"/>
      <c r="D528" s="51"/>
      <c r="E528" s="320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9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BASE_MAPA!$E$2:$E$359, BASE_MAPA!$J$2:$J$359), "ERRO")</f>
        <v>ERRO</v>
      </c>
      <c r="V528" s="300"/>
      <c r="W528" s="303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6" t="str">
        <f>IF(BS_CONTROLE[[#This Row],[Local - Partida]]=0, "-", BS_CONTROLE[[#This Row],[Local - Partida]])</f>
        <v>-</v>
      </c>
      <c r="AL528" s="306" t="str">
        <f>IF(BS_CONTROLE[[#This Row],[Local - Encerramento]]=0, "-", BS_CONTROLE[[#This Row],[Local - Encerramento]])</f>
        <v>-</v>
      </c>
      <c r="AM528" s="306" t="str">
        <f>IF(BS_CONTROLE[[#This Row],[Entre - Estações]]=0, "-", BS_CONTROLE[[#This Row],[Entre - Estações]])</f>
        <v>-</v>
      </c>
      <c r="AN528" s="306" t="str">
        <f>IF(BS_CONTROLE[[#This Row],[SB]]=0, "-", BS_CONTROLE[[#This Row],[SB]])</f>
        <v>-</v>
      </c>
      <c r="AO528" s="285" t="str">
        <f>IF(BS_CONTROLE[[#This Row],[SUB]]=0, "-", BS_CONTROLE[[#This Row],[SUB]])</f>
        <v>-</v>
      </c>
      <c r="AP528" s="286" t="str">
        <f>IF(BS_CONTROLE[[#This Row],[KM - Inicio]]=0, "-", BS_CONTROLE[[#This Row],[KM - Inicio]])</f>
        <v>-</v>
      </c>
      <c r="AQ528" s="286" t="str">
        <f>IF(BS_CONTROLE[[#This Row],[KM - Fim]]=0, "-", BS_CONTROLE[[#This Row],[KM - Fim]])</f>
        <v>-</v>
      </c>
      <c r="AR528" s="307"/>
      <c r="AS528" s="307"/>
      <c r="AT528" s="307"/>
      <c r="AU528" s="242"/>
      <c r="AV528" s="242"/>
      <c r="AW528" s="242"/>
      <c r="AX528" s="38"/>
      <c r="AY528" s="31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BASE_MAPA!$E$2:$E$359, BASE_MAPA!$J$2:$J$359), "ERRO")</f>
        <v>ERRO</v>
      </c>
      <c r="BF528" s="287" t="str">
        <f>IF(BS_CONTROLE[[#This Row],[Responsavel pelo boletim]]=0, "-", BS_CONTROLE[[#This Row],[Responsavel pelo boletim]])</f>
        <v>-</v>
      </c>
      <c r="BG528" s="15"/>
      <c r="BH528" s="16"/>
      <c r="BI528" s="16"/>
      <c r="BJ528" s="310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1"/>
        <v/>
      </c>
      <c r="B529" s="168"/>
      <c r="C529" s="8"/>
      <c r="D529" s="51"/>
      <c r="E529" s="320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BASE_MAPA!$E$2:$E$359, BASE_MAPA!$J$2:$J$359), "ERRO")</f>
        <v>ERRO</v>
      </c>
      <c r="V529" s="300"/>
      <c r="W529" s="303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6" t="str">
        <f>IF(BS_CONTROLE[[#This Row],[Local - Partida]]=0, "-", BS_CONTROLE[[#This Row],[Local - Partida]])</f>
        <v>-</v>
      </c>
      <c r="AL529" s="306" t="str">
        <f>IF(BS_CONTROLE[[#This Row],[Local - Encerramento]]=0, "-", BS_CONTROLE[[#This Row],[Local - Encerramento]])</f>
        <v>-</v>
      </c>
      <c r="AM529" s="306" t="str">
        <f>IF(BS_CONTROLE[[#This Row],[Entre - Estações]]=0, "-", BS_CONTROLE[[#This Row],[Entre - Estações]])</f>
        <v>-</v>
      </c>
      <c r="AN529" s="306" t="str">
        <f>IF(BS_CONTROLE[[#This Row],[SB]]=0, "-", BS_CONTROLE[[#This Row],[SB]])</f>
        <v>-</v>
      </c>
      <c r="AO529" s="285" t="str">
        <f>IF(BS_CONTROLE[[#This Row],[SUB]]=0, "-", BS_CONTROLE[[#This Row],[SUB]])</f>
        <v>-</v>
      </c>
      <c r="AP529" s="286" t="str">
        <f>IF(BS_CONTROLE[[#This Row],[KM - Inicio]]=0, "-", BS_CONTROLE[[#This Row],[KM - Inicio]])</f>
        <v>-</v>
      </c>
      <c r="AQ529" s="286" t="str">
        <f>IF(BS_CONTROLE[[#This Row],[KM - Fim]]=0, "-", BS_CONTROLE[[#This Row],[KM - Fim]])</f>
        <v>-</v>
      </c>
      <c r="AR529" s="307"/>
      <c r="AS529" s="307"/>
      <c r="AT529" s="307"/>
      <c r="AU529" s="242"/>
      <c r="AV529" s="242"/>
      <c r="AW529" s="242"/>
      <c r="AX529" s="38"/>
      <c r="AY529" s="31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BASE_MAPA!$E$2:$E$359, BASE_MAPA!$J$2:$J$359), "ERRO")</f>
        <v>ERRO</v>
      </c>
      <c r="BF529" s="287" t="str">
        <f>IF(BS_CONTROLE[[#This Row],[Responsavel pelo boletim]]=0, "-", BS_CONTROLE[[#This Row],[Responsavel pelo boletim]])</f>
        <v>-</v>
      </c>
      <c r="BG529" s="15"/>
      <c r="BH529" s="16"/>
      <c r="BI529" s="16"/>
      <c r="BJ529" s="310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1"/>
        <v/>
      </c>
      <c r="B530" s="168"/>
      <c r="C530" s="8"/>
      <c r="D530" s="51"/>
      <c r="E530" s="320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9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BASE_MAPA!$E$2:$E$359, BASE_MAPA!$J$2:$J$359), "ERRO")</f>
        <v>ERRO</v>
      </c>
      <c r="V530" s="300"/>
      <c r="W530" s="303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6" t="str">
        <f>IF(BS_CONTROLE[[#This Row],[Local - Partida]]=0, "-", BS_CONTROLE[[#This Row],[Local - Partida]])</f>
        <v>-</v>
      </c>
      <c r="AL530" s="306" t="str">
        <f>IF(BS_CONTROLE[[#This Row],[Local - Encerramento]]=0, "-", BS_CONTROLE[[#This Row],[Local - Encerramento]])</f>
        <v>-</v>
      </c>
      <c r="AM530" s="306" t="str">
        <f>IF(BS_CONTROLE[[#This Row],[Entre - Estações]]=0, "-", BS_CONTROLE[[#This Row],[Entre - Estações]])</f>
        <v>-</v>
      </c>
      <c r="AN530" s="306" t="str">
        <f>IF(BS_CONTROLE[[#This Row],[SB]]=0, "-", BS_CONTROLE[[#This Row],[SB]])</f>
        <v>-</v>
      </c>
      <c r="AO530" s="285" t="str">
        <f>IF(BS_CONTROLE[[#This Row],[SUB]]=0, "-", BS_CONTROLE[[#This Row],[SUB]])</f>
        <v>-</v>
      </c>
      <c r="AP530" s="286" t="str">
        <f>IF(BS_CONTROLE[[#This Row],[KM - Inicio]]=0, "-", BS_CONTROLE[[#This Row],[KM - Inicio]])</f>
        <v>-</v>
      </c>
      <c r="AQ530" s="286" t="str">
        <f>IF(BS_CONTROLE[[#This Row],[KM - Fim]]=0, "-", BS_CONTROLE[[#This Row],[KM - Fim]])</f>
        <v>-</v>
      </c>
      <c r="AR530" s="307"/>
      <c r="AS530" s="307"/>
      <c r="AT530" s="307"/>
      <c r="AU530" s="242"/>
      <c r="AV530" s="242"/>
      <c r="AW530" s="242"/>
      <c r="AX530" s="38"/>
      <c r="AY530" s="31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BASE_MAPA!$E$2:$E$359, BASE_MAPA!$J$2:$J$359), "ERRO")</f>
        <v>ERRO</v>
      </c>
      <c r="BF530" s="287" t="str">
        <f>IF(BS_CONTROLE[[#This Row],[Responsavel pelo boletim]]=0, "-", BS_CONTROLE[[#This Row],[Responsavel pelo boletim]])</f>
        <v>-</v>
      </c>
      <c r="BG530" s="15"/>
      <c r="BH530" s="16"/>
      <c r="BI530" s="16"/>
      <c r="BJ530" s="310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1"/>
        <v/>
      </c>
      <c r="B531" s="168"/>
      <c r="C531" s="8"/>
      <c r="D531" s="51"/>
      <c r="E531" s="320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BASE_MAPA!$E$2:$E$359, BASE_MAPA!$J$2:$J$359), "ERRO")</f>
        <v>ERRO</v>
      </c>
      <c r="V531" s="300"/>
      <c r="W531" s="303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6" t="str">
        <f>IF(BS_CONTROLE[[#This Row],[Local - Partida]]=0, "-", BS_CONTROLE[[#This Row],[Local - Partida]])</f>
        <v>-</v>
      </c>
      <c r="AL531" s="306" t="str">
        <f>IF(BS_CONTROLE[[#This Row],[Local - Encerramento]]=0, "-", BS_CONTROLE[[#This Row],[Local - Encerramento]])</f>
        <v>-</v>
      </c>
      <c r="AM531" s="306" t="str">
        <f>IF(BS_CONTROLE[[#This Row],[Entre - Estações]]=0, "-", BS_CONTROLE[[#This Row],[Entre - Estações]])</f>
        <v>-</v>
      </c>
      <c r="AN531" s="306" t="str">
        <f>IF(BS_CONTROLE[[#This Row],[SB]]=0, "-", BS_CONTROLE[[#This Row],[SB]])</f>
        <v>-</v>
      </c>
      <c r="AO531" s="285" t="str">
        <f>IF(BS_CONTROLE[[#This Row],[SUB]]=0, "-", BS_CONTROLE[[#This Row],[SUB]])</f>
        <v>-</v>
      </c>
      <c r="AP531" s="286" t="str">
        <f>IF(BS_CONTROLE[[#This Row],[KM - Inicio]]=0, "-", BS_CONTROLE[[#This Row],[KM - Inicio]])</f>
        <v>-</v>
      </c>
      <c r="AQ531" s="286" t="str">
        <f>IF(BS_CONTROLE[[#This Row],[KM - Fim]]=0, "-", BS_CONTROLE[[#This Row],[KM - Fim]])</f>
        <v>-</v>
      </c>
      <c r="AR531" s="307"/>
      <c r="AS531" s="307"/>
      <c r="AT531" s="307"/>
      <c r="AU531" s="242"/>
      <c r="AV531" s="242"/>
      <c r="AW531" s="242"/>
      <c r="AX531" s="38"/>
      <c r="AY531" s="31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BASE_MAPA!$E$2:$E$359, BASE_MAPA!$J$2:$J$359), "ERRO")</f>
        <v>ERRO</v>
      </c>
      <c r="BF531" s="287" t="str">
        <f>IF(BS_CONTROLE[[#This Row],[Responsavel pelo boletim]]=0, "-", BS_CONTROLE[[#This Row],[Responsavel pelo boletim]])</f>
        <v>-</v>
      </c>
      <c r="BG531" s="15"/>
      <c r="BH531" s="16"/>
      <c r="BI531" s="16"/>
      <c r="BJ531" s="310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1"/>
        <v/>
      </c>
      <c r="B532" s="168"/>
      <c r="C532" s="8"/>
      <c r="D532" s="51"/>
      <c r="E532" s="320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9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BASE_MAPA!$E$2:$E$359, BASE_MAPA!$J$2:$J$359), "ERRO")</f>
        <v>ERRO</v>
      </c>
      <c r="V532" s="300"/>
      <c r="W532" s="303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6" t="str">
        <f>IF(BS_CONTROLE[[#This Row],[Local - Partida]]=0, "-", BS_CONTROLE[[#This Row],[Local - Partida]])</f>
        <v>-</v>
      </c>
      <c r="AL532" s="306" t="str">
        <f>IF(BS_CONTROLE[[#This Row],[Local - Encerramento]]=0, "-", BS_CONTROLE[[#This Row],[Local - Encerramento]])</f>
        <v>-</v>
      </c>
      <c r="AM532" s="306" t="str">
        <f>IF(BS_CONTROLE[[#This Row],[Entre - Estações]]=0, "-", BS_CONTROLE[[#This Row],[Entre - Estações]])</f>
        <v>-</v>
      </c>
      <c r="AN532" s="306" t="str">
        <f>IF(BS_CONTROLE[[#This Row],[SB]]=0, "-", BS_CONTROLE[[#This Row],[SB]])</f>
        <v>-</v>
      </c>
      <c r="AO532" s="285" t="str">
        <f>IF(BS_CONTROLE[[#This Row],[SUB]]=0, "-", BS_CONTROLE[[#This Row],[SUB]])</f>
        <v>-</v>
      </c>
      <c r="AP532" s="286" t="str">
        <f>IF(BS_CONTROLE[[#This Row],[KM - Inicio]]=0, "-", BS_CONTROLE[[#This Row],[KM - Inicio]])</f>
        <v>-</v>
      </c>
      <c r="AQ532" s="286" t="str">
        <f>IF(BS_CONTROLE[[#This Row],[KM - Fim]]=0, "-", BS_CONTROLE[[#This Row],[KM - Fim]])</f>
        <v>-</v>
      </c>
      <c r="AR532" s="307"/>
      <c r="AS532" s="307"/>
      <c r="AT532" s="307"/>
      <c r="AU532" s="242"/>
      <c r="AV532" s="242"/>
      <c r="AW532" s="242"/>
      <c r="AX532" s="38"/>
      <c r="AY532" s="31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BASE_MAPA!$E$2:$E$359, BASE_MAPA!$J$2:$J$359), "ERRO")</f>
        <v>ERRO</v>
      </c>
      <c r="BF532" s="287" t="str">
        <f>IF(BS_CONTROLE[[#This Row],[Responsavel pelo boletim]]=0, "-", BS_CONTROLE[[#This Row],[Responsavel pelo boletim]])</f>
        <v>-</v>
      </c>
      <c r="BG532" s="15"/>
      <c r="BH532" s="16"/>
      <c r="BI532" s="16"/>
      <c r="BJ532" s="310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1"/>
        <v/>
      </c>
      <c r="B533" s="168"/>
      <c r="C533" s="8"/>
      <c r="D533" s="51"/>
      <c r="E533" s="320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9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BASE_MAPA!$E$2:$E$359, BASE_MAPA!$J$2:$J$359), "ERRO")</f>
        <v>ERRO</v>
      </c>
      <c r="V533" s="300"/>
      <c r="W533" s="303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6" t="str">
        <f>IF(BS_CONTROLE[[#This Row],[Local - Partida]]=0, "-", BS_CONTROLE[[#This Row],[Local - Partida]])</f>
        <v>-</v>
      </c>
      <c r="AL533" s="306" t="str">
        <f>IF(BS_CONTROLE[[#This Row],[Local - Encerramento]]=0, "-", BS_CONTROLE[[#This Row],[Local - Encerramento]])</f>
        <v>-</v>
      </c>
      <c r="AM533" s="306" t="str">
        <f>IF(BS_CONTROLE[[#This Row],[Entre - Estações]]=0, "-", BS_CONTROLE[[#This Row],[Entre - Estações]])</f>
        <v>-</v>
      </c>
      <c r="AN533" s="306" t="str">
        <f>IF(BS_CONTROLE[[#This Row],[SB]]=0, "-", BS_CONTROLE[[#This Row],[SB]])</f>
        <v>-</v>
      </c>
      <c r="AO533" s="285" t="str">
        <f>IF(BS_CONTROLE[[#This Row],[SUB]]=0, "-", BS_CONTROLE[[#This Row],[SUB]])</f>
        <v>-</v>
      </c>
      <c r="AP533" s="286" t="str">
        <f>IF(BS_CONTROLE[[#This Row],[KM - Inicio]]=0, "-", BS_CONTROLE[[#This Row],[KM - Inicio]])</f>
        <v>-</v>
      </c>
      <c r="AQ533" s="286" t="str">
        <f>IF(BS_CONTROLE[[#This Row],[KM - Fim]]=0, "-", BS_CONTROLE[[#This Row],[KM - Fim]])</f>
        <v>-</v>
      </c>
      <c r="AR533" s="307"/>
      <c r="AS533" s="307"/>
      <c r="AT533" s="307"/>
      <c r="AU533" s="242"/>
      <c r="AV533" s="242"/>
      <c r="AW533" s="242"/>
      <c r="AX533" s="38"/>
      <c r="AY533" s="31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BASE_MAPA!$E$2:$E$359, BASE_MAPA!$J$2:$J$359), "ERRO")</f>
        <v>ERRO</v>
      </c>
      <c r="BF533" s="287" t="str">
        <f>IF(BS_CONTROLE[[#This Row],[Responsavel pelo boletim]]=0, "-", BS_CONTROLE[[#This Row],[Responsavel pelo boletim]])</f>
        <v>-</v>
      </c>
      <c r="BG533" s="15"/>
      <c r="BH533" s="16"/>
      <c r="BI533" s="16"/>
      <c r="BJ533" s="310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1"/>
        <v/>
      </c>
      <c r="B534" s="168"/>
      <c r="C534" s="8"/>
      <c r="D534" s="51"/>
      <c r="E534" s="320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9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BASE_MAPA!$E$2:$E$359, BASE_MAPA!$J$2:$J$359), "ERRO")</f>
        <v>ERRO</v>
      </c>
      <c r="V534" s="300"/>
      <c r="W534" s="303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6" t="str">
        <f>IF(BS_CONTROLE[[#This Row],[Local - Partida]]=0, "-", BS_CONTROLE[[#This Row],[Local - Partida]])</f>
        <v>-</v>
      </c>
      <c r="AL534" s="306" t="str">
        <f>IF(BS_CONTROLE[[#This Row],[Local - Encerramento]]=0, "-", BS_CONTROLE[[#This Row],[Local - Encerramento]])</f>
        <v>-</v>
      </c>
      <c r="AM534" s="306" t="str">
        <f>IF(BS_CONTROLE[[#This Row],[Entre - Estações]]=0, "-", BS_CONTROLE[[#This Row],[Entre - Estações]])</f>
        <v>-</v>
      </c>
      <c r="AN534" s="306" t="str">
        <f>IF(BS_CONTROLE[[#This Row],[SB]]=0, "-", BS_CONTROLE[[#This Row],[SB]])</f>
        <v>-</v>
      </c>
      <c r="AO534" s="285" t="str">
        <f>IF(BS_CONTROLE[[#This Row],[SUB]]=0, "-", BS_CONTROLE[[#This Row],[SUB]])</f>
        <v>-</v>
      </c>
      <c r="AP534" s="286" t="str">
        <f>IF(BS_CONTROLE[[#This Row],[KM - Inicio]]=0, "-", BS_CONTROLE[[#This Row],[KM - Inicio]])</f>
        <v>-</v>
      </c>
      <c r="AQ534" s="286" t="str">
        <f>IF(BS_CONTROLE[[#This Row],[KM - Fim]]=0, "-", BS_CONTROLE[[#This Row],[KM - Fim]])</f>
        <v>-</v>
      </c>
      <c r="AR534" s="307"/>
      <c r="AS534" s="307"/>
      <c r="AT534" s="307"/>
      <c r="AU534" s="242"/>
      <c r="AV534" s="242"/>
      <c r="AW534" s="242"/>
      <c r="AX534" s="38"/>
      <c r="AY534" s="31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BASE_MAPA!$E$2:$E$359, BASE_MAPA!$J$2:$J$359), "ERRO")</f>
        <v>ERRO</v>
      </c>
      <c r="BF534" s="287" t="str">
        <f>IF(BS_CONTROLE[[#This Row],[Responsavel pelo boletim]]=0, "-", BS_CONTROLE[[#This Row],[Responsavel pelo boletim]])</f>
        <v>-</v>
      </c>
      <c r="BG534" s="15"/>
      <c r="BH534" s="16"/>
      <c r="BI534" s="16"/>
      <c r="BJ534" s="310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1"/>
        <v/>
      </c>
      <c r="B535" s="168"/>
      <c r="C535" s="8"/>
      <c r="D535" s="51"/>
      <c r="E535" s="320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9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BASE_MAPA!$E$2:$E$359, BASE_MAPA!$J$2:$J$359), "ERRO")</f>
        <v>ERRO</v>
      </c>
      <c r="V535" s="300"/>
      <c r="W535" s="303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6" t="str">
        <f>IF(BS_CONTROLE[[#This Row],[Local - Partida]]=0, "-", BS_CONTROLE[[#This Row],[Local - Partida]])</f>
        <v>-</v>
      </c>
      <c r="AL535" s="306" t="str">
        <f>IF(BS_CONTROLE[[#This Row],[Local - Encerramento]]=0, "-", BS_CONTROLE[[#This Row],[Local - Encerramento]])</f>
        <v>-</v>
      </c>
      <c r="AM535" s="306" t="str">
        <f>IF(BS_CONTROLE[[#This Row],[Entre - Estações]]=0, "-", BS_CONTROLE[[#This Row],[Entre - Estações]])</f>
        <v>-</v>
      </c>
      <c r="AN535" s="306" t="str">
        <f>IF(BS_CONTROLE[[#This Row],[SB]]=0, "-", BS_CONTROLE[[#This Row],[SB]])</f>
        <v>-</v>
      </c>
      <c r="AO535" s="285" t="str">
        <f>IF(BS_CONTROLE[[#This Row],[SUB]]=0, "-", BS_CONTROLE[[#This Row],[SUB]])</f>
        <v>-</v>
      </c>
      <c r="AP535" s="286" t="str">
        <f>IF(BS_CONTROLE[[#This Row],[KM - Inicio]]=0, "-", BS_CONTROLE[[#This Row],[KM - Inicio]])</f>
        <v>-</v>
      </c>
      <c r="AQ535" s="286" t="str">
        <f>IF(BS_CONTROLE[[#This Row],[KM - Fim]]=0, "-", BS_CONTROLE[[#This Row],[KM - Fim]])</f>
        <v>-</v>
      </c>
      <c r="AR535" s="307"/>
      <c r="AS535" s="307"/>
      <c r="AT535" s="307"/>
      <c r="AU535" s="242"/>
      <c r="AV535" s="242"/>
      <c r="AW535" s="242"/>
      <c r="AX535" s="38"/>
      <c r="AY535" s="31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BASE_MAPA!$E$2:$E$359, BASE_MAPA!$J$2:$J$359), "ERRO")</f>
        <v>ERRO</v>
      </c>
      <c r="BF535" s="287" t="str">
        <f>IF(BS_CONTROLE[[#This Row],[Responsavel pelo boletim]]=0, "-", BS_CONTROLE[[#This Row],[Responsavel pelo boletim]])</f>
        <v>-</v>
      </c>
      <c r="BG535" s="15"/>
      <c r="BH535" s="16"/>
      <c r="BI535" s="16"/>
      <c r="BJ535" s="310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1"/>
        <v/>
      </c>
      <c r="B536" s="168"/>
      <c r="C536" s="8"/>
      <c r="D536" s="51"/>
      <c r="E536" s="320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9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BASE_MAPA!$E$2:$E$359, BASE_MAPA!$J$2:$J$359), "ERRO")</f>
        <v>ERRO</v>
      </c>
      <c r="V536" s="300"/>
      <c r="W536" s="303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6" t="str">
        <f>IF(BS_CONTROLE[[#This Row],[Local - Partida]]=0, "-", BS_CONTROLE[[#This Row],[Local - Partida]])</f>
        <v>-</v>
      </c>
      <c r="AL536" s="306" t="str">
        <f>IF(BS_CONTROLE[[#This Row],[Local - Encerramento]]=0, "-", BS_CONTROLE[[#This Row],[Local - Encerramento]])</f>
        <v>-</v>
      </c>
      <c r="AM536" s="306" t="str">
        <f>IF(BS_CONTROLE[[#This Row],[Entre - Estações]]=0, "-", BS_CONTROLE[[#This Row],[Entre - Estações]])</f>
        <v>-</v>
      </c>
      <c r="AN536" s="306" t="str">
        <f>IF(BS_CONTROLE[[#This Row],[SB]]=0, "-", BS_CONTROLE[[#This Row],[SB]])</f>
        <v>-</v>
      </c>
      <c r="AO536" s="285" t="str">
        <f>IF(BS_CONTROLE[[#This Row],[SUB]]=0, "-", BS_CONTROLE[[#This Row],[SUB]])</f>
        <v>-</v>
      </c>
      <c r="AP536" s="286" t="str">
        <f>IF(BS_CONTROLE[[#This Row],[KM - Inicio]]=0, "-", BS_CONTROLE[[#This Row],[KM - Inicio]])</f>
        <v>-</v>
      </c>
      <c r="AQ536" s="286" t="str">
        <f>IF(BS_CONTROLE[[#This Row],[KM - Fim]]=0, "-", BS_CONTROLE[[#This Row],[KM - Fim]])</f>
        <v>-</v>
      </c>
      <c r="AR536" s="307"/>
      <c r="AS536" s="307"/>
      <c r="AT536" s="307"/>
      <c r="AU536" s="242"/>
      <c r="AV536" s="242"/>
      <c r="AW536" s="242"/>
      <c r="AX536" s="38"/>
      <c r="AY536" s="31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BASE_MAPA!$E$2:$E$359, BASE_MAPA!$J$2:$J$359), "ERRO")</f>
        <v>ERRO</v>
      </c>
      <c r="BF536" s="287" t="str">
        <f>IF(BS_CONTROLE[[#This Row],[Responsavel pelo boletim]]=0, "-", BS_CONTROLE[[#This Row],[Responsavel pelo boletim]])</f>
        <v>-</v>
      </c>
      <c r="BG536" s="15"/>
      <c r="BH536" s="16"/>
      <c r="BI536" s="16"/>
      <c r="BJ536" s="310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1"/>
        <v/>
      </c>
      <c r="B537" s="168"/>
      <c r="C537" s="8"/>
      <c r="D537" s="51"/>
      <c r="E537" s="320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9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BASE_MAPA!$E$2:$E$359, BASE_MAPA!$J$2:$J$359), "ERRO")</f>
        <v>ERRO</v>
      </c>
      <c r="V537" s="300"/>
      <c r="W537" s="303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6" t="str">
        <f>IF(BS_CONTROLE[[#This Row],[Local - Partida]]=0, "-", BS_CONTROLE[[#This Row],[Local - Partida]])</f>
        <v>-</v>
      </c>
      <c r="AL537" s="306" t="str">
        <f>IF(BS_CONTROLE[[#This Row],[Local - Encerramento]]=0, "-", BS_CONTROLE[[#This Row],[Local - Encerramento]])</f>
        <v>-</v>
      </c>
      <c r="AM537" s="306" t="str">
        <f>IF(BS_CONTROLE[[#This Row],[Entre - Estações]]=0, "-", BS_CONTROLE[[#This Row],[Entre - Estações]])</f>
        <v>-</v>
      </c>
      <c r="AN537" s="306" t="str">
        <f>IF(BS_CONTROLE[[#This Row],[SB]]=0, "-", BS_CONTROLE[[#This Row],[SB]])</f>
        <v>-</v>
      </c>
      <c r="AO537" s="285" t="str">
        <f>IF(BS_CONTROLE[[#This Row],[SUB]]=0, "-", BS_CONTROLE[[#This Row],[SUB]])</f>
        <v>-</v>
      </c>
      <c r="AP537" s="286" t="str">
        <f>IF(BS_CONTROLE[[#This Row],[KM - Inicio]]=0, "-", BS_CONTROLE[[#This Row],[KM - Inicio]])</f>
        <v>-</v>
      </c>
      <c r="AQ537" s="286" t="str">
        <f>IF(BS_CONTROLE[[#This Row],[KM - Fim]]=0, "-", BS_CONTROLE[[#This Row],[KM - Fim]])</f>
        <v>-</v>
      </c>
      <c r="AR537" s="307"/>
      <c r="AS537" s="307"/>
      <c r="AT537" s="307"/>
      <c r="AU537" s="242"/>
      <c r="AV537" s="242"/>
      <c r="AW537" s="242"/>
      <c r="AX537" s="38"/>
      <c r="AY537" s="31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BASE_MAPA!$E$2:$E$359, BASE_MAPA!$J$2:$J$359), "ERRO")</f>
        <v>ERRO</v>
      </c>
      <c r="BF537" s="287" t="str">
        <f>IF(BS_CONTROLE[[#This Row],[Responsavel pelo boletim]]=0, "-", BS_CONTROLE[[#This Row],[Responsavel pelo boletim]])</f>
        <v>-</v>
      </c>
      <c r="BG537" s="15"/>
      <c r="BH537" s="16"/>
      <c r="BI537" s="16"/>
      <c r="BJ537" s="310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1"/>
        <v/>
      </c>
      <c r="B538" s="168"/>
      <c r="C538" s="8"/>
      <c r="D538" s="51"/>
      <c r="E538" s="321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9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BASE_MAPA!$E$2:$E$359, BASE_MAPA!$J$2:$J$359), "ERRO")</f>
        <v>ERRO</v>
      </c>
      <c r="V538" s="300"/>
      <c r="W538" s="303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6" t="str">
        <f>IF(BS_CONTROLE[[#This Row],[Local - Partida]]=0, "-", BS_CONTROLE[[#This Row],[Local - Partida]])</f>
        <v>-</v>
      </c>
      <c r="AL538" s="306" t="str">
        <f>IF(BS_CONTROLE[[#This Row],[Local - Encerramento]]=0, "-", BS_CONTROLE[[#This Row],[Local - Encerramento]])</f>
        <v>-</v>
      </c>
      <c r="AM538" s="306" t="str">
        <f>IF(BS_CONTROLE[[#This Row],[Entre - Estações]]=0, "-", BS_CONTROLE[[#This Row],[Entre - Estações]])</f>
        <v>-</v>
      </c>
      <c r="AN538" s="306" t="str">
        <f>IF(BS_CONTROLE[[#This Row],[SB]]=0, "-", BS_CONTROLE[[#This Row],[SB]])</f>
        <v>-</v>
      </c>
      <c r="AO538" s="285" t="str">
        <f>IF(BS_CONTROLE[[#This Row],[SUB]]=0, "-", BS_CONTROLE[[#This Row],[SUB]])</f>
        <v>-</v>
      </c>
      <c r="AP538" s="286" t="str">
        <f>IF(BS_CONTROLE[[#This Row],[KM - Inicio]]=0, "-", BS_CONTROLE[[#This Row],[KM - Inicio]])</f>
        <v>-</v>
      </c>
      <c r="AQ538" s="286" t="str">
        <f>IF(BS_CONTROLE[[#This Row],[KM - Fim]]=0, "-", BS_CONTROLE[[#This Row],[KM - Fim]])</f>
        <v>-</v>
      </c>
      <c r="AR538" s="307"/>
      <c r="AS538" s="307"/>
      <c r="AT538" s="307"/>
      <c r="AU538" s="242"/>
      <c r="AV538" s="242"/>
      <c r="AW538" s="242"/>
      <c r="AX538" s="38"/>
      <c r="AY538" s="31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BASE_MAPA!$E$2:$E$359, BASE_MAPA!$J$2:$J$359), "ERRO")</f>
        <v>ERRO</v>
      </c>
      <c r="BF538" s="287" t="str">
        <f>IF(BS_CONTROLE[[#This Row],[Responsavel pelo boletim]]=0, "-", BS_CONTROLE[[#This Row],[Responsavel pelo boletim]])</f>
        <v>-</v>
      </c>
      <c r="BG538" s="15"/>
      <c r="BH538" s="16"/>
      <c r="BI538" s="16"/>
      <c r="BJ538" s="310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1"/>
        <v/>
      </c>
      <c r="B539" s="168"/>
      <c r="C539" s="8"/>
      <c r="D539" s="51"/>
      <c r="E539" s="320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BASE_MAPA!$E$2:$E$359, BASE_MAPA!$J$2:$J$359), "ERRO")</f>
        <v>ERRO</v>
      </c>
      <c r="V539" s="300"/>
      <c r="W539" s="303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6" t="str">
        <f>IF(BS_CONTROLE[[#This Row],[Local - Partida]]=0, "-", BS_CONTROLE[[#This Row],[Local - Partida]])</f>
        <v>-</v>
      </c>
      <c r="AL539" s="306" t="str">
        <f>IF(BS_CONTROLE[[#This Row],[Local - Encerramento]]=0, "-", BS_CONTROLE[[#This Row],[Local - Encerramento]])</f>
        <v>-</v>
      </c>
      <c r="AM539" s="306" t="str">
        <f>IF(BS_CONTROLE[[#This Row],[Entre - Estações]]=0, "-", BS_CONTROLE[[#This Row],[Entre - Estações]])</f>
        <v>-</v>
      </c>
      <c r="AN539" s="306" t="str">
        <f>IF(BS_CONTROLE[[#This Row],[SB]]=0, "-", BS_CONTROLE[[#This Row],[SB]])</f>
        <v>-</v>
      </c>
      <c r="AO539" s="285" t="str">
        <f>IF(BS_CONTROLE[[#This Row],[SUB]]=0, "-", BS_CONTROLE[[#This Row],[SUB]])</f>
        <v>-</v>
      </c>
      <c r="AP539" s="286" t="str">
        <f>IF(BS_CONTROLE[[#This Row],[KM - Inicio]]=0, "-", BS_CONTROLE[[#This Row],[KM - Inicio]])</f>
        <v>-</v>
      </c>
      <c r="AQ539" s="286" t="str">
        <f>IF(BS_CONTROLE[[#This Row],[KM - Fim]]=0, "-", BS_CONTROLE[[#This Row],[KM - Fim]])</f>
        <v>-</v>
      </c>
      <c r="AR539" s="307"/>
      <c r="AS539" s="307"/>
      <c r="AT539" s="307"/>
      <c r="AU539" s="242"/>
      <c r="AV539" s="242"/>
      <c r="AW539" s="242"/>
      <c r="AX539" s="38"/>
      <c r="AY539" s="31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BASE_MAPA!$E$2:$E$359, BASE_MAPA!$J$2:$J$359), "ERRO")</f>
        <v>ERRO</v>
      </c>
      <c r="BF539" s="287" t="str">
        <f>IF(BS_CONTROLE[[#This Row],[Responsavel pelo boletim]]=0, "-", BS_CONTROLE[[#This Row],[Responsavel pelo boletim]])</f>
        <v>-</v>
      </c>
      <c r="BG539" s="15"/>
      <c r="BH539" s="16"/>
      <c r="BI539" s="16"/>
      <c r="BJ539" s="310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1"/>
        <v/>
      </c>
      <c r="B540" s="168"/>
      <c r="C540" s="8"/>
      <c r="D540" s="51"/>
      <c r="E540" s="320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9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BASE_MAPA!$E$2:$E$359, BASE_MAPA!$J$2:$J$359), "ERRO")</f>
        <v>ERRO</v>
      </c>
      <c r="V540" s="300"/>
      <c r="W540" s="303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6" t="str">
        <f>IF(BS_CONTROLE[[#This Row],[Local - Partida]]=0, "-", BS_CONTROLE[[#This Row],[Local - Partida]])</f>
        <v>-</v>
      </c>
      <c r="AL540" s="306" t="str">
        <f>IF(BS_CONTROLE[[#This Row],[Local - Encerramento]]=0, "-", BS_CONTROLE[[#This Row],[Local - Encerramento]])</f>
        <v>-</v>
      </c>
      <c r="AM540" s="306" t="str">
        <f>IF(BS_CONTROLE[[#This Row],[Entre - Estações]]=0, "-", BS_CONTROLE[[#This Row],[Entre - Estações]])</f>
        <v>-</v>
      </c>
      <c r="AN540" s="306" t="str">
        <f>IF(BS_CONTROLE[[#This Row],[SB]]=0, "-", BS_CONTROLE[[#This Row],[SB]])</f>
        <v>-</v>
      </c>
      <c r="AO540" s="285" t="str">
        <f>IF(BS_CONTROLE[[#This Row],[SUB]]=0, "-", BS_CONTROLE[[#This Row],[SUB]])</f>
        <v>-</v>
      </c>
      <c r="AP540" s="286" t="str">
        <f>IF(BS_CONTROLE[[#This Row],[KM - Inicio]]=0, "-", BS_CONTROLE[[#This Row],[KM - Inicio]])</f>
        <v>-</v>
      </c>
      <c r="AQ540" s="286" t="str">
        <f>IF(BS_CONTROLE[[#This Row],[KM - Fim]]=0, "-", BS_CONTROLE[[#This Row],[KM - Fim]])</f>
        <v>-</v>
      </c>
      <c r="AR540" s="307"/>
      <c r="AS540" s="307"/>
      <c r="AT540" s="307"/>
      <c r="AU540" s="242"/>
      <c r="AV540" s="242"/>
      <c r="AW540" s="242"/>
      <c r="AX540" s="38"/>
      <c r="AY540" s="31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BASE_MAPA!$E$2:$E$359, BASE_MAPA!$J$2:$J$359), "ERRO")</f>
        <v>ERRO</v>
      </c>
      <c r="BF540" s="287" t="str">
        <f>IF(BS_CONTROLE[[#This Row],[Responsavel pelo boletim]]=0, "-", BS_CONTROLE[[#This Row],[Responsavel pelo boletim]])</f>
        <v>-</v>
      </c>
      <c r="BG540" s="15"/>
      <c r="BH540" s="16"/>
      <c r="BI540" s="16"/>
      <c r="BJ540" s="310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1"/>
        <v/>
      </c>
      <c r="B541" s="168"/>
      <c r="C541" s="8"/>
      <c r="D541" s="51"/>
      <c r="E541" s="320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9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BASE_MAPA!$E$2:$E$359, BASE_MAPA!$J$2:$J$359), "ERRO")</f>
        <v>ERRO</v>
      </c>
      <c r="V541" s="300"/>
      <c r="W541" s="303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6" t="str">
        <f>IF(BS_CONTROLE[[#This Row],[Local - Partida]]=0, "-", BS_CONTROLE[[#This Row],[Local - Partida]])</f>
        <v>-</v>
      </c>
      <c r="AL541" s="306" t="str">
        <f>IF(BS_CONTROLE[[#This Row],[Local - Encerramento]]=0, "-", BS_CONTROLE[[#This Row],[Local - Encerramento]])</f>
        <v>-</v>
      </c>
      <c r="AM541" s="306" t="str">
        <f>IF(BS_CONTROLE[[#This Row],[Entre - Estações]]=0, "-", BS_CONTROLE[[#This Row],[Entre - Estações]])</f>
        <v>-</v>
      </c>
      <c r="AN541" s="306" t="str">
        <f>IF(BS_CONTROLE[[#This Row],[SB]]=0, "-", BS_CONTROLE[[#This Row],[SB]])</f>
        <v>-</v>
      </c>
      <c r="AO541" s="285" t="str">
        <f>IF(BS_CONTROLE[[#This Row],[SUB]]=0, "-", BS_CONTROLE[[#This Row],[SUB]])</f>
        <v>-</v>
      </c>
      <c r="AP541" s="286" t="str">
        <f>IF(BS_CONTROLE[[#This Row],[KM - Inicio]]=0, "-", BS_CONTROLE[[#This Row],[KM - Inicio]])</f>
        <v>-</v>
      </c>
      <c r="AQ541" s="286" t="str">
        <f>IF(BS_CONTROLE[[#This Row],[KM - Fim]]=0, "-", BS_CONTROLE[[#This Row],[KM - Fim]])</f>
        <v>-</v>
      </c>
      <c r="AR541" s="307"/>
      <c r="AS541" s="307"/>
      <c r="AT541" s="307"/>
      <c r="AU541" s="242"/>
      <c r="AV541" s="242"/>
      <c r="AW541" s="242"/>
      <c r="AX541" s="38"/>
      <c r="AY541" s="31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BASE_MAPA!$E$2:$E$359, BASE_MAPA!$J$2:$J$359), "ERRO")</f>
        <v>ERRO</v>
      </c>
      <c r="BF541" s="287" t="str">
        <f>IF(BS_CONTROLE[[#This Row],[Responsavel pelo boletim]]=0, "-", BS_CONTROLE[[#This Row],[Responsavel pelo boletim]])</f>
        <v>-</v>
      </c>
      <c r="BG541" s="15"/>
      <c r="BH541" s="16"/>
      <c r="BI541" s="16"/>
      <c r="BJ541" s="310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1"/>
        <v/>
      </c>
      <c r="B542" s="168"/>
      <c r="C542" s="8"/>
      <c r="D542" s="51"/>
      <c r="E542" s="320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BASE_MAPA!$E$2:$E$359, BASE_MAPA!$J$2:$J$359), "ERRO")</f>
        <v>ERRO</v>
      </c>
      <c r="V542" s="300"/>
      <c r="W542" s="303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6" t="str">
        <f>IF(BS_CONTROLE[[#This Row],[Local - Partida]]=0, "-", BS_CONTROLE[[#This Row],[Local - Partida]])</f>
        <v>-</v>
      </c>
      <c r="AL542" s="306" t="str">
        <f>IF(BS_CONTROLE[[#This Row],[Local - Encerramento]]=0, "-", BS_CONTROLE[[#This Row],[Local - Encerramento]])</f>
        <v>-</v>
      </c>
      <c r="AM542" s="306" t="str">
        <f>IF(BS_CONTROLE[[#This Row],[Entre - Estações]]=0, "-", BS_CONTROLE[[#This Row],[Entre - Estações]])</f>
        <v>-</v>
      </c>
      <c r="AN542" s="306" t="str">
        <f>IF(BS_CONTROLE[[#This Row],[SB]]=0, "-", BS_CONTROLE[[#This Row],[SB]])</f>
        <v>-</v>
      </c>
      <c r="AO542" s="285" t="str">
        <f>IF(BS_CONTROLE[[#This Row],[SUB]]=0, "-", BS_CONTROLE[[#This Row],[SUB]])</f>
        <v>-</v>
      </c>
      <c r="AP542" s="286" t="str">
        <f>IF(BS_CONTROLE[[#This Row],[KM - Inicio]]=0, "-", BS_CONTROLE[[#This Row],[KM - Inicio]])</f>
        <v>-</v>
      </c>
      <c r="AQ542" s="286" t="str">
        <f>IF(BS_CONTROLE[[#This Row],[KM - Fim]]=0, "-", BS_CONTROLE[[#This Row],[KM - Fim]])</f>
        <v>-</v>
      </c>
      <c r="AR542" s="307"/>
      <c r="AS542" s="307"/>
      <c r="AT542" s="307"/>
      <c r="AU542" s="242"/>
      <c r="AV542" s="242"/>
      <c r="AW542" s="242"/>
      <c r="AX542" s="38"/>
      <c r="AY542" s="31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BASE_MAPA!$E$2:$E$359, BASE_MAPA!$J$2:$J$359), "ERRO")</f>
        <v>ERRO</v>
      </c>
      <c r="BF542" s="287" t="str">
        <f>IF(BS_CONTROLE[[#This Row],[Responsavel pelo boletim]]=0, "-", BS_CONTROLE[[#This Row],[Responsavel pelo boletim]])</f>
        <v>-</v>
      </c>
      <c r="BG542" s="15"/>
      <c r="BH542" s="16"/>
      <c r="BI542" s="16"/>
      <c r="BJ542" s="310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1"/>
        <v/>
      </c>
      <c r="B543" s="168"/>
      <c r="C543" s="8"/>
      <c r="D543" s="51"/>
      <c r="E543" s="320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BASE_MAPA!$E$2:$E$359, BASE_MAPA!$J$2:$J$359), "ERRO")</f>
        <v>ERRO</v>
      </c>
      <c r="V543" s="300"/>
      <c r="W543" s="303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6" t="str">
        <f>IF(BS_CONTROLE[[#This Row],[Local - Partida]]=0, "-", BS_CONTROLE[[#This Row],[Local - Partida]])</f>
        <v>-</v>
      </c>
      <c r="AL543" s="306" t="str">
        <f>IF(BS_CONTROLE[[#This Row],[Local - Encerramento]]=0, "-", BS_CONTROLE[[#This Row],[Local - Encerramento]])</f>
        <v>-</v>
      </c>
      <c r="AM543" s="306" t="str">
        <f>IF(BS_CONTROLE[[#This Row],[Entre - Estações]]=0, "-", BS_CONTROLE[[#This Row],[Entre - Estações]])</f>
        <v>-</v>
      </c>
      <c r="AN543" s="306" t="str">
        <f>IF(BS_CONTROLE[[#This Row],[SB]]=0, "-", BS_CONTROLE[[#This Row],[SB]])</f>
        <v>-</v>
      </c>
      <c r="AO543" s="285" t="str">
        <f>IF(BS_CONTROLE[[#This Row],[SUB]]=0, "-", BS_CONTROLE[[#This Row],[SUB]])</f>
        <v>-</v>
      </c>
      <c r="AP543" s="286" t="str">
        <f>IF(BS_CONTROLE[[#This Row],[KM - Inicio]]=0, "-", BS_CONTROLE[[#This Row],[KM - Inicio]])</f>
        <v>-</v>
      </c>
      <c r="AQ543" s="286" t="str">
        <f>IF(BS_CONTROLE[[#This Row],[KM - Fim]]=0, "-", BS_CONTROLE[[#This Row],[KM - Fim]])</f>
        <v>-</v>
      </c>
      <c r="AR543" s="307"/>
      <c r="AS543" s="307"/>
      <c r="AT543" s="307"/>
      <c r="AU543" s="242"/>
      <c r="AV543" s="242"/>
      <c r="AW543" s="242"/>
      <c r="AX543" s="38"/>
      <c r="AY543" s="31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BASE_MAPA!$E$2:$E$359, BASE_MAPA!$J$2:$J$359), "ERRO")</f>
        <v>ERRO</v>
      </c>
      <c r="BF543" s="287" t="str">
        <f>IF(BS_CONTROLE[[#This Row],[Responsavel pelo boletim]]=0, "-", BS_CONTROLE[[#This Row],[Responsavel pelo boletim]])</f>
        <v>-</v>
      </c>
      <c r="BG543" s="15"/>
      <c r="BH543" s="16"/>
      <c r="BI543" s="16"/>
      <c r="BJ543" s="310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1"/>
        <v/>
      </c>
      <c r="B544" s="168"/>
      <c r="C544" s="8"/>
      <c r="D544" s="51"/>
      <c r="E544" s="320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BASE_MAPA!$E$2:$E$359, BASE_MAPA!$J$2:$J$359), "ERRO")</f>
        <v>ERRO</v>
      </c>
      <c r="V544" s="300"/>
      <c r="W544" s="303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6" t="str">
        <f>IF(BS_CONTROLE[[#This Row],[Local - Partida]]=0, "-", BS_CONTROLE[[#This Row],[Local - Partida]])</f>
        <v>-</v>
      </c>
      <c r="AL544" s="306" t="str">
        <f>IF(BS_CONTROLE[[#This Row],[Local - Encerramento]]=0, "-", BS_CONTROLE[[#This Row],[Local - Encerramento]])</f>
        <v>-</v>
      </c>
      <c r="AM544" s="306" t="str">
        <f>IF(BS_CONTROLE[[#This Row],[Entre - Estações]]=0, "-", BS_CONTROLE[[#This Row],[Entre - Estações]])</f>
        <v>-</v>
      </c>
      <c r="AN544" s="306" t="str">
        <f>IF(BS_CONTROLE[[#This Row],[SB]]=0, "-", BS_CONTROLE[[#This Row],[SB]])</f>
        <v>-</v>
      </c>
      <c r="AO544" s="285" t="str">
        <f>IF(BS_CONTROLE[[#This Row],[SUB]]=0, "-", BS_CONTROLE[[#This Row],[SUB]])</f>
        <v>-</v>
      </c>
      <c r="AP544" s="286" t="str">
        <f>IF(BS_CONTROLE[[#This Row],[KM - Inicio]]=0, "-", BS_CONTROLE[[#This Row],[KM - Inicio]])</f>
        <v>-</v>
      </c>
      <c r="AQ544" s="286" t="str">
        <f>IF(BS_CONTROLE[[#This Row],[KM - Fim]]=0, "-", BS_CONTROLE[[#This Row],[KM - Fim]])</f>
        <v>-</v>
      </c>
      <c r="AR544" s="307"/>
      <c r="AS544" s="307"/>
      <c r="AT544" s="307"/>
      <c r="AU544" s="242"/>
      <c r="AV544" s="242"/>
      <c r="AW544" s="242"/>
      <c r="AX544" s="38"/>
      <c r="AY544" s="31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BASE_MAPA!$E$2:$E$359, BASE_MAPA!$J$2:$J$359), "ERRO")</f>
        <v>ERRO</v>
      </c>
      <c r="BF544" s="287" t="str">
        <f>IF(BS_CONTROLE[[#This Row],[Responsavel pelo boletim]]=0, "-", BS_CONTROLE[[#This Row],[Responsavel pelo boletim]])</f>
        <v>-</v>
      </c>
      <c r="BG544" s="15"/>
      <c r="BH544" s="16"/>
      <c r="BI544" s="16"/>
      <c r="BJ544" s="310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1"/>
        <v/>
      </c>
      <c r="B545" s="168"/>
      <c r="C545" s="8"/>
      <c r="D545" s="51"/>
      <c r="E545" s="320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9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BASE_MAPA!$E$2:$E$359, BASE_MAPA!$J$2:$J$359), "ERRO")</f>
        <v>ERRO</v>
      </c>
      <c r="V545" s="300"/>
      <c r="W545" s="303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6" t="str">
        <f>IF(BS_CONTROLE[[#This Row],[Local - Partida]]=0, "-", BS_CONTROLE[[#This Row],[Local - Partida]])</f>
        <v>-</v>
      </c>
      <c r="AL545" s="306" t="str">
        <f>IF(BS_CONTROLE[[#This Row],[Local - Encerramento]]=0, "-", BS_CONTROLE[[#This Row],[Local - Encerramento]])</f>
        <v>-</v>
      </c>
      <c r="AM545" s="306" t="str">
        <f>IF(BS_CONTROLE[[#This Row],[Entre - Estações]]=0, "-", BS_CONTROLE[[#This Row],[Entre - Estações]])</f>
        <v>-</v>
      </c>
      <c r="AN545" s="306" t="str">
        <f>IF(BS_CONTROLE[[#This Row],[SB]]=0, "-", BS_CONTROLE[[#This Row],[SB]])</f>
        <v>-</v>
      </c>
      <c r="AO545" s="285" t="str">
        <f>IF(BS_CONTROLE[[#This Row],[SUB]]=0, "-", BS_CONTROLE[[#This Row],[SUB]])</f>
        <v>-</v>
      </c>
      <c r="AP545" s="286" t="str">
        <f>IF(BS_CONTROLE[[#This Row],[KM - Inicio]]=0, "-", BS_CONTROLE[[#This Row],[KM - Inicio]])</f>
        <v>-</v>
      </c>
      <c r="AQ545" s="286" t="str">
        <f>IF(BS_CONTROLE[[#This Row],[KM - Fim]]=0, "-", BS_CONTROLE[[#This Row],[KM - Fim]])</f>
        <v>-</v>
      </c>
      <c r="AR545" s="307"/>
      <c r="AS545" s="307"/>
      <c r="AT545" s="307"/>
      <c r="AU545" s="242"/>
      <c r="AV545" s="242"/>
      <c r="AW545" s="242"/>
      <c r="AX545" s="38"/>
      <c r="AY545" s="31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BASE_MAPA!$E$2:$E$359, BASE_MAPA!$J$2:$J$359), "ERRO")</f>
        <v>ERRO</v>
      </c>
      <c r="BF545" s="287" t="str">
        <f>IF(BS_CONTROLE[[#This Row],[Responsavel pelo boletim]]=0, "-", BS_CONTROLE[[#This Row],[Responsavel pelo boletim]])</f>
        <v>-</v>
      </c>
      <c r="BG545" s="15"/>
      <c r="BH545" s="16"/>
      <c r="BI545" s="16"/>
      <c r="BJ545" s="310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1"/>
        <v/>
      </c>
      <c r="B546" s="168"/>
      <c r="C546" s="8"/>
      <c r="D546" s="51"/>
      <c r="E546" s="320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BASE_MAPA!$E$2:$E$359, BASE_MAPA!$J$2:$J$359), "ERRO")</f>
        <v>ERRO</v>
      </c>
      <c r="V546" s="300"/>
      <c r="W546" s="303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6" t="str">
        <f>IF(BS_CONTROLE[[#This Row],[Local - Partida]]=0, "-", BS_CONTROLE[[#This Row],[Local - Partida]])</f>
        <v>-</v>
      </c>
      <c r="AL546" s="306" t="str">
        <f>IF(BS_CONTROLE[[#This Row],[Local - Encerramento]]=0, "-", BS_CONTROLE[[#This Row],[Local - Encerramento]])</f>
        <v>-</v>
      </c>
      <c r="AM546" s="306" t="str">
        <f>IF(BS_CONTROLE[[#This Row],[Entre - Estações]]=0, "-", BS_CONTROLE[[#This Row],[Entre - Estações]])</f>
        <v>-</v>
      </c>
      <c r="AN546" s="306" t="str">
        <f>IF(BS_CONTROLE[[#This Row],[SB]]=0, "-", BS_CONTROLE[[#This Row],[SB]])</f>
        <v>-</v>
      </c>
      <c r="AO546" s="285" t="str">
        <f>IF(BS_CONTROLE[[#This Row],[SUB]]=0, "-", BS_CONTROLE[[#This Row],[SUB]])</f>
        <v>-</v>
      </c>
      <c r="AP546" s="286" t="str">
        <f>IF(BS_CONTROLE[[#This Row],[KM - Inicio]]=0, "-", BS_CONTROLE[[#This Row],[KM - Inicio]])</f>
        <v>-</v>
      </c>
      <c r="AQ546" s="286" t="str">
        <f>IF(BS_CONTROLE[[#This Row],[KM - Fim]]=0, "-", BS_CONTROLE[[#This Row],[KM - Fim]])</f>
        <v>-</v>
      </c>
      <c r="AR546" s="307"/>
      <c r="AS546" s="307"/>
      <c r="AT546" s="307"/>
      <c r="AU546" s="242"/>
      <c r="AV546" s="242"/>
      <c r="AW546" s="242"/>
      <c r="AX546" s="38"/>
      <c r="AY546" s="31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BASE_MAPA!$E$2:$E$359, BASE_MAPA!$J$2:$J$359), "ERRO")</f>
        <v>ERRO</v>
      </c>
      <c r="BF546" s="287" t="str">
        <f>IF(BS_CONTROLE[[#This Row],[Responsavel pelo boletim]]=0, "-", BS_CONTROLE[[#This Row],[Responsavel pelo boletim]])</f>
        <v>-</v>
      </c>
      <c r="BG546" s="15"/>
      <c r="BH546" s="16"/>
      <c r="BI546" s="16"/>
      <c r="BJ546" s="310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1"/>
        <v/>
      </c>
      <c r="B547" s="168"/>
      <c r="C547" s="8"/>
      <c r="D547" s="51"/>
      <c r="E547" s="320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BASE_MAPA!$E$2:$E$359, BASE_MAPA!$J$2:$J$359), "ERRO")</f>
        <v>ERRO</v>
      </c>
      <c r="V547" s="300"/>
      <c r="W547" s="303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6" t="str">
        <f>IF(BS_CONTROLE[[#This Row],[Local - Partida]]=0, "-", BS_CONTROLE[[#This Row],[Local - Partida]])</f>
        <v>-</v>
      </c>
      <c r="AL547" s="306" t="str">
        <f>IF(BS_CONTROLE[[#This Row],[Local - Encerramento]]=0, "-", BS_CONTROLE[[#This Row],[Local - Encerramento]])</f>
        <v>-</v>
      </c>
      <c r="AM547" s="306" t="str">
        <f>IF(BS_CONTROLE[[#This Row],[Entre - Estações]]=0, "-", BS_CONTROLE[[#This Row],[Entre - Estações]])</f>
        <v>-</v>
      </c>
      <c r="AN547" s="306" t="str">
        <f>IF(BS_CONTROLE[[#This Row],[SB]]=0, "-", BS_CONTROLE[[#This Row],[SB]])</f>
        <v>-</v>
      </c>
      <c r="AO547" s="285" t="str">
        <f>IF(BS_CONTROLE[[#This Row],[SUB]]=0, "-", BS_CONTROLE[[#This Row],[SUB]])</f>
        <v>-</v>
      </c>
      <c r="AP547" s="286" t="str">
        <f>IF(BS_CONTROLE[[#This Row],[KM - Inicio]]=0, "-", BS_CONTROLE[[#This Row],[KM - Inicio]])</f>
        <v>-</v>
      </c>
      <c r="AQ547" s="286" t="str">
        <f>IF(BS_CONTROLE[[#This Row],[KM - Fim]]=0, "-", BS_CONTROLE[[#This Row],[KM - Fim]])</f>
        <v>-</v>
      </c>
      <c r="AR547" s="307"/>
      <c r="AS547" s="307"/>
      <c r="AT547" s="307"/>
      <c r="AU547" s="242"/>
      <c r="AV547" s="242"/>
      <c r="AW547" s="242"/>
      <c r="AX547" s="38"/>
      <c r="AY547" s="31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BASE_MAPA!$E$2:$E$359, BASE_MAPA!$J$2:$J$359), "ERRO")</f>
        <v>ERRO</v>
      </c>
      <c r="BF547" s="287" t="str">
        <f>IF(BS_CONTROLE[[#This Row],[Responsavel pelo boletim]]=0, "-", BS_CONTROLE[[#This Row],[Responsavel pelo boletim]])</f>
        <v>-</v>
      </c>
      <c r="BG547" s="15"/>
      <c r="BH547" s="16"/>
      <c r="BI547" s="16"/>
      <c r="BJ547" s="310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1"/>
        <v/>
      </c>
      <c r="B548" s="168"/>
      <c r="C548" s="8"/>
      <c r="D548" s="51"/>
      <c r="E548" s="320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9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BASE_MAPA!$E$2:$E$359, BASE_MAPA!$J$2:$J$359), "ERRO")</f>
        <v>ERRO</v>
      </c>
      <c r="V548" s="300"/>
      <c r="W548" s="303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6" t="str">
        <f>IF(BS_CONTROLE[[#This Row],[Local - Partida]]=0, "-", BS_CONTROLE[[#This Row],[Local - Partida]])</f>
        <v>-</v>
      </c>
      <c r="AL548" s="306" t="str">
        <f>IF(BS_CONTROLE[[#This Row],[Local - Encerramento]]=0, "-", BS_CONTROLE[[#This Row],[Local - Encerramento]])</f>
        <v>-</v>
      </c>
      <c r="AM548" s="306" t="str">
        <f>IF(BS_CONTROLE[[#This Row],[Entre - Estações]]=0, "-", BS_CONTROLE[[#This Row],[Entre - Estações]])</f>
        <v>-</v>
      </c>
      <c r="AN548" s="306" t="str">
        <f>IF(BS_CONTROLE[[#This Row],[SB]]=0, "-", BS_CONTROLE[[#This Row],[SB]])</f>
        <v>-</v>
      </c>
      <c r="AO548" s="285" t="str">
        <f>IF(BS_CONTROLE[[#This Row],[SUB]]=0, "-", BS_CONTROLE[[#This Row],[SUB]])</f>
        <v>-</v>
      </c>
      <c r="AP548" s="286" t="str">
        <f>IF(BS_CONTROLE[[#This Row],[KM - Inicio]]=0, "-", BS_CONTROLE[[#This Row],[KM - Inicio]])</f>
        <v>-</v>
      </c>
      <c r="AQ548" s="286" t="str">
        <f>IF(BS_CONTROLE[[#This Row],[KM - Fim]]=0, "-", BS_CONTROLE[[#This Row],[KM - Fim]])</f>
        <v>-</v>
      </c>
      <c r="AR548" s="307"/>
      <c r="AS548" s="307"/>
      <c r="AT548" s="307"/>
      <c r="AU548" s="242"/>
      <c r="AV548" s="242"/>
      <c r="AW548" s="242"/>
      <c r="AX548" s="38"/>
      <c r="AY548" s="31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BASE_MAPA!$E$2:$E$359, BASE_MAPA!$J$2:$J$359), "ERRO")</f>
        <v>ERRO</v>
      </c>
      <c r="BF548" s="287" t="str">
        <f>IF(BS_CONTROLE[[#This Row],[Responsavel pelo boletim]]=0, "-", BS_CONTROLE[[#This Row],[Responsavel pelo boletim]])</f>
        <v>-</v>
      </c>
      <c r="BG548" s="15"/>
      <c r="BH548" s="16"/>
      <c r="BI548" s="16"/>
      <c r="BJ548" s="310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1"/>
        <v/>
      </c>
      <c r="B549" s="168"/>
      <c r="C549" s="8"/>
      <c r="D549" s="51"/>
      <c r="E549" s="320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BASE_MAPA!$E$2:$E$359, BASE_MAPA!$J$2:$J$359), "ERRO")</f>
        <v>ERRO</v>
      </c>
      <c r="V549" s="300"/>
      <c r="W549" s="303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6" t="str">
        <f>IF(BS_CONTROLE[[#This Row],[Local - Partida]]=0, "-", BS_CONTROLE[[#This Row],[Local - Partida]])</f>
        <v>-</v>
      </c>
      <c r="AL549" s="306" t="str">
        <f>IF(BS_CONTROLE[[#This Row],[Local - Encerramento]]=0, "-", BS_CONTROLE[[#This Row],[Local - Encerramento]])</f>
        <v>-</v>
      </c>
      <c r="AM549" s="306" t="str">
        <f>IF(BS_CONTROLE[[#This Row],[Entre - Estações]]=0, "-", BS_CONTROLE[[#This Row],[Entre - Estações]])</f>
        <v>-</v>
      </c>
      <c r="AN549" s="306" t="str">
        <f>IF(BS_CONTROLE[[#This Row],[SB]]=0, "-", BS_CONTROLE[[#This Row],[SB]])</f>
        <v>-</v>
      </c>
      <c r="AO549" s="285" t="str">
        <f>IF(BS_CONTROLE[[#This Row],[SUB]]=0, "-", BS_CONTROLE[[#This Row],[SUB]])</f>
        <v>-</v>
      </c>
      <c r="AP549" s="286" t="str">
        <f>IF(BS_CONTROLE[[#This Row],[KM - Inicio]]=0, "-", BS_CONTROLE[[#This Row],[KM - Inicio]])</f>
        <v>-</v>
      </c>
      <c r="AQ549" s="286" t="str">
        <f>IF(BS_CONTROLE[[#This Row],[KM - Fim]]=0, "-", BS_CONTROLE[[#This Row],[KM - Fim]])</f>
        <v>-</v>
      </c>
      <c r="AR549" s="307"/>
      <c r="AS549" s="307"/>
      <c r="AT549" s="307"/>
      <c r="AU549" s="242"/>
      <c r="AV549" s="242"/>
      <c r="AW549" s="242"/>
      <c r="AX549" s="38"/>
      <c r="AY549" s="31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BASE_MAPA!$E$2:$E$359, BASE_MAPA!$J$2:$J$359), "ERRO")</f>
        <v>ERRO</v>
      </c>
      <c r="BF549" s="287" t="str">
        <f>IF(BS_CONTROLE[[#This Row],[Responsavel pelo boletim]]=0, "-", BS_CONTROLE[[#This Row],[Responsavel pelo boletim]])</f>
        <v>-</v>
      </c>
      <c r="BG549" s="15"/>
      <c r="BH549" s="16"/>
      <c r="BI549" s="16"/>
      <c r="BJ549" s="310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1"/>
        <v/>
      </c>
      <c r="B550" s="168"/>
      <c r="C550" s="8"/>
      <c r="D550" s="51"/>
      <c r="E550" s="321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9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BASE_MAPA!$E$2:$E$359, BASE_MAPA!$J$2:$J$359), "ERRO")</f>
        <v>ERRO</v>
      </c>
      <c r="V550" s="300"/>
      <c r="W550" s="303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6" t="str">
        <f>IF(BS_CONTROLE[[#This Row],[Local - Partida]]=0, "-", BS_CONTROLE[[#This Row],[Local - Partida]])</f>
        <v>-</v>
      </c>
      <c r="AL550" s="306" t="str">
        <f>IF(BS_CONTROLE[[#This Row],[Local - Encerramento]]=0, "-", BS_CONTROLE[[#This Row],[Local - Encerramento]])</f>
        <v>-</v>
      </c>
      <c r="AM550" s="306" t="str">
        <f>IF(BS_CONTROLE[[#This Row],[Entre - Estações]]=0, "-", BS_CONTROLE[[#This Row],[Entre - Estações]])</f>
        <v>-</v>
      </c>
      <c r="AN550" s="306" t="str">
        <f>IF(BS_CONTROLE[[#This Row],[SB]]=0, "-", BS_CONTROLE[[#This Row],[SB]])</f>
        <v>-</v>
      </c>
      <c r="AO550" s="285" t="str">
        <f>IF(BS_CONTROLE[[#This Row],[SUB]]=0, "-", BS_CONTROLE[[#This Row],[SUB]])</f>
        <v>-</v>
      </c>
      <c r="AP550" s="286" t="str">
        <f>IF(BS_CONTROLE[[#This Row],[KM - Inicio]]=0, "-", BS_CONTROLE[[#This Row],[KM - Inicio]])</f>
        <v>-</v>
      </c>
      <c r="AQ550" s="286" t="str">
        <f>IF(BS_CONTROLE[[#This Row],[KM - Fim]]=0, "-", BS_CONTROLE[[#This Row],[KM - Fim]])</f>
        <v>-</v>
      </c>
      <c r="AR550" s="307"/>
      <c r="AS550" s="307"/>
      <c r="AT550" s="307"/>
      <c r="AU550" s="242"/>
      <c r="AV550" s="242"/>
      <c r="AW550" s="242"/>
      <c r="AX550" s="38"/>
      <c r="AY550" s="31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BASE_MAPA!$E$2:$E$359, BASE_MAPA!$J$2:$J$359), "ERRO")</f>
        <v>ERRO</v>
      </c>
      <c r="BF550" s="287" t="str">
        <f>IF(BS_CONTROLE[[#This Row],[Responsavel pelo boletim]]=0, "-", BS_CONTROLE[[#This Row],[Responsavel pelo boletim]])</f>
        <v>-</v>
      </c>
      <c r="BG550" s="15"/>
      <c r="BH550" s="16"/>
      <c r="BI550" s="16"/>
      <c r="BJ550" s="310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1"/>
        <v/>
      </c>
      <c r="B551" s="168"/>
      <c r="C551" s="8"/>
      <c r="D551" s="51"/>
      <c r="E551" s="320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BASE_MAPA!$E$2:$E$359, BASE_MAPA!$J$2:$J$359), "ERRO")</f>
        <v>ERRO</v>
      </c>
      <c r="V551" s="300"/>
      <c r="W551" s="303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6" t="str">
        <f>IF(BS_CONTROLE[[#This Row],[Local - Partida]]=0, "-", BS_CONTROLE[[#This Row],[Local - Partida]])</f>
        <v>-</v>
      </c>
      <c r="AL551" s="306" t="str">
        <f>IF(BS_CONTROLE[[#This Row],[Local - Encerramento]]=0, "-", BS_CONTROLE[[#This Row],[Local - Encerramento]])</f>
        <v>-</v>
      </c>
      <c r="AM551" s="306" t="str">
        <f>IF(BS_CONTROLE[[#This Row],[Entre - Estações]]=0, "-", BS_CONTROLE[[#This Row],[Entre - Estações]])</f>
        <v>-</v>
      </c>
      <c r="AN551" s="306" t="str">
        <f>IF(BS_CONTROLE[[#This Row],[SB]]=0, "-", BS_CONTROLE[[#This Row],[SB]])</f>
        <v>-</v>
      </c>
      <c r="AO551" s="285" t="str">
        <f>IF(BS_CONTROLE[[#This Row],[SUB]]=0, "-", BS_CONTROLE[[#This Row],[SUB]])</f>
        <v>-</v>
      </c>
      <c r="AP551" s="286" t="str">
        <f>IF(BS_CONTROLE[[#This Row],[KM - Inicio]]=0, "-", BS_CONTROLE[[#This Row],[KM - Inicio]])</f>
        <v>-</v>
      </c>
      <c r="AQ551" s="286" t="str">
        <f>IF(BS_CONTROLE[[#This Row],[KM - Fim]]=0, "-", BS_CONTROLE[[#This Row],[KM - Fim]])</f>
        <v>-</v>
      </c>
      <c r="AR551" s="307"/>
      <c r="AS551" s="307"/>
      <c r="AT551" s="307"/>
      <c r="AU551" s="242"/>
      <c r="AV551" s="242"/>
      <c r="AW551" s="242"/>
      <c r="AX551" s="38"/>
      <c r="AY551" s="31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BASE_MAPA!$E$2:$E$359, BASE_MAPA!$J$2:$J$359), "ERRO")</f>
        <v>ERRO</v>
      </c>
      <c r="BF551" s="287" t="str">
        <f>IF(BS_CONTROLE[[#This Row],[Responsavel pelo boletim]]=0, "-", BS_CONTROLE[[#This Row],[Responsavel pelo boletim]])</f>
        <v>-</v>
      </c>
      <c r="BG551" s="15"/>
      <c r="BH551" s="16"/>
      <c r="BI551" s="16"/>
      <c r="BJ551" s="310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1"/>
        <v/>
      </c>
      <c r="B552" s="168"/>
      <c r="C552" s="177"/>
      <c r="D552" s="178"/>
      <c r="E552" s="320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9"/>
      <c r="O552" s="180"/>
      <c r="P552" s="180"/>
      <c r="Q552" s="179"/>
      <c r="R552" s="181"/>
      <c r="S552" s="162"/>
      <c r="T552" s="162"/>
      <c r="U552" s="161"/>
      <c r="V552" s="302"/>
      <c r="W552" s="305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6" t="str">
        <f>IF(BS_CONTROLE[[#This Row],[Local - Partida]]=0, "-", BS_CONTROLE[[#This Row],[Local - Partida]])</f>
        <v>-</v>
      </c>
      <c r="AL552" s="306" t="str">
        <f>IF(BS_CONTROLE[[#This Row],[Local - Encerramento]]=0, "-", BS_CONTROLE[[#This Row],[Local - Encerramento]])</f>
        <v>-</v>
      </c>
      <c r="AM552" s="306" t="str">
        <f>IF(BS_CONTROLE[[#This Row],[Entre - Estações]]=0, "-", BS_CONTROLE[[#This Row],[Entre - Estações]])</f>
        <v>-</v>
      </c>
      <c r="AN552" s="306" t="str">
        <f>IF(BS_CONTROLE[[#This Row],[SB]]=0, "-", BS_CONTROLE[[#This Row],[SB]])</f>
        <v>-</v>
      </c>
      <c r="AO552" s="285" t="str">
        <f>IF(BS_CONTROLE[[#This Row],[SUB]]=0, "-", BS_CONTROLE[[#This Row],[SUB]])</f>
        <v>-</v>
      </c>
      <c r="AP552" s="286" t="str">
        <f>IF(BS_CONTROLE[[#This Row],[KM - Inicio]]=0, "-", BS_CONTROLE[[#This Row],[KM - Inicio]])</f>
        <v>-</v>
      </c>
      <c r="AQ552" s="286" t="str">
        <f>IF(BS_CONTROLE[[#This Row],[KM - Fim]]=0, "-", BS_CONTROLE[[#This Row],[KM - Fim]])</f>
        <v>-</v>
      </c>
      <c r="AR552" s="307"/>
      <c r="AS552" s="307"/>
      <c r="AT552" s="307"/>
      <c r="AU552" s="308"/>
      <c r="AV552" s="308"/>
      <c r="AW552" s="308"/>
      <c r="AX552" s="185"/>
      <c r="AY552" s="319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BASE_MAPA!$E$2:$E$359, BASE_MAPA!$J$2:$J$359), "ERRO")</f>
        <v>ERRO</v>
      </c>
      <c r="BF552" s="287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11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8"/>
      <c r="D553" s="279"/>
      <c r="E553" s="320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9"/>
      <c r="O553" s="164"/>
      <c r="P553" s="164"/>
      <c r="Q553" s="179"/>
      <c r="R553" s="181"/>
      <c r="S553" s="162"/>
      <c r="T553" s="162"/>
      <c r="U553" s="161"/>
      <c r="V553" s="302"/>
      <c r="W553" s="305"/>
      <c r="X553" s="279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6"/>
      <c r="AL553" s="306"/>
      <c r="AM553" s="306"/>
      <c r="AN553" s="306"/>
      <c r="AO553" s="285"/>
      <c r="AP553" s="286"/>
      <c r="AQ553" s="286"/>
      <c r="AR553" s="307"/>
      <c r="AS553" s="307"/>
      <c r="AT553" s="307"/>
      <c r="AU553" s="309"/>
      <c r="AV553" s="309"/>
      <c r="AW553" s="309"/>
      <c r="AX553" s="280"/>
      <c r="AY553" s="186"/>
      <c r="AZ553" s="162"/>
      <c r="BA553" s="281"/>
      <c r="BB553" s="181"/>
      <c r="BC553" s="70"/>
      <c r="BD553" s="70"/>
      <c r="BE553" s="163"/>
      <c r="BF553" s="287"/>
      <c r="BG553" s="188"/>
      <c r="BH553" s="282"/>
      <c r="BI553" s="282"/>
      <c r="BJ553" s="312"/>
      <c r="BK553" s="283"/>
      <c r="BL553" s="188"/>
      <c r="BM553" s="182"/>
      <c r="BN553" s="182"/>
      <c r="BO553" s="214"/>
      <c r="BP553" s="283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78"/>
      <c r="D554" s="279"/>
      <c r="E554" s="320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9"/>
      <c r="O554" s="164"/>
      <c r="P554" s="164"/>
      <c r="Q554" s="179"/>
      <c r="R554" s="181"/>
      <c r="S554" s="162"/>
      <c r="T554" s="162"/>
      <c r="U554" s="161"/>
      <c r="V554" s="302"/>
      <c r="W554" s="305"/>
      <c r="X554" s="279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6"/>
      <c r="AL554" s="306"/>
      <c r="AM554" s="306"/>
      <c r="AN554" s="306"/>
      <c r="AO554" s="285"/>
      <c r="AP554" s="286"/>
      <c r="AQ554" s="286"/>
      <c r="AR554" s="307"/>
      <c r="AS554" s="307"/>
      <c r="AT554" s="307"/>
      <c r="AU554" s="309"/>
      <c r="AV554" s="309"/>
      <c r="AW554" s="309"/>
      <c r="AX554" s="280"/>
      <c r="AY554" s="186"/>
      <c r="AZ554" s="162"/>
      <c r="BA554" s="281"/>
      <c r="BB554" s="181"/>
      <c r="BC554" s="70"/>
      <c r="BD554" s="70"/>
      <c r="BE554" s="163"/>
      <c r="BF554" s="287"/>
      <c r="BG554" s="188"/>
      <c r="BH554" s="282"/>
      <c r="BI554" s="282"/>
      <c r="BJ554" s="312"/>
      <c r="BK554" s="283"/>
      <c r="BL554" s="188"/>
      <c r="BM554" s="182"/>
      <c r="BN554" s="182"/>
      <c r="BO554" s="214"/>
      <c r="BP554" s="283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8"/>
      <c r="D555" s="279"/>
      <c r="E555" s="320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9"/>
      <c r="O555" s="164"/>
      <c r="P555" s="164"/>
      <c r="Q555" s="179"/>
      <c r="R555" s="181"/>
      <c r="S555" s="162"/>
      <c r="T555" s="162"/>
      <c r="U555" s="161"/>
      <c r="V555" s="302"/>
      <c r="W555" s="305"/>
      <c r="X555" s="279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6"/>
      <c r="AL555" s="306"/>
      <c r="AM555" s="306"/>
      <c r="AN555" s="306"/>
      <c r="AO555" s="285"/>
      <c r="AP555" s="286"/>
      <c r="AQ555" s="286"/>
      <c r="AR555" s="307"/>
      <c r="AS555" s="307"/>
      <c r="AT555" s="307"/>
      <c r="AU555" s="309"/>
      <c r="AV555" s="309"/>
      <c r="AW555" s="309"/>
      <c r="AX555" s="280"/>
      <c r="AY555" s="186"/>
      <c r="AZ555" s="162"/>
      <c r="BA555" s="281"/>
      <c r="BB555" s="181"/>
      <c r="BC555" s="70"/>
      <c r="BD555" s="70"/>
      <c r="BE555" s="163"/>
      <c r="BF555" s="287"/>
      <c r="BG555" s="188"/>
      <c r="BH555" s="282"/>
      <c r="BI555" s="282"/>
      <c r="BJ555" s="312"/>
      <c r="BK555" s="283"/>
      <c r="BL555" s="188"/>
      <c r="BM555" s="182"/>
      <c r="BN555" s="182"/>
      <c r="BO555" s="214"/>
      <c r="BP555" s="283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8"/>
      <c r="D556" s="279"/>
      <c r="E556" s="320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9"/>
      <c r="O556" s="164"/>
      <c r="P556" s="164"/>
      <c r="Q556" s="179"/>
      <c r="R556" s="181"/>
      <c r="S556" s="162"/>
      <c r="T556" s="162"/>
      <c r="U556" s="161"/>
      <c r="V556" s="302"/>
      <c r="W556" s="305"/>
      <c r="X556" s="279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6"/>
      <c r="AL556" s="306"/>
      <c r="AM556" s="306"/>
      <c r="AN556" s="306"/>
      <c r="AO556" s="285"/>
      <c r="AP556" s="286"/>
      <c r="AQ556" s="286"/>
      <c r="AR556" s="307"/>
      <c r="AS556" s="307"/>
      <c r="AT556" s="307"/>
      <c r="AU556" s="309"/>
      <c r="AV556" s="309"/>
      <c r="AW556" s="309"/>
      <c r="AX556" s="280"/>
      <c r="AY556" s="186"/>
      <c r="AZ556" s="162"/>
      <c r="BA556" s="281"/>
      <c r="BB556" s="181"/>
      <c r="BC556" s="70"/>
      <c r="BD556" s="70"/>
      <c r="BE556" s="163"/>
      <c r="BF556" s="287"/>
      <c r="BG556" s="188"/>
      <c r="BH556" s="282"/>
      <c r="BI556" s="282"/>
      <c r="BJ556" s="312"/>
      <c r="BK556" s="283"/>
      <c r="BL556" s="188"/>
      <c r="BM556" s="182"/>
      <c r="BN556" s="182"/>
      <c r="BO556" s="214"/>
      <c r="BP556" s="283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8"/>
      <c r="D557" s="279"/>
      <c r="E557" s="320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9"/>
      <c r="O557" s="164"/>
      <c r="P557" s="164"/>
      <c r="Q557" s="179"/>
      <c r="R557" s="181"/>
      <c r="S557" s="162"/>
      <c r="T557" s="162"/>
      <c r="U557" s="161"/>
      <c r="V557" s="302"/>
      <c r="W557" s="305"/>
      <c r="X557" s="279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6"/>
      <c r="AL557" s="306"/>
      <c r="AM557" s="306"/>
      <c r="AN557" s="306"/>
      <c r="AO557" s="285"/>
      <c r="AP557" s="286"/>
      <c r="AQ557" s="286"/>
      <c r="AR557" s="307"/>
      <c r="AS557" s="307"/>
      <c r="AT557" s="307"/>
      <c r="AU557" s="309"/>
      <c r="AV557" s="309"/>
      <c r="AW557" s="309"/>
      <c r="AX557" s="280"/>
      <c r="AY557" s="186"/>
      <c r="AZ557" s="162"/>
      <c r="BA557" s="281"/>
      <c r="BB557" s="181"/>
      <c r="BC557" s="70"/>
      <c r="BD557" s="70"/>
      <c r="BE557" s="163"/>
      <c r="BF557" s="287"/>
      <c r="BG557" s="188"/>
      <c r="BH557" s="282"/>
      <c r="BI557" s="282"/>
      <c r="BJ557" s="312"/>
      <c r="BK557" s="283"/>
      <c r="BL557" s="188"/>
      <c r="BM557" s="182"/>
      <c r="BN557" s="182"/>
      <c r="BO557" s="214"/>
      <c r="BP557" s="283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8"/>
      <c r="D558" s="279"/>
      <c r="E558" s="320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9"/>
      <c r="O558" s="164"/>
      <c r="P558" s="164"/>
      <c r="Q558" s="179"/>
      <c r="R558" s="181"/>
      <c r="S558" s="162"/>
      <c r="T558" s="162"/>
      <c r="U558" s="161"/>
      <c r="V558" s="302"/>
      <c r="W558" s="305"/>
      <c r="X558" s="279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6"/>
      <c r="AL558" s="306"/>
      <c r="AM558" s="306"/>
      <c r="AN558" s="306"/>
      <c r="AO558" s="285"/>
      <c r="AP558" s="286"/>
      <c r="AQ558" s="286"/>
      <c r="AR558" s="307"/>
      <c r="AS558" s="307"/>
      <c r="AT558" s="307"/>
      <c r="AU558" s="309"/>
      <c r="AV558" s="309"/>
      <c r="AW558" s="309"/>
      <c r="AX558" s="280"/>
      <c r="AY558" s="186"/>
      <c r="AZ558" s="162"/>
      <c r="BA558" s="281"/>
      <c r="BB558" s="181"/>
      <c r="BC558" s="70"/>
      <c r="BD558" s="70"/>
      <c r="BE558" s="163"/>
      <c r="BF558" s="287"/>
      <c r="BG558" s="188"/>
      <c r="BH558" s="282"/>
      <c r="BI558" s="282"/>
      <c r="BJ558" s="312"/>
      <c r="BK558" s="283"/>
      <c r="BL558" s="188"/>
      <c r="BM558" s="182"/>
      <c r="BN558" s="182"/>
      <c r="BO558" s="214"/>
      <c r="BP558" s="283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8"/>
      <c r="D559" s="279"/>
      <c r="E559" s="320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9"/>
      <c r="O559" s="164"/>
      <c r="P559" s="164"/>
      <c r="Q559" s="179"/>
      <c r="R559" s="181"/>
      <c r="S559" s="162"/>
      <c r="T559" s="162"/>
      <c r="U559" s="161"/>
      <c r="V559" s="302"/>
      <c r="W559" s="305"/>
      <c r="X559" s="279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6"/>
      <c r="AL559" s="306"/>
      <c r="AM559" s="306"/>
      <c r="AN559" s="306"/>
      <c r="AO559" s="285"/>
      <c r="AP559" s="286"/>
      <c r="AQ559" s="286"/>
      <c r="AR559" s="307"/>
      <c r="AS559" s="307"/>
      <c r="AT559" s="307"/>
      <c r="AU559" s="309"/>
      <c r="AV559" s="309"/>
      <c r="AW559" s="309"/>
      <c r="AX559" s="280"/>
      <c r="AY559" s="186"/>
      <c r="AZ559" s="162"/>
      <c r="BA559" s="281"/>
      <c r="BB559" s="181"/>
      <c r="BC559" s="70"/>
      <c r="BD559" s="70"/>
      <c r="BE559" s="163"/>
      <c r="BF559" s="287"/>
      <c r="BG559" s="188"/>
      <c r="BH559" s="282"/>
      <c r="BI559" s="282"/>
      <c r="BJ559" s="312"/>
      <c r="BK559" s="283"/>
      <c r="BL559" s="188"/>
      <c r="BM559" s="182"/>
      <c r="BN559" s="182"/>
      <c r="BO559" s="214"/>
      <c r="BP559" s="283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8"/>
      <c r="D560" s="279"/>
      <c r="E560" s="320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9"/>
      <c r="O560" s="164"/>
      <c r="P560" s="164"/>
      <c r="Q560" s="179"/>
      <c r="R560" s="181"/>
      <c r="S560" s="162"/>
      <c r="T560" s="162"/>
      <c r="U560" s="161"/>
      <c r="V560" s="302"/>
      <c r="W560" s="305"/>
      <c r="X560" s="279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6"/>
      <c r="AL560" s="306"/>
      <c r="AM560" s="306"/>
      <c r="AN560" s="306"/>
      <c r="AO560" s="285"/>
      <c r="AP560" s="286"/>
      <c r="AQ560" s="286"/>
      <c r="AR560" s="307"/>
      <c r="AS560" s="307"/>
      <c r="AT560" s="307"/>
      <c r="AU560" s="309"/>
      <c r="AV560" s="309"/>
      <c r="AW560" s="309"/>
      <c r="AX560" s="280"/>
      <c r="AY560" s="186"/>
      <c r="AZ560" s="162"/>
      <c r="BA560" s="281"/>
      <c r="BB560" s="181"/>
      <c r="BC560" s="70"/>
      <c r="BD560" s="70"/>
      <c r="BE560" s="163"/>
      <c r="BF560" s="287"/>
      <c r="BG560" s="188"/>
      <c r="BH560" s="282"/>
      <c r="BI560" s="282"/>
      <c r="BJ560" s="312"/>
      <c r="BK560" s="283"/>
      <c r="BL560" s="188"/>
      <c r="BM560" s="182"/>
      <c r="BN560" s="182"/>
      <c r="BO560" s="214"/>
      <c r="BP560" s="283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8"/>
      <c r="D561" s="279"/>
      <c r="E561" s="320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9"/>
      <c r="O561" s="164"/>
      <c r="P561" s="164"/>
      <c r="Q561" s="179"/>
      <c r="R561" s="181"/>
      <c r="S561" s="162"/>
      <c r="T561" s="162"/>
      <c r="U561" s="161"/>
      <c r="V561" s="302"/>
      <c r="W561" s="305"/>
      <c r="X561" s="279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6"/>
      <c r="AL561" s="306"/>
      <c r="AM561" s="306"/>
      <c r="AN561" s="306"/>
      <c r="AO561" s="285"/>
      <c r="AP561" s="286"/>
      <c r="AQ561" s="286"/>
      <c r="AR561" s="307"/>
      <c r="AS561" s="307"/>
      <c r="AT561" s="307"/>
      <c r="AU561" s="309"/>
      <c r="AV561" s="309"/>
      <c r="AW561" s="309"/>
      <c r="AX561" s="280"/>
      <c r="AY561" s="186"/>
      <c r="AZ561" s="162"/>
      <c r="BA561" s="281"/>
      <c r="BB561" s="181"/>
      <c r="BC561" s="70"/>
      <c r="BD561" s="70"/>
      <c r="BE561" s="163"/>
      <c r="BF561" s="287"/>
      <c r="BG561" s="188"/>
      <c r="BH561" s="282"/>
      <c r="BI561" s="282"/>
      <c r="BJ561" s="312"/>
      <c r="BK561" s="283"/>
      <c r="BL561" s="188"/>
      <c r="BM561" s="182"/>
      <c r="BN561" s="182"/>
      <c r="BO561" s="214"/>
      <c r="BP561" s="283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8"/>
      <c r="D562" s="279"/>
      <c r="E562" s="321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9"/>
      <c r="O562" s="164"/>
      <c r="P562" s="164"/>
      <c r="Q562" s="179"/>
      <c r="R562" s="181"/>
      <c r="S562" s="162"/>
      <c r="T562" s="162"/>
      <c r="U562" s="161"/>
      <c r="V562" s="302"/>
      <c r="W562" s="305"/>
      <c r="X562" s="279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6"/>
      <c r="AL562" s="306"/>
      <c r="AM562" s="306"/>
      <c r="AN562" s="306"/>
      <c r="AO562" s="285"/>
      <c r="AP562" s="286"/>
      <c r="AQ562" s="286"/>
      <c r="AR562" s="307"/>
      <c r="AS562" s="307"/>
      <c r="AT562" s="307"/>
      <c r="AU562" s="309"/>
      <c r="AV562" s="309"/>
      <c r="AW562" s="309"/>
      <c r="AX562" s="280"/>
      <c r="AY562" s="186"/>
      <c r="AZ562" s="162"/>
      <c r="BA562" s="281"/>
      <c r="BB562" s="181"/>
      <c r="BC562" s="70"/>
      <c r="BD562" s="70"/>
      <c r="BE562" s="163"/>
      <c r="BF562" s="287"/>
      <c r="BG562" s="188"/>
      <c r="BH562" s="282"/>
      <c r="BI562" s="282"/>
      <c r="BJ562" s="312"/>
      <c r="BK562" s="283"/>
      <c r="BL562" s="188"/>
      <c r="BM562" s="182"/>
      <c r="BN562" s="182"/>
      <c r="BO562" s="214"/>
      <c r="BP562" s="283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8"/>
      <c r="D563" s="279"/>
      <c r="E563" s="320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9"/>
      <c r="O563" s="164"/>
      <c r="P563" s="164"/>
      <c r="Q563" s="179"/>
      <c r="R563" s="181"/>
      <c r="S563" s="162"/>
      <c r="T563" s="162"/>
      <c r="U563" s="161"/>
      <c r="V563" s="302"/>
      <c r="W563" s="305"/>
      <c r="X563" s="279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6"/>
      <c r="AL563" s="306"/>
      <c r="AM563" s="306"/>
      <c r="AN563" s="306"/>
      <c r="AO563" s="285"/>
      <c r="AP563" s="286"/>
      <c r="AQ563" s="286"/>
      <c r="AR563" s="307"/>
      <c r="AS563" s="307"/>
      <c r="AT563" s="307"/>
      <c r="AU563" s="309"/>
      <c r="AV563" s="309"/>
      <c r="AW563" s="309"/>
      <c r="AX563" s="280"/>
      <c r="AY563" s="186"/>
      <c r="AZ563" s="162"/>
      <c r="BA563" s="281"/>
      <c r="BB563" s="181"/>
      <c r="BC563" s="70"/>
      <c r="BD563" s="70"/>
      <c r="BE563" s="163"/>
      <c r="BF563" s="287"/>
      <c r="BG563" s="188"/>
      <c r="BH563" s="282"/>
      <c r="BI563" s="282"/>
      <c r="BJ563" s="312"/>
      <c r="BK563" s="283"/>
      <c r="BL563" s="188"/>
      <c r="BM563" s="182"/>
      <c r="BN563" s="182"/>
      <c r="BO563" s="214"/>
      <c r="BP563" s="283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8"/>
      <c r="D564" s="279"/>
      <c r="E564" s="320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9"/>
      <c r="O564" s="164"/>
      <c r="P564" s="164"/>
      <c r="Q564" s="179"/>
      <c r="R564" s="181"/>
      <c r="S564" s="162"/>
      <c r="T564" s="162"/>
      <c r="U564" s="161"/>
      <c r="V564" s="302"/>
      <c r="W564" s="305"/>
      <c r="X564" s="279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6"/>
      <c r="AL564" s="306"/>
      <c r="AM564" s="306"/>
      <c r="AN564" s="306"/>
      <c r="AO564" s="285"/>
      <c r="AP564" s="286"/>
      <c r="AQ564" s="286"/>
      <c r="AR564" s="307"/>
      <c r="AS564" s="307"/>
      <c r="AT564" s="307"/>
      <c r="AU564" s="309"/>
      <c r="AV564" s="309"/>
      <c r="AW564" s="309"/>
      <c r="AX564" s="280"/>
      <c r="AY564" s="186"/>
      <c r="AZ564" s="162"/>
      <c r="BA564" s="281"/>
      <c r="BB564" s="181"/>
      <c r="BC564" s="70"/>
      <c r="BD564" s="70"/>
      <c r="BE564" s="163"/>
      <c r="BF564" s="287"/>
      <c r="BG564" s="188"/>
      <c r="BH564" s="282"/>
      <c r="BI564" s="282"/>
      <c r="BJ564" s="312"/>
      <c r="BK564" s="283"/>
      <c r="BL564" s="188"/>
      <c r="BM564" s="182"/>
      <c r="BN564" s="182"/>
      <c r="BO564" s="214"/>
      <c r="BP564" s="283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8"/>
      <c r="D565" s="279"/>
      <c r="E565" s="320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9"/>
      <c r="O565" s="164"/>
      <c r="P565" s="164"/>
      <c r="Q565" s="179"/>
      <c r="R565" s="181"/>
      <c r="S565" s="162"/>
      <c r="T565" s="162"/>
      <c r="U565" s="161"/>
      <c r="V565" s="302"/>
      <c r="W565" s="305"/>
      <c r="X565" s="279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6"/>
      <c r="AL565" s="306"/>
      <c r="AM565" s="306"/>
      <c r="AN565" s="306"/>
      <c r="AO565" s="285"/>
      <c r="AP565" s="286"/>
      <c r="AQ565" s="286"/>
      <c r="AR565" s="307"/>
      <c r="AS565" s="307"/>
      <c r="AT565" s="307"/>
      <c r="AU565" s="309"/>
      <c r="AV565" s="309"/>
      <c r="AW565" s="309"/>
      <c r="AX565" s="280"/>
      <c r="AY565" s="186"/>
      <c r="AZ565" s="162"/>
      <c r="BA565" s="281"/>
      <c r="BB565" s="181"/>
      <c r="BC565" s="70"/>
      <c r="BD565" s="70"/>
      <c r="BE565" s="163"/>
      <c r="BF565" s="287"/>
      <c r="BG565" s="188"/>
      <c r="BH565" s="282"/>
      <c r="BI565" s="282"/>
      <c r="BJ565" s="312"/>
      <c r="BK565" s="283"/>
      <c r="BL565" s="188"/>
      <c r="BM565" s="182"/>
      <c r="BN565" s="182"/>
      <c r="BO565" s="214"/>
      <c r="BP565" s="283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8"/>
      <c r="D566" s="279"/>
      <c r="E566" s="320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9"/>
      <c r="O566" s="164"/>
      <c r="P566" s="164"/>
      <c r="Q566" s="179"/>
      <c r="R566" s="181"/>
      <c r="S566" s="162"/>
      <c r="T566" s="162"/>
      <c r="U566" s="161"/>
      <c r="V566" s="302"/>
      <c r="W566" s="305"/>
      <c r="X566" s="279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6"/>
      <c r="AL566" s="306"/>
      <c r="AM566" s="306"/>
      <c r="AN566" s="306"/>
      <c r="AO566" s="285"/>
      <c r="AP566" s="286"/>
      <c r="AQ566" s="286"/>
      <c r="AR566" s="307"/>
      <c r="AS566" s="307"/>
      <c r="AT566" s="307"/>
      <c r="AU566" s="309"/>
      <c r="AV566" s="309"/>
      <c r="AW566" s="309"/>
      <c r="AX566" s="280"/>
      <c r="AY566" s="186"/>
      <c r="AZ566" s="162"/>
      <c r="BA566" s="281"/>
      <c r="BB566" s="181"/>
      <c r="BC566" s="70"/>
      <c r="BD566" s="70"/>
      <c r="BE566" s="163"/>
      <c r="BF566" s="287"/>
      <c r="BG566" s="188"/>
      <c r="BH566" s="282"/>
      <c r="BI566" s="282"/>
      <c r="BJ566" s="312"/>
      <c r="BK566" s="283"/>
      <c r="BL566" s="188"/>
      <c r="BM566" s="182"/>
      <c r="BN566" s="182"/>
      <c r="BO566" s="214"/>
      <c r="BP566" s="283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8"/>
      <c r="D567" s="279"/>
      <c r="E567" s="320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9"/>
      <c r="O567" s="164"/>
      <c r="P567" s="164"/>
      <c r="Q567" s="179"/>
      <c r="R567" s="181"/>
      <c r="S567" s="162"/>
      <c r="T567" s="162"/>
      <c r="U567" s="161"/>
      <c r="V567" s="302"/>
      <c r="W567" s="305"/>
      <c r="X567" s="279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6"/>
      <c r="AL567" s="306"/>
      <c r="AM567" s="306"/>
      <c r="AN567" s="306"/>
      <c r="AO567" s="285"/>
      <c r="AP567" s="286"/>
      <c r="AQ567" s="286"/>
      <c r="AR567" s="307"/>
      <c r="AS567" s="307"/>
      <c r="AT567" s="307"/>
      <c r="AU567" s="309"/>
      <c r="AV567" s="309"/>
      <c r="AW567" s="309"/>
      <c r="AX567" s="280"/>
      <c r="AY567" s="186"/>
      <c r="AZ567" s="162"/>
      <c r="BA567" s="281"/>
      <c r="BB567" s="181"/>
      <c r="BC567" s="70"/>
      <c r="BD567" s="70"/>
      <c r="BE567" s="163"/>
      <c r="BF567" s="287"/>
      <c r="BG567" s="188"/>
      <c r="BH567" s="282"/>
      <c r="BI567" s="282"/>
      <c r="BJ567" s="312"/>
      <c r="BK567" s="283"/>
      <c r="BL567" s="188"/>
      <c r="BM567" s="182"/>
      <c r="BN567" s="182"/>
      <c r="BO567" s="214"/>
      <c r="BP567" s="283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8"/>
      <c r="D568" s="279"/>
      <c r="E568" s="320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9"/>
      <c r="O568" s="164"/>
      <c r="P568" s="164"/>
      <c r="Q568" s="179"/>
      <c r="R568" s="181"/>
      <c r="S568" s="162"/>
      <c r="T568" s="162"/>
      <c r="U568" s="161"/>
      <c r="V568" s="302"/>
      <c r="W568" s="305"/>
      <c r="X568" s="279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6"/>
      <c r="AL568" s="306"/>
      <c r="AM568" s="306"/>
      <c r="AN568" s="306"/>
      <c r="AO568" s="285"/>
      <c r="AP568" s="286"/>
      <c r="AQ568" s="286"/>
      <c r="AR568" s="307"/>
      <c r="AS568" s="307"/>
      <c r="AT568" s="307"/>
      <c r="AU568" s="309"/>
      <c r="AV568" s="309"/>
      <c r="AW568" s="309"/>
      <c r="AX568" s="280"/>
      <c r="AY568" s="186"/>
      <c r="AZ568" s="162"/>
      <c r="BA568" s="281"/>
      <c r="BB568" s="181"/>
      <c r="BC568" s="70"/>
      <c r="BD568" s="70"/>
      <c r="BE568" s="163"/>
      <c r="BF568" s="287"/>
      <c r="BG568" s="188"/>
      <c r="BH568" s="282"/>
      <c r="BI568" s="282"/>
      <c r="BJ568" s="312"/>
      <c r="BK568" s="283"/>
      <c r="BL568" s="188"/>
      <c r="BM568" s="182"/>
      <c r="BN568" s="182"/>
      <c r="BO568" s="214"/>
      <c r="BP568" s="283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8"/>
      <c r="D569" s="279"/>
      <c r="E569" s="320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9"/>
      <c r="O569" s="164"/>
      <c r="P569" s="164"/>
      <c r="Q569" s="179"/>
      <c r="R569" s="181"/>
      <c r="S569" s="162"/>
      <c r="T569" s="162"/>
      <c r="U569" s="161"/>
      <c r="V569" s="302"/>
      <c r="W569" s="305"/>
      <c r="X569" s="279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6"/>
      <c r="AL569" s="306"/>
      <c r="AM569" s="306"/>
      <c r="AN569" s="306"/>
      <c r="AO569" s="285"/>
      <c r="AP569" s="286"/>
      <c r="AQ569" s="286"/>
      <c r="AR569" s="307"/>
      <c r="AS569" s="307"/>
      <c r="AT569" s="307"/>
      <c r="AU569" s="309"/>
      <c r="AV569" s="309"/>
      <c r="AW569" s="309"/>
      <c r="AX569" s="280"/>
      <c r="AY569" s="186"/>
      <c r="AZ569" s="162"/>
      <c r="BA569" s="281"/>
      <c r="BB569" s="181"/>
      <c r="BC569" s="70"/>
      <c r="BD569" s="70"/>
      <c r="BE569" s="163"/>
      <c r="BF569" s="287"/>
      <c r="BG569" s="188"/>
      <c r="BH569" s="282"/>
      <c r="BI569" s="282"/>
      <c r="BJ569" s="312"/>
      <c r="BK569" s="283"/>
      <c r="BL569" s="188"/>
      <c r="BM569" s="182"/>
      <c r="BN569" s="182"/>
      <c r="BO569" s="214"/>
      <c r="BP569" s="283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8"/>
      <c r="D570" s="279"/>
      <c r="E570" s="320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9"/>
      <c r="O570" s="164"/>
      <c r="P570" s="164"/>
      <c r="Q570" s="179"/>
      <c r="R570" s="181"/>
      <c r="S570" s="162"/>
      <c r="T570" s="162"/>
      <c r="U570" s="161"/>
      <c r="V570" s="302"/>
      <c r="W570" s="305"/>
      <c r="X570" s="279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6"/>
      <c r="AL570" s="306"/>
      <c r="AM570" s="306"/>
      <c r="AN570" s="306"/>
      <c r="AO570" s="285"/>
      <c r="AP570" s="286"/>
      <c r="AQ570" s="286"/>
      <c r="AR570" s="307"/>
      <c r="AS570" s="307"/>
      <c r="AT570" s="307"/>
      <c r="AU570" s="309"/>
      <c r="AV570" s="309"/>
      <c r="AW570" s="309"/>
      <c r="AX570" s="280"/>
      <c r="AY570" s="186"/>
      <c r="AZ570" s="162"/>
      <c r="BA570" s="281"/>
      <c r="BB570" s="181"/>
      <c r="BC570" s="70"/>
      <c r="BD570" s="70"/>
      <c r="BE570" s="163"/>
      <c r="BF570" s="287"/>
      <c r="BG570" s="188"/>
      <c r="BH570" s="282"/>
      <c r="BI570" s="282"/>
      <c r="BJ570" s="312"/>
      <c r="BK570" s="283"/>
      <c r="BL570" s="188"/>
      <c r="BM570" s="182"/>
      <c r="BN570" s="182"/>
      <c r="BO570" s="214"/>
      <c r="BP570" s="283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8"/>
      <c r="D571" s="279"/>
      <c r="E571" s="320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9"/>
      <c r="O571" s="164"/>
      <c r="P571" s="164"/>
      <c r="Q571" s="179"/>
      <c r="R571" s="181"/>
      <c r="S571" s="162"/>
      <c r="T571" s="162"/>
      <c r="U571" s="161"/>
      <c r="V571" s="302"/>
      <c r="W571" s="305"/>
      <c r="X571" s="279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6"/>
      <c r="AL571" s="306"/>
      <c r="AM571" s="306"/>
      <c r="AN571" s="306"/>
      <c r="AO571" s="285"/>
      <c r="AP571" s="286"/>
      <c r="AQ571" s="286"/>
      <c r="AR571" s="307"/>
      <c r="AS571" s="307"/>
      <c r="AT571" s="307"/>
      <c r="AU571" s="309"/>
      <c r="AV571" s="309"/>
      <c r="AW571" s="309"/>
      <c r="AX571" s="280"/>
      <c r="AY571" s="186"/>
      <c r="AZ571" s="162"/>
      <c r="BA571" s="281"/>
      <c r="BB571" s="181"/>
      <c r="BC571" s="70"/>
      <c r="BD571" s="70"/>
      <c r="BE571" s="163"/>
      <c r="BF571" s="287"/>
      <c r="BG571" s="188"/>
      <c r="BH571" s="282"/>
      <c r="BI571" s="282"/>
      <c r="BJ571" s="312"/>
      <c r="BK571" s="283"/>
      <c r="BL571" s="188"/>
      <c r="BM571" s="182"/>
      <c r="BN571" s="182"/>
      <c r="BO571" s="214"/>
      <c r="BP571" s="283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8"/>
      <c r="D572" s="279"/>
      <c r="E572" s="320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9"/>
      <c r="O572" s="164"/>
      <c r="P572" s="164"/>
      <c r="Q572" s="179"/>
      <c r="R572" s="181"/>
      <c r="S572" s="162"/>
      <c r="T572" s="162"/>
      <c r="U572" s="161"/>
      <c r="V572" s="302"/>
      <c r="W572" s="305"/>
      <c r="X572" s="279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6"/>
      <c r="AL572" s="306"/>
      <c r="AM572" s="306"/>
      <c r="AN572" s="306"/>
      <c r="AO572" s="285"/>
      <c r="AP572" s="286"/>
      <c r="AQ572" s="286"/>
      <c r="AR572" s="307"/>
      <c r="AS572" s="307"/>
      <c r="AT572" s="307"/>
      <c r="AU572" s="309"/>
      <c r="AV572" s="309"/>
      <c r="AW572" s="309"/>
      <c r="AX572" s="280"/>
      <c r="AY572" s="186"/>
      <c r="AZ572" s="162"/>
      <c r="BA572" s="281"/>
      <c r="BB572" s="181"/>
      <c r="BC572" s="70"/>
      <c r="BD572" s="70"/>
      <c r="BE572" s="163"/>
      <c r="BF572" s="287"/>
      <c r="BG572" s="188"/>
      <c r="BH572" s="282"/>
      <c r="BI572" s="282"/>
      <c r="BJ572" s="312"/>
      <c r="BK572" s="283"/>
      <c r="BL572" s="188"/>
      <c r="BM572" s="182"/>
      <c r="BN572" s="182"/>
      <c r="BO572" s="214"/>
      <c r="BP572" s="283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8"/>
      <c r="D573" s="279"/>
      <c r="E573" s="320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9"/>
      <c r="O573" s="164"/>
      <c r="P573" s="164"/>
      <c r="Q573" s="179"/>
      <c r="R573" s="181"/>
      <c r="S573" s="162"/>
      <c r="T573" s="162"/>
      <c r="U573" s="161"/>
      <c r="V573" s="302"/>
      <c r="W573" s="305"/>
      <c r="X573" s="279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6"/>
      <c r="AL573" s="306"/>
      <c r="AM573" s="306"/>
      <c r="AN573" s="306"/>
      <c r="AO573" s="285"/>
      <c r="AP573" s="286"/>
      <c r="AQ573" s="286"/>
      <c r="AR573" s="307"/>
      <c r="AS573" s="307"/>
      <c r="AT573" s="307"/>
      <c r="AU573" s="309"/>
      <c r="AV573" s="309"/>
      <c r="AW573" s="309"/>
      <c r="AX573" s="280"/>
      <c r="AY573" s="186"/>
      <c r="AZ573" s="162"/>
      <c r="BA573" s="281"/>
      <c r="BB573" s="181"/>
      <c r="BC573" s="70"/>
      <c r="BD573" s="70"/>
      <c r="BE573" s="163"/>
      <c r="BF573" s="287"/>
      <c r="BG573" s="188"/>
      <c r="BH573" s="282"/>
      <c r="BI573" s="282"/>
      <c r="BJ573" s="312"/>
      <c r="BK573" s="283"/>
      <c r="BL573" s="188"/>
      <c r="BM573" s="182"/>
      <c r="BN573" s="182"/>
      <c r="BO573" s="214"/>
      <c r="BP573" s="283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8"/>
      <c r="D574" s="279"/>
      <c r="E574" s="321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9"/>
      <c r="O574" s="164"/>
      <c r="P574" s="164"/>
      <c r="Q574" s="179"/>
      <c r="R574" s="181"/>
      <c r="S574" s="162"/>
      <c r="T574" s="162"/>
      <c r="U574" s="161"/>
      <c r="V574" s="302"/>
      <c r="W574" s="305"/>
      <c r="X574" s="279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6"/>
      <c r="AL574" s="306"/>
      <c r="AM574" s="306"/>
      <c r="AN574" s="306"/>
      <c r="AO574" s="285"/>
      <c r="AP574" s="286"/>
      <c r="AQ574" s="286"/>
      <c r="AR574" s="307"/>
      <c r="AS574" s="307"/>
      <c r="AT574" s="307"/>
      <c r="AU574" s="309"/>
      <c r="AV574" s="309"/>
      <c r="AW574" s="309"/>
      <c r="AX574" s="280"/>
      <c r="AY574" s="186"/>
      <c r="AZ574" s="162"/>
      <c r="BA574" s="281"/>
      <c r="BB574" s="181"/>
      <c r="BC574" s="70"/>
      <c r="BD574" s="70"/>
      <c r="BE574" s="163"/>
      <c r="BF574" s="287"/>
      <c r="BG574" s="188"/>
      <c r="BH574" s="282"/>
      <c r="BI574" s="282"/>
      <c r="BJ574" s="312"/>
      <c r="BK574" s="283"/>
      <c r="BL574" s="188"/>
      <c r="BM574" s="182"/>
      <c r="BN574" s="182"/>
      <c r="BO574" s="214"/>
      <c r="BP574" s="283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8"/>
      <c r="D575" s="279"/>
      <c r="E575" s="320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9"/>
      <c r="O575" s="164"/>
      <c r="P575" s="164"/>
      <c r="Q575" s="179"/>
      <c r="R575" s="181"/>
      <c r="S575" s="162"/>
      <c r="T575" s="162"/>
      <c r="U575" s="161"/>
      <c r="V575" s="302"/>
      <c r="W575" s="305"/>
      <c r="X575" s="279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6"/>
      <c r="AL575" s="306"/>
      <c r="AM575" s="306"/>
      <c r="AN575" s="306"/>
      <c r="AO575" s="285"/>
      <c r="AP575" s="286"/>
      <c r="AQ575" s="286"/>
      <c r="AR575" s="307"/>
      <c r="AS575" s="307"/>
      <c r="AT575" s="307"/>
      <c r="AU575" s="309"/>
      <c r="AV575" s="309"/>
      <c r="AW575" s="309"/>
      <c r="AX575" s="280"/>
      <c r="AY575" s="186"/>
      <c r="AZ575" s="162"/>
      <c r="BA575" s="281"/>
      <c r="BB575" s="181"/>
      <c r="BC575" s="70"/>
      <c r="BD575" s="70"/>
      <c r="BE575" s="163"/>
      <c r="BF575" s="287"/>
      <c r="BG575" s="188"/>
      <c r="BH575" s="282"/>
      <c r="BI575" s="282"/>
      <c r="BJ575" s="312"/>
      <c r="BK575" s="283"/>
      <c r="BL575" s="188"/>
      <c r="BM575" s="182"/>
      <c r="BN575" s="182"/>
      <c r="BO575" s="214"/>
      <c r="BP575" s="283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8"/>
      <c r="D576" s="279"/>
      <c r="E576" s="320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9"/>
      <c r="O576" s="164"/>
      <c r="P576" s="164"/>
      <c r="Q576" s="179"/>
      <c r="R576" s="181"/>
      <c r="S576" s="162"/>
      <c r="T576" s="162"/>
      <c r="U576" s="161"/>
      <c r="V576" s="302"/>
      <c r="W576" s="305"/>
      <c r="X576" s="279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6"/>
      <c r="AL576" s="306"/>
      <c r="AM576" s="306"/>
      <c r="AN576" s="306"/>
      <c r="AO576" s="285"/>
      <c r="AP576" s="286"/>
      <c r="AQ576" s="286"/>
      <c r="AR576" s="307"/>
      <c r="AS576" s="307"/>
      <c r="AT576" s="307"/>
      <c r="AU576" s="309"/>
      <c r="AV576" s="309"/>
      <c r="AW576" s="309"/>
      <c r="AX576" s="280"/>
      <c r="AY576" s="186"/>
      <c r="AZ576" s="162"/>
      <c r="BA576" s="281"/>
      <c r="BB576" s="181"/>
      <c r="BC576" s="70"/>
      <c r="BD576" s="70"/>
      <c r="BE576" s="163"/>
      <c r="BF576" s="287"/>
      <c r="BG576" s="188"/>
      <c r="BH576" s="282"/>
      <c r="BI576" s="282"/>
      <c r="BJ576" s="312"/>
      <c r="BK576" s="283"/>
      <c r="BL576" s="188"/>
      <c r="BM576" s="182"/>
      <c r="BN576" s="182"/>
      <c r="BO576" s="214"/>
      <c r="BP576" s="283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8"/>
      <c r="D577" s="279"/>
      <c r="E577" s="320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9"/>
      <c r="O577" s="164"/>
      <c r="P577" s="164"/>
      <c r="Q577" s="179"/>
      <c r="R577" s="181"/>
      <c r="S577" s="162"/>
      <c r="T577" s="162"/>
      <c r="U577" s="161"/>
      <c r="V577" s="302"/>
      <c r="W577" s="305"/>
      <c r="X577" s="279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6"/>
      <c r="AL577" s="306"/>
      <c r="AM577" s="306"/>
      <c r="AN577" s="306"/>
      <c r="AO577" s="285"/>
      <c r="AP577" s="286"/>
      <c r="AQ577" s="286"/>
      <c r="AR577" s="307"/>
      <c r="AS577" s="307"/>
      <c r="AT577" s="307"/>
      <c r="AU577" s="309"/>
      <c r="AV577" s="309"/>
      <c r="AW577" s="309"/>
      <c r="AX577" s="280"/>
      <c r="AY577" s="186"/>
      <c r="AZ577" s="162"/>
      <c r="BA577" s="281"/>
      <c r="BB577" s="181"/>
      <c r="BC577" s="70"/>
      <c r="BD577" s="70"/>
      <c r="BE577" s="163"/>
      <c r="BF577" s="287"/>
      <c r="BG577" s="188"/>
      <c r="BH577" s="282"/>
      <c r="BI577" s="282"/>
      <c r="BJ577" s="312"/>
      <c r="BK577" s="283"/>
      <c r="BL577" s="188"/>
      <c r="BM577" s="182"/>
      <c r="BN577" s="182"/>
      <c r="BO577" s="214"/>
      <c r="BP577" s="283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8"/>
      <c r="D578" s="279"/>
      <c r="E578" s="320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9"/>
      <c r="O578" s="164"/>
      <c r="P578" s="164"/>
      <c r="Q578" s="179"/>
      <c r="R578" s="181"/>
      <c r="S578" s="162"/>
      <c r="T578" s="162"/>
      <c r="U578" s="161"/>
      <c r="V578" s="302"/>
      <c r="W578" s="305"/>
      <c r="X578" s="279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6"/>
      <c r="AL578" s="306"/>
      <c r="AM578" s="306"/>
      <c r="AN578" s="306"/>
      <c r="AO578" s="285"/>
      <c r="AP578" s="286"/>
      <c r="AQ578" s="286"/>
      <c r="AR578" s="307"/>
      <c r="AS578" s="307"/>
      <c r="AT578" s="307"/>
      <c r="AU578" s="309"/>
      <c r="AV578" s="309"/>
      <c r="AW578" s="309"/>
      <c r="AX578" s="280"/>
      <c r="AY578" s="186"/>
      <c r="AZ578" s="162"/>
      <c r="BA578" s="281"/>
      <c r="BB578" s="181"/>
      <c r="BC578" s="70"/>
      <c r="BD578" s="70"/>
      <c r="BE578" s="163"/>
      <c r="BF578" s="287"/>
      <c r="BG578" s="188"/>
      <c r="BH578" s="282"/>
      <c r="BI578" s="282"/>
      <c r="BJ578" s="312"/>
      <c r="BK578" s="283"/>
      <c r="BL578" s="188"/>
      <c r="BM578" s="182"/>
      <c r="BN578" s="182"/>
      <c r="BO578" s="214"/>
      <c r="BP578" s="283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8"/>
      <c r="D579" s="279"/>
      <c r="E579" s="320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9"/>
      <c r="O579" s="164"/>
      <c r="P579" s="164"/>
      <c r="Q579" s="179"/>
      <c r="R579" s="181"/>
      <c r="S579" s="162"/>
      <c r="T579" s="162"/>
      <c r="U579" s="161"/>
      <c r="V579" s="302"/>
      <c r="W579" s="305"/>
      <c r="X579" s="279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6"/>
      <c r="AL579" s="306"/>
      <c r="AM579" s="306"/>
      <c r="AN579" s="306"/>
      <c r="AO579" s="285"/>
      <c r="AP579" s="286"/>
      <c r="AQ579" s="286"/>
      <c r="AR579" s="307"/>
      <c r="AS579" s="307"/>
      <c r="AT579" s="307"/>
      <c r="AU579" s="309"/>
      <c r="AV579" s="309"/>
      <c r="AW579" s="309"/>
      <c r="AX579" s="280"/>
      <c r="AY579" s="186"/>
      <c r="AZ579" s="162"/>
      <c r="BA579" s="281"/>
      <c r="BB579" s="181"/>
      <c r="BC579" s="70"/>
      <c r="BD579" s="70"/>
      <c r="BE579" s="163"/>
      <c r="BF579" s="287"/>
      <c r="BG579" s="188"/>
      <c r="BH579" s="282"/>
      <c r="BI579" s="282"/>
      <c r="BJ579" s="312"/>
      <c r="BK579" s="283"/>
      <c r="BL579" s="188"/>
      <c r="BM579" s="182"/>
      <c r="BN579" s="182"/>
      <c r="BO579" s="214"/>
      <c r="BP579" s="283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8"/>
      <c r="D580" s="279"/>
      <c r="E580" s="320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9"/>
      <c r="O580" s="164"/>
      <c r="P580" s="164"/>
      <c r="Q580" s="179"/>
      <c r="R580" s="181"/>
      <c r="S580" s="162"/>
      <c r="T580" s="162"/>
      <c r="U580" s="161"/>
      <c r="V580" s="302"/>
      <c r="W580" s="305"/>
      <c r="X580" s="279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6"/>
      <c r="AL580" s="306"/>
      <c r="AM580" s="306"/>
      <c r="AN580" s="306"/>
      <c r="AO580" s="285"/>
      <c r="AP580" s="286"/>
      <c r="AQ580" s="286"/>
      <c r="AR580" s="307"/>
      <c r="AS580" s="307"/>
      <c r="AT580" s="307"/>
      <c r="AU580" s="309"/>
      <c r="AV580" s="309"/>
      <c r="AW580" s="309"/>
      <c r="AX580" s="280"/>
      <c r="AY580" s="186"/>
      <c r="AZ580" s="162"/>
      <c r="BA580" s="281"/>
      <c r="BB580" s="181"/>
      <c r="BC580" s="70"/>
      <c r="BD580" s="70"/>
      <c r="BE580" s="163"/>
      <c r="BF580" s="287"/>
      <c r="BG580" s="188"/>
      <c r="BH580" s="282"/>
      <c r="BI580" s="282"/>
      <c r="BJ580" s="312"/>
      <c r="BK580" s="283"/>
      <c r="BL580" s="188"/>
      <c r="BM580" s="182"/>
      <c r="BN580" s="182"/>
      <c r="BO580" s="214"/>
      <c r="BP580" s="283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8"/>
      <c r="D581" s="279"/>
      <c r="E581" s="320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9"/>
      <c r="O581" s="164"/>
      <c r="P581" s="164"/>
      <c r="Q581" s="179"/>
      <c r="R581" s="181"/>
      <c r="S581" s="162"/>
      <c r="T581" s="162"/>
      <c r="U581" s="161"/>
      <c r="V581" s="302"/>
      <c r="W581" s="305"/>
      <c r="X581" s="279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6"/>
      <c r="AL581" s="306"/>
      <c r="AM581" s="306"/>
      <c r="AN581" s="306"/>
      <c r="AO581" s="285"/>
      <c r="AP581" s="286"/>
      <c r="AQ581" s="286"/>
      <c r="AR581" s="307"/>
      <c r="AS581" s="307"/>
      <c r="AT581" s="307"/>
      <c r="AU581" s="309"/>
      <c r="AV581" s="309"/>
      <c r="AW581" s="309"/>
      <c r="AX581" s="280"/>
      <c r="AY581" s="186"/>
      <c r="AZ581" s="162"/>
      <c r="BA581" s="281"/>
      <c r="BB581" s="181"/>
      <c r="BC581" s="70"/>
      <c r="BD581" s="70"/>
      <c r="BE581" s="163"/>
      <c r="BF581" s="287"/>
      <c r="BG581" s="188"/>
      <c r="BH581" s="282"/>
      <c r="BI581" s="282"/>
      <c r="BJ581" s="312"/>
      <c r="BK581" s="283"/>
      <c r="BL581" s="188"/>
      <c r="BM581" s="182"/>
      <c r="BN581" s="182"/>
      <c r="BO581" s="214"/>
      <c r="BP581" s="283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8"/>
      <c r="D582" s="279"/>
      <c r="E582" s="320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9"/>
      <c r="O582" s="164"/>
      <c r="P582" s="164"/>
      <c r="Q582" s="179"/>
      <c r="R582" s="181"/>
      <c r="S582" s="162"/>
      <c r="T582" s="162"/>
      <c r="U582" s="161"/>
      <c r="V582" s="302"/>
      <c r="W582" s="305"/>
      <c r="X582" s="279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6"/>
      <c r="AL582" s="306"/>
      <c r="AM582" s="306"/>
      <c r="AN582" s="306"/>
      <c r="AO582" s="285"/>
      <c r="AP582" s="286"/>
      <c r="AQ582" s="286"/>
      <c r="AR582" s="307"/>
      <c r="AS582" s="307"/>
      <c r="AT582" s="307"/>
      <c r="AU582" s="309"/>
      <c r="AV582" s="309"/>
      <c r="AW582" s="309"/>
      <c r="AX582" s="280"/>
      <c r="AY582" s="186"/>
      <c r="AZ582" s="162"/>
      <c r="BA582" s="281"/>
      <c r="BB582" s="181"/>
      <c r="BC582" s="70"/>
      <c r="BD582" s="70"/>
      <c r="BE582" s="163"/>
      <c r="BF582" s="287"/>
      <c r="BG582" s="188"/>
      <c r="BH582" s="282"/>
      <c r="BI582" s="282"/>
      <c r="BJ582" s="312"/>
      <c r="BK582" s="283"/>
      <c r="BL582" s="188"/>
      <c r="BM582" s="182"/>
      <c r="BN582" s="182"/>
      <c r="BO582" s="214"/>
      <c r="BP582" s="283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8"/>
      <c r="D583" s="279"/>
      <c r="E583" s="320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9"/>
      <c r="O583" s="164"/>
      <c r="P583" s="164"/>
      <c r="Q583" s="179"/>
      <c r="R583" s="181"/>
      <c r="S583" s="162"/>
      <c r="T583" s="162"/>
      <c r="U583" s="161"/>
      <c r="V583" s="302"/>
      <c r="W583" s="305"/>
      <c r="X583" s="279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6"/>
      <c r="AL583" s="306"/>
      <c r="AM583" s="306"/>
      <c r="AN583" s="306"/>
      <c r="AO583" s="285"/>
      <c r="AP583" s="286"/>
      <c r="AQ583" s="286"/>
      <c r="AR583" s="307"/>
      <c r="AS583" s="307"/>
      <c r="AT583" s="307"/>
      <c r="AU583" s="309"/>
      <c r="AV583" s="309"/>
      <c r="AW583" s="309"/>
      <c r="AX583" s="280"/>
      <c r="AY583" s="186"/>
      <c r="AZ583" s="162"/>
      <c r="BA583" s="281"/>
      <c r="BB583" s="181"/>
      <c r="BC583" s="70"/>
      <c r="BD583" s="70"/>
      <c r="BE583" s="163"/>
      <c r="BF583" s="287"/>
      <c r="BG583" s="188"/>
      <c r="BH583" s="282"/>
      <c r="BI583" s="282"/>
      <c r="BJ583" s="312"/>
      <c r="BK583" s="283"/>
      <c r="BL583" s="188"/>
      <c r="BM583" s="182"/>
      <c r="BN583" s="182"/>
      <c r="BO583" s="214"/>
      <c r="BP583" s="283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8"/>
      <c r="D584" s="279"/>
      <c r="E584" s="320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9"/>
      <c r="O584" s="164"/>
      <c r="P584" s="164"/>
      <c r="Q584" s="179"/>
      <c r="R584" s="181"/>
      <c r="S584" s="162"/>
      <c r="T584" s="162"/>
      <c r="U584" s="161"/>
      <c r="V584" s="302"/>
      <c r="W584" s="305"/>
      <c r="X584" s="279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6"/>
      <c r="AL584" s="306"/>
      <c r="AM584" s="306"/>
      <c r="AN584" s="306"/>
      <c r="AO584" s="285"/>
      <c r="AP584" s="286"/>
      <c r="AQ584" s="286"/>
      <c r="AR584" s="307"/>
      <c r="AS584" s="307"/>
      <c r="AT584" s="307"/>
      <c r="AU584" s="309"/>
      <c r="AV584" s="309"/>
      <c r="AW584" s="309"/>
      <c r="AX584" s="280"/>
      <c r="AY584" s="186"/>
      <c r="AZ584" s="162"/>
      <c r="BA584" s="281"/>
      <c r="BB584" s="181"/>
      <c r="BC584" s="70"/>
      <c r="BD584" s="70"/>
      <c r="BE584" s="163"/>
      <c r="BF584" s="287"/>
      <c r="BG584" s="188"/>
      <c r="BH584" s="282"/>
      <c r="BI584" s="282"/>
      <c r="BJ584" s="312"/>
      <c r="BK584" s="283"/>
      <c r="BL584" s="188"/>
      <c r="BM584" s="182"/>
      <c r="BN584" s="182"/>
      <c r="BO584" s="214"/>
      <c r="BP584" s="283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8"/>
      <c r="D585" s="279"/>
      <c r="E585" s="320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9"/>
      <c r="O585" s="164"/>
      <c r="P585" s="164"/>
      <c r="Q585" s="179"/>
      <c r="R585" s="181"/>
      <c r="S585" s="162"/>
      <c r="T585" s="162"/>
      <c r="U585" s="161"/>
      <c r="V585" s="302"/>
      <c r="W585" s="305"/>
      <c r="X585" s="279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6"/>
      <c r="AL585" s="306"/>
      <c r="AM585" s="306"/>
      <c r="AN585" s="306"/>
      <c r="AO585" s="285"/>
      <c r="AP585" s="286"/>
      <c r="AQ585" s="286"/>
      <c r="AR585" s="307"/>
      <c r="AS585" s="307"/>
      <c r="AT585" s="307"/>
      <c r="AU585" s="309"/>
      <c r="AV585" s="309"/>
      <c r="AW585" s="309"/>
      <c r="AX585" s="280"/>
      <c r="AY585" s="186"/>
      <c r="AZ585" s="162"/>
      <c r="BA585" s="281"/>
      <c r="BB585" s="181"/>
      <c r="BC585" s="70"/>
      <c r="BD585" s="70"/>
      <c r="BE585" s="163"/>
      <c r="BF585" s="287"/>
      <c r="BG585" s="188"/>
      <c r="BH585" s="282"/>
      <c r="BI585" s="282"/>
      <c r="BJ585" s="312"/>
      <c r="BK585" s="283"/>
      <c r="BL585" s="188"/>
      <c r="BM585" s="182"/>
      <c r="BN585" s="182"/>
      <c r="BO585" s="214"/>
      <c r="BP585" s="283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8"/>
      <c r="D586" s="279"/>
      <c r="E586" s="321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9"/>
      <c r="O586" s="164"/>
      <c r="P586" s="164"/>
      <c r="Q586" s="179"/>
      <c r="R586" s="181"/>
      <c r="S586" s="162"/>
      <c r="T586" s="162"/>
      <c r="U586" s="161"/>
      <c r="V586" s="302"/>
      <c r="W586" s="305"/>
      <c r="X586" s="279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6"/>
      <c r="AL586" s="306"/>
      <c r="AM586" s="306"/>
      <c r="AN586" s="306"/>
      <c r="AO586" s="285"/>
      <c r="AP586" s="286"/>
      <c r="AQ586" s="286"/>
      <c r="AR586" s="307"/>
      <c r="AS586" s="307"/>
      <c r="AT586" s="307"/>
      <c r="AU586" s="309"/>
      <c r="AV586" s="309"/>
      <c r="AW586" s="309"/>
      <c r="AX586" s="280"/>
      <c r="AY586" s="186"/>
      <c r="AZ586" s="162"/>
      <c r="BA586" s="281"/>
      <c r="BB586" s="181"/>
      <c r="BC586" s="70"/>
      <c r="BD586" s="70"/>
      <c r="BE586" s="163"/>
      <c r="BF586" s="287"/>
      <c r="BG586" s="188"/>
      <c r="BH586" s="282"/>
      <c r="BI586" s="282"/>
      <c r="BJ586" s="312"/>
      <c r="BK586" s="283"/>
      <c r="BL586" s="188"/>
      <c r="BM586" s="182"/>
      <c r="BN586" s="182"/>
      <c r="BO586" s="214"/>
      <c r="BP586" s="283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8"/>
      <c r="D587" s="279"/>
      <c r="E587" s="320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9"/>
      <c r="O587" s="164"/>
      <c r="P587" s="164"/>
      <c r="Q587" s="179"/>
      <c r="R587" s="181"/>
      <c r="S587" s="162"/>
      <c r="T587" s="162"/>
      <c r="U587" s="161"/>
      <c r="V587" s="302"/>
      <c r="W587" s="305"/>
      <c r="X587" s="279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6"/>
      <c r="AL587" s="306"/>
      <c r="AM587" s="306"/>
      <c r="AN587" s="306"/>
      <c r="AO587" s="285"/>
      <c r="AP587" s="286"/>
      <c r="AQ587" s="286"/>
      <c r="AR587" s="307"/>
      <c r="AS587" s="307"/>
      <c r="AT587" s="307"/>
      <c r="AU587" s="309"/>
      <c r="AV587" s="309"/>
      <c r="AW587" s="309"/>
      <c r="AX587" s="280"/>
      <c r="AY587" s="186"/>
      <c r="AZ587" s="162"/>
      <c r="BA587" s="281"/>
      <c r="BB587" s="181"/>
      <c r="BC587" s="70"/>
      <c r="BD587" s="70"/>
      <c r="BE587" s="163"/>
      <c r="BF587" s="287"/>
      <c r="BG587" s="188"/>
      <c r="BH587" s="282"/>
      <c r="BI587" s="282"/>
      <c r="BJ587" s="312"/>
      <c r="BK587" s="283"/>
      <c r="BL587" s="188"/>
      <c r="BM587" s="182"/>
      <c r="BN587" s="182"/>
      <c r="BO587" s="214"/>
      <c r="BP587" s="283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8"/>
      <c r="D588" s="279"/>
      <c r="E588" s="320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9"/>
      <c r="O588" s="164"/>
      <c r="P588" s="164"/>
      <c r="Q588" s="179"/>
      <c r="R588" s="181"/>
      <c r="S588" s="162"/>
      <c r="T588" s="162"/>
      <c r="U588" s="161"/>
      <c r="V588" s="302"/>
      <c r="W588" s="305"/>
      <c r="X588" s="279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6"/>
      <c r="AL588" s="306"/>
      <c r="AM588" s="306"/>
      <c r="AN588" s="306"/>
      <c r="AO588" s="285"/>
      <c r="AP588" s="286"/>
      <c r="AQ588" s="286"/>
      <c r="AR588" s="307"/>
      <c r="AS588" s="307"/>
      <c r="AT588" s="307"/>
      <c r="AU588" s="309"/>
      <c r="AV588" s="309"/>
      <c r="AW588" s="309"/>
      <c r="AX588" s="280"/>
      <c r="AY588" s="186"/>
      <c r="AZ588" s="162"/>
      <c r="BA588" s="281"/>
      <c r="BB588" s="181"/>
      <c r="BC588" s="70"/>
      <c r="BD588" s="70"/>
      <c r="BE588" s="163"/>
      <c r="BF588" s="287"/>
      <c r="BG588" s="188"/>
      <c r="BH588" s="282"/>
      <c r="BI588" s="282"/>
      <c r="BJ588" s="312"/>
      <c r="BK588" s="283"/>
      <c r="BL588" s="188"/>
      <c r="BM588" s="182"/>
      <c r="BN588" s="182"/>
      <c r="BO588" s="214"/>
      <c r="BP588" s="283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8"/>
      <c r="D589" s="279"/>
      <c r="E589" s="320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9"/>
      <c r="O589" s="164"/>
      <c r="P589" s="164"/>
      <c r="Q589" s="179"/>
      <c r="R589" s="181"/>
      <c r="S589" s="162"/>
      <c r="T589" s="162"/>
      <c r="U589" s="161"/>
      <c r="V589" s="302"/>
      <c r="W589" s="305"/>
      <c r="X589" s="279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6"/>
      <c r="AL589" s="306"/>
      <c r="AM589" s="306"/>
      <c r="AN589" s="306"/>
      <c r="AO589" s="285"/>
      <c r="AP589" s="286"/>
      <c r="AQ589" s="286"/>
      <c r="AR589" s="307"/>
      <c r="AS589" s="307"/>
      <c r="AT589" s="307"/>
      <c r="AU589" s="309"/>
      <c r="AV589" s="309"/>
      <c r="AW589" s="309"/>
      <c r="AX589" s="280"/>
      <c r="AY589" s="186"/>
      <c r="AZ589" s="162"/>
      <c r="BA589" s="281"/>
      <c r="BB589" s="181"/>
      <c r="BC589" s="70"/>
      <c r="BD589" s="70"/>
      <c r="BE589" s="163"/>
      <c r="BF589" s="287"/>
      <c r="BG589" s="188"/>
      <c r="BH589" s="282"/>
      <c r="BI589" s="282"/>
      <c r="BJ589" s="312"/>
      <c r="BK589" s="283"/>
      <c r="BL589" s="188"/>
      <c r="BM589" s="182"/>
      <c r="BN589" s="182"/>
      <c r="BO589" s="214"/>
      <c r="BP589" s="283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8"/>
      <c r="D590" s="279"/>
      <c r="E590" s="320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9"/>
      <c r="O590" s="164"/>
      <c r="P590" s="164"/>
      <c r="Q590" s="179"/>
      <c r="R590" s="181"/>
      <c r="S590" s="162"/>
      <c r="T590" s="162"/>
      <c r="U590" s="161"/>
      <c r="V590" s="302"/>
      <c r="W590" s="305"/>
      <c r="X590" s="279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6"/>
      <c r="AL590" s="306"/>
      <c r="AM590" s="306"/>
      <c r="AN590" s="306"/>
      <c r="AO590" s="285"/>
      <c r="AP590" s="286"/>
      <c r="AQ590" s="286"/>
      <c r="AR590" s="307"/>
      <c r="AS590" s="307"/>
      <c r="AT590" s="307"/>
      <c r="AU590" s="309"/>
      <c r="AV590" s="309"/>
      <c r="AW590" s="309"/>
      <c r="AX590" s="280"/>
      <c r="AY590" s="186"/>
      <c r="AZ590" s="162"/>
      <c r="BA590" s="281"/>
      <c r="BB590" s="181"/>
      <c r="BC590" s="70"/>
      <c r="BD590" s="70"/>
      <c r="BE590" s="163"/>
      <c r="BF590" s="287"/>
      <c r="BG590" s="188"/>
      <c r="BH590" s="282"/>
      <c r="BI590" s="282"/>
      <c r="BJ590" s="312"/>
      <c r="BK590" s="283"/>
      <c r="BL590" s="188"/>
      <c r="BM590" s="182"/>
      <c r="BN590" s="182"/>
      <c r="BO590" s="214"/>
      <c r="BP590" s="283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8"/>
      <c r="D591" s="279"/>
      <c r="E591" s="320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9"/>
      <c r="O591" s="164"/>
      <c r="P591" s="164"/>
      <c r="Q591" s="179"/>
      <c r="R591" s="181"/>
      <c r="S591" s="162"/>
      <c r="T591" s="162"/>
      <c r="U591" s="161"/>
      <c r="V591" s="302"/>
      <c r="W591" s="305"/>
      <c r="X591" s="279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6"/>
      <c r="AL591" s="306"/>
      <c r="AM591" s="306"/>
      <c r="AN591" s="306"/>
      <c r="AO591" s="285"/>
      <c r="AP591" s="286"/>
      <c r="AQ591" s="286"/>
      <c r="AR591" s="307"/>
      <c r="AS591" s="307"/>
      <c r="AT591" s="307"/>
      <c r="AU591" s="309"/>
      <c r="AV591" s="309"/>
      <c r="AW591" s="309"/>
      <c r="AX591" s="280"/>
      <c r="AY591" s="186"/>
      <c r="AZ591" s="162"/>
      <c r="BA591" s="281"/>
      <c r="BB591" s="181"/>
      <c r="BC591" s="70"/>
      <c r="BD591" s="70"/>
      <c r="BE591" s="163"/>
      <c r="BF591" s="287"/>
      <c r="BG591" s="188"/>
      <c r="BH591" s="282"/>
      <c r="BI591" s="282"/>
      <c r="BJ591" s="312"/>
      <c r="BK591" s="283"/>
      <c r="BL591" s="188"/>
      <c r="BM591" s="182"/>
      <c r="BN591" s="182"/>
      <c r="BO591" s="214"/>
      <c r="BP591" s="283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8"/>
      <c r="D592" s="279"/>
      <c r="E592" s="320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9"/>
      <c r="O592" s="164"/>
      <c r="P592" s="164"/>
      <c r="Q592" s="179"/>
      <c r="R592" s="181"/>
      <c r="S592" s="162"/>
      <c r="T592" s="162"/>
      <c r="U592" s="161"/>
      <c r="V592" s="302"/>
      <c r="W592" s="305"/>
      <c r="X592" s="279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6"/>
      <c r="AL592" s="306"/>
      <c r="AM592" s="306"/>
      <c r="AN592" s="306"/>
      <c r="AO592" s="285"/>
      <c r="AP592" s="286"/>
      <c r="AQ592" s="286"/>
      <c r="AR592" s="307"/>
      <c r="AS592" s="307"/>
      <c r="AT592" s="307"/>
      <c r="AU592" s="309"/>
      <c r="AV592" s="309"/>
      <c r="AW592" s="309"/>
      <c r="AX592" s="280"/>
      <c r="AY592" s="186"/>
      <c r="AZ592" s="162"/>
      <c r="BA592" s="281"/>
      <c r="BB592" s="181"/>
      <c r="BC592" s="70"/>
      <c r="BD592" s="70"/>
      <c r="BE592" s="163"/>
      <c r="BF592" s="287"/>
      <c r="BG592" s="188"/>
      <c r="BH592" s="282"/>
      <c r="BI592" s="282"/>
      <c r="BJ592" s="312"/>
      <c r="BK592" s="283"/>
      <c r="BL592" s="188"/>
      <c r="BM592" s="182"/>
      <c r="BN592" s="182"/>
      <c r="BO592" s="214"/>
      <c r="BP592" s="283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8"/>
      <c r="D593" s="279"/>
      <c r="E593" s="320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9"/>
      <c r="O593" s="164"/>
      <c r="P593" s="164"/>
      <c r="Q593" s="179"/>
      <c r="R593" s="181"/>
      <c r="S593" s="162"/>
      <c r="T593" s="162"/>
      <c r="U593" s="161"/>
      <c r="V593" s="302"/>
      <c r="W593" s="305"/>
      <c r="X593" s="279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6"/>
      <c r="AL593" s="306"/>
      <c r="AM593" s="306"/>
      <c r="AN593" s="306"/>
      <c r="AO593" s="285"/>
      <c r="AP593" s="286"/>
      <c r="AQ593" s="286"/>
      <c r="AR593" s="307"/>
      <c r="AS593" s="307"/>
      <c r="AT593" s="307"/>
      <c r="AU593" s="309"/>
      <c r="AV593" s="309"/>
      <c r="AW593" s="309"/>
      <c r="AX593" s="280"/>
      <c r="AY593" s="186"/>
      <c r="AZ593" s="162"/>
      <c r="BA593" s="281"/>
      <c r="BB593" s="181"/>
      <c r="BC593" s="70"/>
      <c r="BD593" s="70"/>
      <c r="BE593" s="163"/>
      <c r="BF593" s="287"/>
      <c r="BG593" s="188"/>
      <c r="BH593" s="282"/>
      <c r="BI593" s="282"/>
      <c r="BJ593" s="312"/>
      <c r="BK593" s="283"/>
      <c r="BL593" s="188"/>
      <c r="BM593" s="182"/>
      <c r="BN593" s="182"/>
      <c r="BO593" s="214"/>
      <c r="BP593" s="283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8"/>
      <c r="D594" s="279"/>
      <c r="E594" s="320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9"/>
      <c r="O594" s="164"/>
      <c r="P594" s="164"/>
      <c r="Q594" s="179"/>
      <c r="R594" s="181"/>
      <c r="S594" s="162"/>
      <c r="T594" s="162"/>
      <c r="U594" s="161"/>
      <c r="V594" s="302"/>
      <c r="W594" s="305"/>
      <c r="X594" s="279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6"/>
      <c r="AL594" s="306"/>
      <c r="AM594" s="306"/>
      <c r="AN594" s="306"/>
      <c r="AO594" s="285"/>
      <c r="AP594" s="286"/>
      <c r="AQ594" s="286"/>
      <c r="AR594" s="307"/>
      <c r="AS594" s="307"/>
      <c r="AT594" s="307"/>
      <c r="AU594" s="309"/>
      <c r="AV594" s="309"/>
      <c r="AW594" s="309"/>
      <c r="AX594" s="280"/>
      <c r="AY594" s="186"/>
      <c r="AZ594" s="162"/>
      <c r="BA594" s="281"/>
      <c r="BB594" s="181"/>
      <c r="BC594" s="70"/>
      <c r="BD594" s="70"/>
      <c r="BE594" s="163"/>
      <c r="BF594" s="287"/>
      <c r="BG594" s="188"/>
      <c r="BH594" s="282"/>
      <c r="BI594" s="282"/>
      <c r="BJ594" s="312"/>
      <c r="BK594" s="283"/>
      <c r="BL594" s="188"/>
      <c r="BM594" s="182"/>
      <c r="BN594" s="182"/>
      <c r="BO594" s="214"/>
      <c r="BP594" s="283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8"/>
      <c r="D595" s="279"/>
      <c r="E595" s="320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9"/>
      <c r="O595" s="164"/>
      <c r="P595" s="164"/>
      <c r="Q595" s="179"/>
      <c r="R595" s="181"/>
      <c r="S595" s="162"/>
      <c r="T595" s="162"/>
      <c r="U595" s="161"/>
      <c r="V595" s="302"/>
      <c r="W595" s="305"/>
      <c r="X595" s="279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6"/>
      <c r="AL595" s="306"/>
      <c r="AM595" s="306"/>
      <c r="AN595" s="306"/>
      <c r="AO595" s="285"/>
      <c r="AP595" s="286"/>
      <c r="AQ595" s="286"/>
      <c r="AR595" s="307"/>
      <c r="AS595" s="307"/>
      <c r="AT595" s="307"/>
      <c r="AU595" s="309"/>
      <c r="AV595" s="309"/>
      <c r="AW595" s="309"/>
      <c r="AX595" s="280"/>
      <c r="AY595" s="186"/>
      <c r="AZ595" s="162"/>
      <c r="BA595" s="281"/>
      <c r="BB595" s="181"/>
      <c r="BC595" s="70"/>
      <c r="BD595" s="70"/>
      <c r="BE595" s="163"/>
      <c r="BF595" s="287"/>
      <c r="BG595" s="188"/>
      <c r="BH595" s="282"/>
      <c r="BI595" s="282"/>
      <c r="BJ595" s="312"/>
      <c r="BK595" s="283"/>
      <c r="BL595" s="188"/>
      <c r="BM595" s="182"/>
      <c r="BN595" s="182"/>
      <c r="BO595" s="214"/>
      <c r="BP595" s="283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8"/>
      <c r="D596" s="279"/>
      <c r="E596" s="320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9"/>
      <c r="O596" s="164"/>
      <c r="P596" s="164"/>
      <c r="Q596" s="179"/>
      <c r="R596" s="181"/>
      <c r="S596" s="162"/>
      <c r="T596" s="162"/>
      <c r="U596" s="161"/>
      <c r="V596" s="302"/>
      <c r="W596" s="305"/>
      <c r="X596" s="279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6"/>
      <c r="AL596" s="306"/>
      <c r="AM596" s="306"/>
      <c r="AN596" s="306"/>
      <c r="AO596" s="285"/>
      <c r="AP596" s="286"/>
      <c r="AQ596" s="286"/>
      <c r="AR596" s="307"/>
      <c r="AS596" s="307"/>
      <c r="AT596" s="307"/>
      <c r="AU596" s="309"/>
      <c r="AV596" s="309"/>
      <c r="AW596" s="309"/>
      <c r="AX596" s="280"/>
      <c r="AY596" s="186"/>
      <c r="AZ596" s="162"/>
      <c r="BA596" s="281"/>
      <c r="BB596" s="181"/>
      <c r="BC596" s="70"/>
      <c r="BD596" s="70"/>
      <c r="BE596" s="163"/>
      <c r="BF596" s="287"/>
      <c r="BG596" s="188"/>
      <c r="BH596" s="282"/>
      <c r="BI596" s="282"/>
      <c r="BJ596" s="312"/>
      <c r="BK596" s="283"/>
      <c r="BL596" s="188"/>
      <c r="BM596" s="182"/>
      <c r="BN596" s="182"/>
      <c r="BO596" s="214"/>
      <c r="BP596" s="283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8"/>
      <c r="D597" s="279"/>
      <c r="E597" s="320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9"/>
      <c r="O597" s="164"/>
      <c r="P597" s="164"/>
      <c r="Q597" s="179"/>
      <c r="R597" s="181"/>
      <c r="S597" s="162"/>
      <c r="T597" s="162"/>
      <c r="U597" s="161"/>
      <c r="V597" s="302"/>
      <c r="W597" s="305"/>
      <c r="X597" s="279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6"/>
      <c r="AL597" s="306"/>
      <c r="AM597" s="306"/>
      <c r="AN597" s="306"/>
      <c r="AO597" s="285"/>
      <c r="AP597" s="286"/>
      <c r="AQ597" s="286"/>
      <c r="AR597" s="307"/>
      <c r="AS597" s="307"/>
      <c r="AT597" s="307"/>
      <c r="AU597" s="309"/>
      <c r="AV597" s="309"/>
      <c r="AW597" s="309"/>
      <c r="AX597" s="280"/>
      <c r="AY597" s="186"/>
      <c r="AZ597" s="162"/>
      <c r="BA597" s="281"/>
      <c r="BB597" s="181"/>
      <c r="BC597" s="70"/>
      <c r="BD597" s="70"/>
      <c r="BE597" s="163"/>
      <c r="BF597" s="287"/>
      <c r="BG597" s="188"/>
      <c r="BH597" s="282"/>
      <c r="BI597" s="282"/>
      <c r="BJ597" s="312"/>
      <c r="BK597" s="283"/>
      <c r="BL597" s="188"/>
      <c r="BM597" s="182"/>
      <c r="BN597" s="182"/>
      <c r="BO597" s="214"/>
      <c r="BP597" s="283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8"/>
      <c r="D598" s="279"/>
      <c r="E598" s="321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9"/>
      <c r="O598" s="164"/>
      <c r="P598" s="164"/>
      <c r="Q598" s="179"/>
      <c r="R598" s="181"/>
      <c r="S598" s="162"/>
      <c r="T598" s="162"/>
      <c r="U598" s="161"/>
      <c r="V598" s="302"/>
      <c r="W598" s="305"/>
      <c r="X598" s="279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6"/>
      <c r="AL598" s="306"/>
      <c r="AM598" s="306"/>
      <c r="AN598" s="306"/>
      <c r="AO598" s="285"/>
      <c r="AP598" s="286"/>
      <c r="AQ598" s="286"/>
      <c r="AR598" s="307"/>
      <c r="AS598" s="307"/>
      <c r="AT598" s="307"/>
      <c r="AU598" s="309"/>
      <c r="AV598" s="309"/>
      <c r="AW598" s="309"/>
      <c r="AX598" s="280"/>
      <c r="AY598" s="186"/>
      <c r="AZ598" s="162"/>
      <c r="BA598" s="281"/>
      <c r="BB598" s="181"/>
      <c r="BC598" s="70"/>
      <c r="BD598" s="70"/>
      <c r="BE598" s="163"/>
      <c r="BF598" s="287"/>
      <c r="BG598" s="188"/>
      <c r="BH598" s="282"/>
      <c r="BI598" s="282"/>
      <c r="BJ598" s="312"/>
      <c r="BK598" s="283"/>
      <c r="BL598" s="188"/>
      <c r="BM598" s="182"/>
      <c r="BN598" s="182"/>
      <c r="BO598" s="214"/>
      <c r="BP598" s="283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78"/>
      <c r="D599" s="279"/>
      <c r="E599" s="320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9"/>
      <c r="O599" s="164"/>
      <c r="P599" s="164"/>
      <c r="Q599" s="179"/>
      <c r="R599" s="181"/>
      <c r="S599" s="162"/>
      <c r="T599" s="162"/>
      <c r="U599" s="161"/>
      <c r="V599" s="302"/>
      <c r="W599" s="305"/>
      <c r="X599" s="279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13"/>
      <c r="AL599" s="313"/>
      <c r="AM599" s="313"/>
      <c r="AN599" s="313"/>
      <c r="AO599" s="314"/>
      <c r="AP599" s="315"/>
      <c r="AQ599" s="315"/>
      <c r="AR599" s="307"/>
      <c r="AS599" s="307"/>
      <c r="AT599" s="307"/>
      <c r="AU599" s="309"/>
      <c r="AV599" s="309"/>
      <c r="AW599" s="309"/>
      <c r="AX599" s="280"/>
      <c r="AY599" s="186"/>
      <c r="AZ599" s="162"/>
      <c r="BA599" s="281"/>
      <c r="BB599" s="181"/>
      <c r="BC599" s="233"/>
      <c r="BD599" s="233"/>
      <c r="BE599" s="163"/>
      <c r="BF599" s="316"/>
      <c r="BG599" s="188"/>
      <c r="BH599" s="282"/>
      <c r="BI599" s="282"/>
      <c r="BJ599" s="312"/>
      <c r="BK599" s="283"/>
      <c r="BL599" s="188"/>
      <c r="BM599" s="182"/>
      <c r="BN599" s="182"/>
      <c r="BO599" s="214"/>
      <c r="BP599" s="283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6:K450" name="Range1_8_1"/>
    <protectedRange sqref="O6:Q450" name="Range1_9_1"/>
    <protectedRange sqref="V6:Y450" name="Range1_11_1"/>
    <protectedRange sqref="Z6:AD450" name="Range1_12_1"/>
    <protectedRange sqref="BF6:BF552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553:AY599">
    <cfRule type="cellIs" dxfId="140" priority="18371" operator="equal">
      <formula>"ERRO"</formula>
    </cfRule>
  </conditionalFormatting>
  <conditionalFormatting sqref="X4 Y475:Y550 Y1:Z474">
    <cfRule type="cellIs" dxfId="139" priority="18360" operator="equal">
      <formula>"OPORTUNIDADE"</formula>
    </cfRule>
  </conditionalFormatting>
  <conditionalFormatting sqref="AZ6:AZ522">
    <cfRule type="expression" dxfId="138" priority="18355">
      <formula>$BU6=1</formula>
    </cfRule>
  </conditionalFormatting>
  <conditionalFormatting sqref="BQ6:BQ599">
    <cfRule type="cellIs" dxfId="137" priority="18366" operator="equal">
      <formula>"Produção e Intervalo"</formula>
    </cfRule>
    <cfRule type="cellIs" dxfId="136" priority="18367" operator="equal">
      <formula>"Aderente"</formula>
    </cfRule>
    <cfRule type="cellIs" dxfId="135" priority="18368" operator="equal">
      <formula>"Intervalo"</formula>
    </cfRule>
    <cfRule type="cellIs" dxfId="134" priority="18369" operator="equal">
      <formula>"Produção"</formula>
    </cfRule>
    <cfRule type="cellIs" dxfId="133" priority="18370" operator="equal">
      <formula>"ERRO"</formula>
    </cfRule>
  </conditionalFormatting>
  <conditionalFormatting sqref="BR6:BS552">
    <cfRule type="cellIs" dxfId="132" priority="18348" operator="equal">
      <formula>"*"</formula>
    </cfRule>
    <cfRule type="cellIs" dxfId="131" priority="18349" operator="greaterThanOrEqual">
      <formula>1</formula>
    </cfRule>
    <cfRule type="cellIs" dxfId="130" priority="18350" operator="lessThan">
      <formula>1</formula>
    </cfRule>
  </conditionalFormatting>
  <conditionalFormatting sqref="X475:X522 Y475:Y550 Y6:Z474">
    <cfRule type="cellIs" dxfId="129" priority="18296" operator="equal">
      <formula>"NÃO"</formula>
    </cfRule>
    <cfRule type="cellIs" dxfId="128" priority="18297" operator="equal">
      <formula>"SIM"</formula>
    </cfRule>
  </conditionalFormatting>
  <conditionalFormatting sqref="X475:X522">
    <cfRule type="cellIs" dxfId="127" priority="18295" operator="equal">
      <formula>"OPORTUNIDADE"</formula>
    </cfRule>
  </conditionalFormatting>
  <conditionalFormatting sqref="Z475:Z522">
    <cfRule type="cellIs" dxfId="126" priority="18293" operator="equal">
      <formula>"NÃO"</formula>
    </cfRule>
    <cfRule type="cellIs" dxfId="125" priority="18294" operator="equal">
      <formula>"SIM"</formula>
    </cfRule>
  </conditionalFormatting>
  <conditionalFormatting sqref="Z475:Z522">
    <cfRule type="cellIs" dxfId="124" priority="18292" operator="equal">
      <formula>"OPORTUNIDADE"</formula>
    </cfRule>
  </conditionalFormatting>
  <conditionalFormatting sqref="Y1048575:Y1048576">
    <cfRule type="cellIs" dxfId="123" priority="18177" operator="equal">
      <formula>"OPORTUNIDADE"</formula>
    </cfRule>
  </conditionalFormatting>
  <conditionalFormatting sqref="Y1048575:Y1048576">
    <cfRule type="cellIs" dxfId="122" priority="18175" operator="equal">
      <formula>"NÃO"</formula>
    </cfRule>
    <cfRule type="cellIs" dxfId="121" priority="18176" operator="equal">
      <formula>"SIM"</formula>
    </cfRule>
  </conditionalFormatting>
  <conditionalFormatting sqref="Z523:Z548">
    <cfRule type="cellIs" dxfId="120" priority="17912" operator="equal">
      <formula>"OPORTUNIDADE"</formula>
    </cfRule>
  </conditionalFormatting>
  <conditionalFormatting sqref="Z523:Z548">
    <cfRule type="cellIs" dxfId="119" priority="17910" operator="equal">
      <formula>"NÃO"</formula>
    </cfRule>
    <cfRule type="cellIs" dxfId="118" priority="17911" operator="equal">
      <formula>"SIM"</formula>
    </cfRule>
  </conditionalFormatting>
  <conditionalFormatting sqref="X549">
    <cfRule type="cellIs" dxfId="117" priority="17898" operator="equal">
      <formula>"NÃO"</formula>
    </cfRule>
    <cfRule type="cellIs" dxfId="116" priority="17899" operator="equal">
      <formula>"SIM"</formula>
    </cfRule>
  </conditionalFormatting>
  <conditionalFormatting sqref="X549">
    <cfRule type="cellIs" dxfId="115" priority="17897" operator="equal">
      <formula>"OPORTUNIDADE"</formula>
    </cfRule>
  </conditionalFormatting>
  <conditionalFormatting sqref="Z549">
    <cfRule type="cellIs" dxfId="114" priority="17895" operator="equal">
      <formula>"NÃO"</formula>
    </cfRule>
    <cfRule type="cellIs" dxfId="113" priority="17896" operator="equal">
      <formula>"SIM"</formula>
    </cfRule>
  </conditionalFormatting>
  <conditionalFormatting sqref="Z549">
    <cfRule type="cellIs" dxfId="112" priority="17894" operator="equal">
      <formula>"OPORTUNIDADE"</formula>
    </cfRule>
  </conditionalFormatting>
  <conditionalFormatting sqref="BI549">
    <cfRule type="iconSet" priority="17903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904">
      <iconSet showValue="0">
        <cfvo type="percent" val="0"/>
        <cfvo type="num" val="1"/>
        <cfvo type="num" val="1" gte="0"/>
      </iconSet>
    </cfRule>
    <cfRule type="iconSet" priority="17905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906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11" priority="18514">
      <formula>$BU492=1</formula>
    </cfRule>
  </conditionalFormatting>
  <conditionalFormatting sqref="AZ525:AZ549">
    <cfRule type="expression" dxfId="110" priority="18674">
      <formula>$BU497=1</formula>
    </cfRule>
  </conditionalFormatting>
  <conditionalFormatting sqref="BI523:BI548">
    <cfRule type="iconSet" priority="18675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677">
      <iconSet showValue="0">
        <cfvo type="percent" val="0"/>
        <cfvo type="num" val="1"/>
        <cfvo type="num" val="1" gte="0"/>
      </iconSet>
    </cfRule>
    <cfRule type="iconSet" priority="18678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681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8683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684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09" priority="13309" operator="equal">
      <formula>"*"</formula>
    </cfRule>
    <cfRule type="cellIs" dxfId="108" priority="13310" operator="greaterThanOrEqual">
      <formula>1</formula>
    </cfRule>
    <cfRule type="cellIs" dxfId="107" priority="13311" operator="lessThan">
      <formula>1</formula>
    </cfRule>
  </conditionalFormatting>
  <conditionalFormatting sqref="BI6:BI522">
    <cfRule type="iconSet" priority="18698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18699">
      <iconSet showValue="0">
        <cfvo type="percent" val="0"/>
        <cfvo type="num" val="1"/>
        <cfvo type="num" val="1" gte="0"/>
      </iconSet>
    </cfRule>
    <cfRule type="iconSet" priority="18700">
      <iconSet showValue="0">
        <cfvo type="percent" val="0"/>
        <cfvo type="num" val="1"/>
        <cfvo type="num" val="1" gte="0"/>
      </iconSet>
    </cfRule>
  </conditionalFormatting>
  <conditionalFormatting sqref="BJ6:BJ38 BJ40:BJ599">
    <cfRule type="iconSet" priority="18716">
      <iconSet showValue="0">
        <cfvo type="percent" val="0"/>
        <cfvo type="num" val="1"/>
        <cfvo type="num" val="1" gte="0"/>
      </iconSet>
    </cfRule>
  </conditionalFormatting>
  <conditionalFormatting sqref="BK6:BK9 BK11:BK38 BK43 BK45:BK50 BK40 BK52:BK53 BK55:BK599">
    <cfRule type="iconSet" priority="18717">
      <iconSet showValue="0">
        <cfvo type="percent" val="0"/>
        <cfvo type="num" val="1"/>
        <cfvo type="num" val="1" gte="0"/>
      </iconSet>
    </cfRule>
  </conditionalFormatting>
  <conditionalFormatting sqref="BP6:BP21 BP42:BP50 BP23:BP40 BP52:BP599">
    <cfRule type="iconSet" priority="18718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AY6:AY552">
    <cfRule type="cellIs" dxfId="106" priority="16" operator="equal">
      <formula>"ERRO"</formula>
    </cfRule>
  </conditionalFormatting>
  <conditionalFormatting sqref="BK4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F6:F551 AI6:AI552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49" t="s">
        <v>1270</v>
      </c>
      <c r="D5" s="350"/>
      <c r="E5" s="350"/>
      <c r="F5" s="350"/>
      <c r="G5" s="350"/>
      <c r="H5" s="350"/>
      <c r="I5" s="350"/>
      <c r="J5" s="351"/>
      <c r="K5" s="352" t="s">
        <v>1271</v>
      </c>
      <c r="L5" s="353"/>
      <c r="M5" s="353"/>
      <c r="N5" s="353"/>
      <c r="O5" s="354" t="s">
        <v>1272</v>
      </c>
      <c r="P5" s="355"/>
      <c r="Q5" s="356"/>
    </row>
    <row r="6" spans="1:17" s="93" customFormat="1" ht="15.75" customHeight="1">
      <c r="A6" s="87" t="s">
        <v>1273</v>
      </c>
      <c r="B6" s="94" t="s">
        <v>1274</v>
      </c>
      <c r="C6" s="95" t="s">
        <v>1163</v>
      </c>
      <c r="D6" s="96" t="s">
        <v>1164</v>
      </c>
      <c r="E6" s="95" t="s">
        <v>1275</v>
      </c>
      <c r="F6" s="95" t="s">
        <v>1154</v>
      </c>
      <c r="G6" s="95" t="s">
        <v>1158</v>
      </c>
      <c r="H6" s="153" t="s">
        <v>30</v>
      </c>
      <c r="I6" s="131" t="s">
        <v>1159</v>
      </c>
      <c r="J6" s="131" t="s">
        <v>1160</v>
      </c>
      <c r="K6" s="139" t="s">
        <v>1154</v>
      </c>
      <c r="L6" s="139" t="s">
        <v>1276</v>
      </c>
      <c r="M6" s="139" t="s">
        <v>30</v>
      </c>
      <c r="N6" s="140" t="s">
        <v>1158</v>
      </c>
      <c r="O6" s="246" t="s">
        <v>1201</v>
      </c>
      <c r="P6" s="157"/>
      <c r="Q6" s="193" t="s">
        <v>1277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54" t="str">
        <f>IF(FN_MC!K7="","*",FN_MC!K7)</f>
        <v>*</v>
      </c>
      <c r="I9" s="132" t="str">
        <f>IF(FN_MC!O7="","*",FN_MC!O7)</f>
        <v>*</v>
      </c>
      <c r="J9" s="132" t="str">
        <f>IF(FN_MC!P7="","*",FN_MC!P7)</f>
        <v>*</v>
      </c>
      <c r="K9" s="141" t="str">
        <f>IF(FN_MC!AK7="","*",FN_MC!AK7)</f>
        <v>-</v>
      </c>
      <c r="L9" s="141" t="str">
        <f>IF(FN_MC!AM7="","*",FN_MC!AM7)</f>
        <v>-</v>
      </c>
      <c r="M9" s="141" t="str">
        <f>IF(FN_MC!AP7="","*",FN_MC!AP7)</f>
        <v>-</v>
      </c>
      <c r="N9" s="141" t="str">
        <f>IF(FN_MC!AM7="","*",FN_MC!AM7)</f>
        <v>-</v>
      </c>
      <c r="O9" s="174">
        <f>FN_MC!BH7</f>
        <v>0</v>
      </c>
      <c r="P9" s="90"/>
      <c r="Q9" s="145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54" t="str">
        <f>IF(FN_MC!K8="","*",FN_MC!K8)</f>
        <v>*</v>
      </c>
      <c r="I10" s="132" t="str">
        <f>IF(FN_MC!O8="","*",FN_MC!O8)</f>
        <v>*</v>
      </c>
      <c r="J10" s="132" t="str">
        <f>IF(FN_MC!P8="","*",FN_MC!P8)</f>
        <v>*</v>
      </c>
      <c r="K10" s="141" t="str">
        <f>IF(FN_MC!AK8="","*",FN_MC!AK8)</f>
        <v>-</v>
      </c>
      <c r="L10" s="141" t="str">
        <f>IF(FN_MC!AM8="","*",FN_MC!AM8)</f>
        <v>-</v>
      </c>
      <c r="M10" s="141" t="str">
        <f>IF(FN_MC!AP8="","*",FN_MC!AP8)</f>
        <v>-</v>
      </c>
      <c r="N10" s="141" t="str">
        <f>IF(FN_MC!AM8="","*",FN_MC!AM8)</f>
        <v>-</v>
      </c>
      <c r="O10" s="174">
        <f>FN_MC!BH8</f>
        <v>0</v>
      </c>
      <c r="P10" s="90"/>
      <c r="Q10" s="145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54" t="str">
        <f>IF(FN_MC!K9="","*",FN_MC!K9)</f>
        <v>*</v>
      </c>
      <c r="I11" s="132" t="str">
        <f>IF(FN_MC!O9="","*",FN_MC!O9)</f>
        <v>*</v>
      </c>
      <c r="J11" s="132" t="str">
        <f>IF(FN_MC!P9="","*",FN_MC!P9)</f>
        <v>*</v>
      </c>
      <c r="K11" s="141" t="str">
        <f>IF(FN_MC!AK9="","*",FN_MC!AK9)</f>
        <v>-</v>
      </c>
      <c r="L11" s="141" t="str">
        <f>IF(FN_MC!AM9="","*",FN_MC!AM9)</f>
        <v>-</v>
      </c>
      <c r="M11" s="141" t="str">
        <f>IF(FN_MC!AP9="","*",FN_MC!AP9)</f>
        <v>-</v>
      </c>
      <c r="N11" s="141" t="str">
        <f>IF(FN_MC!AM9="","*",FN_MC!AM9)</f>
        <v>-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54">
        <f>IF(FN_MC!K10="","*",FN_MC!K10)</f>
        <v>483</v>
      </c>
      <c r="I12" s="132">
        <f>IF(FN_MC!O10="","*",FN_MC!O10)</f>
        <v>0.29166666666666669</v>
      </c>
      <c r="J12" s="132">
        <f>IF(FN_MC!P10="","*",FN_MC!P10)</f>
        <v>0.16666666666666666</v>
      </c>
      <c r="K12" s="141" t="str">
        <f>IF(FN_MC!AK10="","*",FN_MC!AK10)</f>
        <v>TGR2</v>
      </c>
      <c r="L12" s="141" t="str">
        <f>IF(FN_MC!AM10="","*",FN_MC!AM10)</f>
        <v>TBR-TGR</v>
      </c>
      <c r="M12" s="141">
        <f>IF(FN_MC!AP10="","*",FN_MC!AP10)</f>
        <v>483</v>
      </c>
      <c r="N12" s="141" t="str">
        <f>IF(FN_MC!AM10="","*",FN_MC!AM10)</f>
        <v>TBR-TGR</v>
      </c>
      <c r="O12" s="174">
        <f>FN_MC!BH10</f>
        <v>2</v>
      </c>
      <c r="P12" s="90"/>
      <c r="Q12" s="145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54" t="str">
        <f>IF(FN_MC!K11="","*",FN_MC!K11)</f>
        <v>*</v>
      </c>
      <c r="I13" s="132" t="str">
        <f>IF(FN_MC!O11="","*",FN_MC!O11)</f>
        <v>*</v>
      </c>
      <c r="J13" s="132" t="str">
        <f>IF(FN_MC!P11="","*",FN_MC!P11)</f>
        <v>*</v>
      </c>
      <c r="K13" s="141" t="str">
        <f>IF(FN_MC!AK11="","*",FN_MC!AK11)</f>
        <v>-</v>
      </c>
      <c r="L13" s="141" t="str">
        <f>IF(FN_MC!AM11="","*",FN_MC!AM11)</f>
        <v>-</v>
      </c>
      <c r="M13" s="141" t="str">
        <f>IF(FN_MC!AP11="","*",FN_MC!AP11)</f>
        <v>-</v>
      </c>
      <c r="N13" s="141" t="str">
        <f>IF(FN_MC!AM11="","*",FN_MC!AM11)</f>
        <v>-</v>
      </c>
      <c r="O13" s="174">
        <f>FN_MC!BH11</f>
        <v>0</v>
      </c>
      <c r="P13" s="90"/>
      <c r="Q13" s="145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54" t="str">
        <f>IF(FN_MC!K12="","*",FN_MC!K12)</f>
        <v>*</v>
      </c>
      <c r="I14" s="132" t="str">
        <f>IF(FN_MC!O12="","*",FN_MC!O12)</f>
        <v>*</v>
      </c>
      <c r="J14" s="132" t="str">
        <f>IF(FN_MC!P12="","*",FN_MC!P12)</f>
        <v>*</v>
      </c>
      <c r="K14" s="141" t="str">
        <f>IF(FN_MC!AK12="","*",FN_MC!AK12)</f>
        <v>-</v>
      </c>
      <c r="L14" s="141" t="str">
        <f>IF(FN_MC!AM12="","*",FN_MC!AM12)</f>
        <v>-</v>
      </c>
      <c r="M14" s="141" t="str">
        <f>IF(FN_MC!AP12="","*",FN_MC!AP12)</f>
        <v>-</v>
      </c>
      <c r="N14" s="141" t="str">
        <f>IF(FN_MC!AM12="","*",FN_MC!AM12)</f>
        <v>-</v>
      </c>
      <c r="O14" s="174">
        <f>FN_MC!BH12</f>
        <v>0</v>
      </c>
      <c r="P14" s="90"/>
      <c r="Q14" s="145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54" t="str">
        <f>IF(FN_MC!K13="","*",FN_MC!K13)</f>
        <v>*</v>
      </c>
      <c r="I15" s="132" t="str">
        <f>IF(FN_MC!O13="","*",FN_MC!O13)</f>
        <v>*</v>
      </c>
      <c r="J15" s="132" t="str">
        <f>IF(FN_MC!P13="","*",FN_MC!P13)</f>
        <v>*</v>
      </c>
      <c r="K15" s="141" t="str">
        <f>IF(FN_MC!AK13="","*",FN_MC!AK13)</f>
        <v>-</v>
      </c>
      <c r="L15" s="141" t="str">
        <f>IF(FN_MC!AM13="","*",FN_MC!AM13)</f>
        <v>-</v>
      </c>
      <c r="M15" s="141" t="str">
        <f>IF(FN_MC!AP13="","*",FN_MC!AP13)</f>
        <v>-</v>
      </c>
      <c r="N15" s="141" t="str">
        <f>IF(FN_MC!AM13="","*",FN_MC!AM13)</f>
        <v>-</v>
      </c>
      <c r="O15" s="174">
        <f>FN_MC!BH13</f>
        <v>0</v>
      </c>
      <c r="P15" s="90"/>
      <c r="Q15" s="145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54" t="str">
        <f>IF(FN_MC!K15="","*",FN_MC!K15)</f>
        <v>*</v>
      </c>
      <c r="I17" s="132" t="str">
        <f>IF(FN_MC!O15="","*",FN_MC!O15)</f>
        <v>*</v>
      </c>
      <c r="J17" s="132" t="str">
        <f>IF(FN_MC!P15="","*",FN_MC!P15)</f>
        <v>*</v>
      </c>
      <c r="K17" s="141" t="str">
        <f>IF(FN_MC!AK15="","*",FN_MC!AK15)</f>
        <v>-</v>
      </c>
      <c r="L17" s="141" t="str">
        <f>IF(FN_MC!AM15="","*",FN_MC!AM15)</f>
        <v>-</v>
      </c>
      <c r="M17" s="141" t="str">
        <f>IF(FN_MC!AP15="","*",FN_MC!AP15)</f>
        <v>-</v>
      </c>
      <c r="N17" s="141" t="str">
        <f>IF(FN_MC!AM15="","*",FN_MC!AM15)</f>
        <v>-</v>
      </c>
      <c r="O17" s="174">
        <f>FN_MC!BH15</f>
        <v>0</v>
      </c>
      <c r="P17" s="90"/>
      <c r="Q17" s="145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54" t="str">
        <f>IF(FN_MC!K18="","*",FN_MC!K18)</f>
        <v>*</v>
      </c>
      <c r="I20" s="132" t="str">
        <f>IF(FN_MC!O18="","*",FN_MC!O18)</f>
        <v>*</v>
      </c>
      <c r="J20" s="132" t="str">
        <f>IF(FN_MC!P18="","*",FN_MC!P18)</f>
        <v>*</v>
      </c>
      <c r="K20" s="141" t="str">
        <f>IF(FN_MC!AK18="","*",FN_MC!AK18)</f>
        <v>-</v>
      </c>
      <c r="L20" s="141" t="str">
        <f>IF(FN_MC!AM18="","*",FN_MC!AM18)</f>
        <v>-</v>
      </c>
      <c r="M20" s="141" t="str">
        <f>IF(FN_MC!AP18="","*",FN_MC!AP18)</f>
        <v>-</v>
      </c>
      <c r="N20" s="141" t="str">
        <f>IF(FN_MC!AM18="","*",FN_MC!AM18)</f>
        <v>-</v>
      </c>
      <c r="O20" s="174">
        <f>FN_MC!BH18</f>
        <v>0</v>
      </c>
      <c r="P20" s="90"/>
      <c r="Q20" s="145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54" t="str">
        <f>IF(FN_MC!K19="","*",FN_MC!K19)</f>
        <v>*</v>
      </c>
      <c r="I21" s="132" t="str">
        <f>IF(FN_MC!O19="","*",FN_MC!O19)</f>
        <v>*</v>
      </c>
      <c r="J21" s="132" t="str">
        <f>IF(FN_MC!P19="","*",FN_MC!P19)</f>
        <v>*</v>
      </c>
      <c r="K21" s="141" t="str">
        <f>IF(FN_MC!AK19="","*",FN_MC!AK19)</f>
        <v>-</v>
      </c>
      <c r="L21" s="141" t="str">
        <f>IF(FN_MC!AM19="","*",FN_MC!AM19)</f>
        <v>-</v>
      </c>
      <c r="M21" s="141" t="str">
        <f>IF(FN_MC!AP19="","*",FN_MC!AP19)</f>
        <v>-</v>
      </c>
      <c r="N21" s="141" t="str">
        <f>IF(FN_MC!AM19="","*",FN_MC!AM19)</f>
        <v>-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54" t="str">
        <f>IF(FN_MC!K20="","*",FN_MC!K20)</f>
        <v>*</v>
      </c>
      <c r="I22" s="132" t="str">
        <f>IF(FN_MC!O20="","*",FN_MC!O20)</f>
        <v>*</v>
      </c>
      <c r="J22" s="132" t="str">
        <f>IF(FN_MC!P20="","*",FN_MC!P20)</f>
        <v>*</v>
      </c>
      <c r="K22" s="141" t="str">
        <f>IF(FN_MC!AK20="","*",FN_MC!AK20)</f>
        <v>-</v>
      </c>
      <c r="L22" s="141" t="str">
        <f>IF(FN_MC!AM20="","*",FN_MC!AM20)</f>
        <v>-</v>
      </c>
      <c r="M22" s="141" t="str">
        <f>IF(FN_MC!AP20="","*",FN_MC!AP20)</f>
        <v>-</v>
      </c>
      <c r="N22" s="141" t="str">
        <f>IF(FN_MC!AM20="","*",FN_MC!AM20)</f>
        <v>-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54">
        <f>IF(FN_MC!K21="","*",FN_MC!K21)</f>
        <v>502</v>
      </c>
      <c r="I23" s="132">
        <f>IF(FN_MC!O21="","*",FN_MC!O21)</f>
        <v>0.375</v>
      </c>
      <c r="J23" s="132">
        <f>IF(FN_MC!P21="","*",FN_MC!P21)</f>
        <v>4.1666666666666664E-2</v>
      </c>
      <c r="K23" s="141" t="str">
        <f>IF(FN_MC!AK21="","*",FN_MC!AK21)</f>
        <v>TGR2</v>
      </c>
      <c r="L23" s="141" t="str">
        <f>IF(FN_MC!AM21="","*",FN_MC!AM21)</f>
        <v>TGR-TIQ</v>
      </c>
      <c r="M23" s="141">
        <f>IF(FN_MC!AP21="","*",FN_MC!AP21)</f>
        <v>502</v>
      </c>
      <c r="N23" s="141" t="str">
        <f>IF(FN_MC!AM21="","*",FN_MC!AM21)</f>
        <v>TGR-TIQ</v>
      </c>
      <c r="O23" s="174">
        <f>FN_MC!BH21</f>
        <v>2</v>
      </c>
      <c r="P23" s="90"/>
      <c r="Q23" s="145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54">
        <f>IF(FN_MC!K22="","*",FN_MC!K22)</f>
        <v>498</v>
      </c>
      <c r="I24" s="132">
        <f>IF(FN_MC!O22="","*",FN_MC!O22)</f>
        <v>0.29166666666666669</v>
      </c>
      <c r="J24" s="132">
        <f>IF(FN_MC!P22="","*",FN_MC!P22)</f>
        <v>0.16666666666666666</v>
      </c>
      <c r="K24" s="141" t="str">
        <f>IF(FN_MC!AK22="","*",FN_MC!AK22)</f>
        <v>TGR2</v>
      </c>
      <c r="L24" s="141" t="str">
        <f>IF(FN_MC!AM22="","*",FN_MC!AM22)</f>
        <v>TBR-TGR</v>
      </c>
      <c r="M24" s="141">
        <f>IF(FN_MC!AP22="","*",FN_MC!AP22)</f>
        <v>498</v>
      </c>
      <c r="N24" s="141" t="str">
        <f>IF(FN_MC!AM22="","*",FN_MC!AM22)</f>
        <v>TBR-TGR</v>
      </c>
      <c r="O24" s="174">
        <f>FN_MC!BH22</f>
        <v>2</v>
      </c>
      <c r="P24" s="90"/>
      <c r="Q24" s="145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54">
        <f>IF(FN_MC!K23="","*",FN_MC!K23)</f>
        <v>450</v>
      </c>
      <c r="I25" s="132">
        <f>IF(FN_MC!O23="","*",FN_MC!O23)</f>
        <v>0.375</v>
      </c>
      <c r="J25" s="132">
        <f>IF(FN_MC!P23="","*",FN_MC!P23)</f>
        <v>8.3333333333333329E-2</v>
      </c>
      <c r="K25" s="141" t="str">
        <f>IF(FN_MC!AK23="","*",FN_MC!AK23)</f>
        <v>TOM2</v>
      </c>
      <c r="L25" s="141" t="str">
        <f>IF(FN_MC!AM23="","*",FN_MC!AM23)</f>
        <v>TVL-TPC</v>
      </c>
      <c r="M25" s="141">
        <f>IF(FN_MC!AP23="","*",FN_MC!AP23)</f>
        <v>450</v>
      </c>
      <c r="N25" s="141" t="str">
        <f>IF(FN_MC!AM23="","*",FN_MC!AM23)</f>
        <v>TVL-TPC</v>
      </c>
      <c r="O25" s="174">
        <f>FN_MC!BH23</f>
        <v>2</v>
      </c>
      <c r="P25" s="90"/>
      <c r="Q25" s="145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54" t="str">
        <f>IF(FN_MC!K24="","*",FN_MC!K24)</f>
        <v>*</v>
      </c>
      <c r="I26" s="132" t="str">
        <f>IF(FN_MC!O24="","*",FN_MC!O24)</f>
        <v>*</v>
      </c>
      <c r="J26" s="132" t="str">
        <f>IF(FN_MC!P24="","*",FN_MC!P24)</f>
        <v>*</v>
      </c>
      <c r="K26" s="141" t="str">
        <f>IF(FN_MC!AK24="","*",FN_MC!AK24)</f>
        <v>-</v>
      </c>
      <c r="L26" s="141" t="str">
        <f>IF(FN_MC!AM24="","*",FN_MC!AM24)</f>
        <v>-</v>
      </c>
      <c r="M26" s="141" t="str">
        <f>IF(FN_MC!AP24="","*",FN_MC!AP24)</f>
        <v>-</v>
      </c>
      <c r="N26" s="141" t="str">
        <f>IF(FN_MC!AM24="","*",FN_MC!AM24)</f>
        <v>-</v>
      </c>
      <c r="O26" s="174">
        <f>FN_MC!BH24</f>
        <v>0</v>
      </c>
      <c r="P26" s="90"/>
      <c r="Q26" s="145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54" t="str">
        <f>IF(FN_MC!K25="","*",FN_MC!K25)</f>
        <v>*</v>
      </c>
      <c r="I27" s="132" t="str">
        <f>IF(FN_MC!O25="","*",FN_MC!O25)</f>
        <v>*</v>
      </c>
      <c r="J27" s="132" t="str">
        <f>IF(FN_MC!P25="","*",FN_MC!P25)</f>
        <v>*</v>
      </c>
      <c r="K27" s="141" t="str">
        <f>IF(FN_MC!AK25="","*",FN_MC!AK25)</f>
        <v>-</v>
      </c>
      <c r="L27" s="141" t="str">
        <f>IF(FN_MC!AM25="","*",FN_MC!AM25)</f>
        <v>-</v>
      </c>
      <c r="M27" s="141" t="str">
        <f>IF(FN_MC!AP25="","*",FN_MC!AP25)</f>
        <v>-</v>
      </c>
      <c r="N27" s="141" t="str">
        <f>IF(FN_MC!AM25="","*",FN_MC!AM25)</f>
        <v>-</v>
      </c>
      <c r="O27" s="174">
        <f>FN_MC!BH25</f>
        <v>0</v>
      </c>
      <c r="P27" s="90"/>
      <c r="Q27" s="145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54" t="str">
        <f>IF(FN_MC!K26="","*",FN_MC!K26)</f>
        <v>*</v>
      </c>
      <c r="I28" s="132" t="str">
        <f>IF(FN_MC!O26="","*",FN_MC!O26)</f>
        <v>*</v>
      </c>
      <c r="J28" s="132" t="str">
        <f>IF(FN_MC!P26="","*",FN_MC!P26)</f>
        <v>*</v>
      </c>
      <c r="K28" s="141" t="str">
        <f>IF(FN_MC!AK26="","*",FN_MC!AK26)</f>
        <v>-</v>
      </c>
      <c r="L28" s="141" t="str">
        <f>IF(FN_MC!AM26="","*",FN_MC!AM26)</f>
        <v>-</v>
      </c>
      <c r="M28" s="141" t="str">
        <f>IF(FN_MC!AP26="","*",FN_MC!AP26)</f>
        <v>-</v>
      </c>
      <c r="N28" s="141" t="str">
        <f>IF(FN_MC!AM26="","*",FN_MC!AM26)</f>
        <v>-</v>
      </c>
      <c r="O28" s="174">
        <f>FN_MC!BH26</f>
        <v>0</v>
      </c>
      <c r="P28" s="90"/>
      <c r="Q28" s="145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54">
        <f>IF(FN_MC!K27="","*",FN_MC!K27)</f>
        <v>317</v>
      </c>
      <c r="I29" s="132">
        <f>IF(FN_MC!O27="","*",FN_MC!O27)</f>
        <v>0.27083333333333331</v>
      </c>
      <c r="J29" s="132">
        <f>IF(FN_MC!P27="","*",FN_MC!P27)</f>
        <v>4.1666666666666664E-2</v>
      </c>
      <c r="K29" s="141" t="str">
        <f>IF(FN_MC!AK27="","*",FN_MC!AK27)</f>
        <v>ZGT1</v>
      </c>
      <c r="L29" s="141" t="str">
        <f>IF(FN_MC!AM27="","*",FN_MC!AM27)</f>
        <v>ZGT-ZXE</v>
      </c>
      <c r="M29" s="141">
        <f>IF(FN_MC!AP27="","*",FN_MC!AP27)</f>
        <v>317</v>
      </c>
      <c r="N29" s="141" t="str">
        <f>IF(FN_MC!AM27="","*",FN_MC!AM27)</f>
        <v>ZGT-ZXE</v>
      </c>
      <c r="O29" s="174">
        <f>FN_MC!BH27</f>
        <v>2</v>
      </c>
      <c r="P29" s="90"/>
      <c r="Q29" s="145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54" t="str">
        <f>IF(FN_MC!K28="","*",FN_MC!K28)</f>
        <v>*</v>
      </c>
      <c r="I30" s="132" t="str">
        <f>IF(FN_MC!O28="","*",FN_MC!O28)</f>
        <v>*</v>
      </c>
      <c r="J30" s="132" t="str">
        <f>IF(FN_MC!P28="","*",FN_MC!P28)</f>
        <v>*</v>
      </c>
      <c r="K30" s="141" t="str">
        <f>IF(FN_MC!AK28="","*",FN_MC!AK28)</f>
        <v>-</v>
      </c>
      <c r="L30" s="141" t="str">
        <f>IF(FN_MC!AM28="","*",FN_MC!AM28)</f>
        <v>-</v>
      </c>
      <c r="M30" s="141" t="str">
        <f>IF(FN_MC!AP28="","*",FN_MC!AP28)</f>
        <v>-</v>
      </c>
      <c r="N30" s="141" t="str">
        <f>IF(FN_MC!AM28="","*",FN_MC!AM28)</f>
        <v>-</v>
      </c>
      <c r="O30" s="174">
        <f>FN_MC!BH28</f>
        <v>0</v>
      </c>
      <c r="P30" s="90"/>
      <c r="Q30" s="145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54">
        <f>IF(FN_MC!K29="","*",FN_MC!K29)</f>
        <v>336</v>
      </c>
      <c r="I31" s="132">
        <f>IF(FN_MC!O29="","*",FN_MC!O29)</f>
        <v>0.41666666666666669</v>
      </c>
      <c r="J31" s="132">
        <f>IF(FN_MC!P29="","*",FN_MC!P29)</f>
        <v>4.1666666666666664E-2</v>
      </c>
      <c r="K31" s="141" t="str">
        <f>IF(FN_MC!AK29="","*",FN_MC!AK29)</f>
        <v>ZTP</v>
      </c>
      <c r="L31" s="141" t="str">
        <f>IF(FN_MC!AM29="","*",FN_MC!AM29)</f>
        <v>ZTP</v>
      </c>
      <c r="M31" s="141">
        <f>IF(FN_MC!AP29="","*",FN_MC!AP29)</f>
        <v>336</v>
      </c>
      <c r="N31" s="141" t="str">
        <f>IF(FN_MC!AM29="","*",FN_MC!AM29)</f>
        <v>ZTP</v>
      </c>
      <c r="O31" s="174">
        <f>FN_MC!BH29</f>
        <v>2</v>
      </c>
      <c r="P31" s="90"/>
      <c r="Q31" s="145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54" t="str">
        <f>IF(FN_MC!K30="","*",FN_MC!K30)</f>
        <v>*</v>
      </c>
      <c r="I32" s="132" t="str">
        <f>IF(FN_MC!O30="","*",FN_MC!O30)</f>
        <v>*</v>
      </c>
      <c r="J32" s="132" t="str">
        <f>IF(FN_MC!P30="","*",FN_MC!P30)</f>
        <v>*</v>
      </c>
      <c r="K32" s="141" t="str">
        <f>IF(FN_MC!AK30="","*",FN_MC!AK30)</f>
        <v>-</v>
      </c>
      <c r="L32" s="141" t="str">
        <f>IF(FN_MC!AM30="","*",FN_MC!AM30)</f>
        <v>-</v>
      </c>
      <c r="M32" s="141" t="str">
        <f>IF(FN_MC!AP30="","*",FN_MC!AP30)</f>
        <v>-</v>
      </c>
      <c r="N32" s="141" t="str">
        <f>IF(FN_MC!AM30="","*",FN_MC!AM30)</f>
        <v>-</v>
      </c>
      <c r="O32" s="174">
        <f>FN_MC!BH30</f>
        <v>0</v>
      </c>
      <c r="P32" s="90"/>
      <c r="Q32" s="145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54" t="str">
        <f>IF(FN_MC!K31="","*",FN_MC!K31)</f>
        <v>*</v>
      </c>
      <c r="I33" s="132" t="str">
        <f>IF(FN_MC!O31="","*",FN_MC!O31)</f>
        <v>*</v>
      </c>
      <c r="J33" s="132" t="str">
        <f>IF(FN_MC!P31="","*",FN_MC!P31)</f>
        <v>*</v>
      </c>
      <c r="K33" s="141" t="str">
        <f>IF(FN_MC!AK31="","*",FN_MC!AK31)</f>
        <v>-</v>
      </c>
      <c r="L33" s="141" t="str">
        <f>IF(FN_MC!AM31="","*",FN_MC!AM31)</f>
        <v>-</v>
      </c>
      <c r="M33" s="141" t="str">
        <f>IF(FN_MC!AP31="","*",FN_MC!AP31)</f>
        <v>-</v>
      </c>
      <c r="N33" s="141" t="str">
        <f>IF(FN_MC!AM31="","*",FN_MC!AM31)</f>
        <v>-</v>
      </c>
      <c r="O33" s="174">
        <f>FN_MC!BH31</f>
        <v>0</v>
      </c>
      <c r="P33" s="90"/>
      <c r="Q33" s="145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54" t="str">
        <f>IF(FN_MC!K33="","*",FN_MC!K33)</f>
        <v>*</v>
      </c>
      <c r="I35" s="132" t="str">
        <f>IF(FN_MC!O33="","*",FN_MC!O33)</f>
        <v>*</v>
      </c>
      <c r="J35" s="132" t="str">
        <f>IF(FN_MC!P33="","*",FN_MC!P33)</f>
        <v>*</v>
      </c>
      <c r="K35" s="141" t="str">
        <f>IF(FN_MC!AK33="","*",FN_MC!AK33)</f>
        <v>-</v>
      </c>
      <c r="L35" s="141" t="str">
        <f>IF(FN_MC!AM33="","*",FN_MC!AM33)</f>
        <v>-</v>
      </c>
      <c r="M35" s="141" t="str">
        <f>IF(FN_MC!AP33="","*",FN_MC!AP33)</f>
        <v>-</v>
      </c>
      <c r="N35" s="141" t="str">
        <f>IF(FN_MC!AM33="","*",FN_MC!AM33)</f>
        <v>-</v>
      </c>
      <c r="O35" s="174">
        <f>FN_MC!BH33</f>
        <v>0</v>
      </c>
      <c r="P35" s="90"/>
      <c r="Q35" s="145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54" t="str">
        <f>IF(FN_MC!K34="","*",FN_MC!K34)</f>
        <v>*</v>
      </c>
      <c r="I36" s="132" t="str">
        <f>IF(FN_MC!O34="","*",FN_MC!O34)</f>
        <v>*</v>
      </c>
      <c r="J36" s="132" t="str">
        <f>IF(FN_MC!P34="","*",FN_MC!P34)</f>
        <v>*</v>
      </c>
      <c r="K36" s="141" t="str">
        <f>IF(FN_MC!AK34="","*",FN_MC!AK34)</f>
        <v>-</v>
      </c>
      <c r="L36" s="141" t="str">
        <f>IF(FN_MC!AM34="","*",FN_MC!AM34)</f>
        <v>-</v>
      </c>
      <c r="M36" s="141" t="str">
        <f>IF(FN_MC!AP34="","*",FN_MC!AP34)</f>
        <v>-</v>
      </c>
      <c r="N36" s="141" t="str">
        <f>IF(FN_MC!AM34="","*",FN_MC!AM34)</f>
        <v>-</v>
      </c>
      <c r="O36" s="174">
        <f>FN_MC!BH34</f>
        <v>0</v>
      </c>
      <c r="P36" s="90"/>
      <c r="Q36" s="145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54" t="str">
        <f>IF(FN_MC!K35="","*",FN_MC!K35)</f>
        <v>*</v>
      </c>
      <c r="I37" s="132" t="str">
        <f>IF(FN_MC!O35="","*",FN_MC!O35)</f>
        <v>*</v>
      </c>
      <c r="J37" s="132" t="str">
        <f>IF(FN_MC!P35="","*",FN_MC!P35)</f>
        <v>*</v>
      </c>
      <c r="K37" s="141" t="str">
        <f>IF(FN_MC!AK35="","*",FN_MC!AK35)</f>
        <v>-</v>
      </c>
      <c r="L37" s="141" t="str">
        <f>IF(FN_MC!AM35="","*",FN_MC!AM35)</f>
        <v>-</v>
      </c>
      <c r="M37" s="141" t="str">
        <f>IF(FN_MC!AP35="","*",FN_MC!AP35)</f>
        <v>-</v>
      </c>
      <c r="N37" s="141" t="str">
        <f>IF(FN_MC!AM35="","*",FN_MC!AM35)</f>
        <v>-</v>
      </c>
      <c r="O37" s="174">
        <f>FN_MC!BH35</f>
        <v>0</v>
      </c>
      <c r="P37" s="90"/>
      <c r="Q37" s="145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54" t="str">
        <f>IF(FN_MC!K36="","*",FN_MC!K36)</f>
        <v>*</v>
      </c>
      <c r="I38" s="132" t="str">
        <f>IF(FN_MC!O36="","*",FN_MC!O36)</f>
        <v>*</v>
      </c>
      <c r="J38" s="132" t="str">
        <f>IF(FN_MC!P36="","*",FN_MC!P36)</f>
        <v>*</v>
      </c>
      <c r="K38" s="141" t="str">
        <f>IF(FN_MC!AK36="","*",FN_MC!AK36)</f>
        <v>-</v>
      </c>
      <c r="L38" s="141" t="str">
        <f>IF(FN_MC!AM36="","*",FN_MC!AM36)</f>
        <v>-</v>
      </c>
      <c r="M38" s="141" t="str">
        <f>IF(FN_MC!AP36="","*",FN_MC!AP36)</f>
        <v>-</v>
      </c>
      <c r="N38" s="141" t="str">
        <f>IF(FN_MC!AM36="","*",FN_MC!AM36)</f>
        <v>-</v>
      </c>
      <c r="O38" s="174">
        <f>FN_MC!BH36</f>
        <v>0</v>
      </c>
      <c r="P38" s="90"/>
      <c r="Q38" s="145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4" t="str">
        <f>IF(FN_MC!K38="","*",FN_MC!K38)</f>
        <v>*</v>
      </c>
      <c r="I40" s="132" t="str">
        <f>IF(FN_MC!O38="","*",FN_MC!O38)</f>
        <v>*</v>
      </c>
      <c r="J40" s="132" t="str">
        <f>IF(FN_MC!P38="","*",FN_MC!P38)</f>
        <v>*</v>
      </c>
      <c r="K40" s="141" t="str">
        <f>IF(FN_MC!AK38="","*",FN_MC!AK38)</f>
        <v>-</v>
      </c>
      <c r="L40" s="141" t="str">
        <f>IF(FN_MC!AM38="","*",FN_MC!AM38)</f>
        <v>-</v>
      </c>
      <c r="M40" s="141" t="str">
        <f>IF(FN_MC!AP38="","*",FN_MC!AP38)</f>
        <v>-</v>
      </c>
      <c r="N40" s="141" t="str">
        <f>IF(FN_MC!AM38="","*",FN_MC!AM38)</f>
        <v>-</v>
      </c>
      <c r="O40" s="174">
        <f>FN_MC!BH38</f>
        <v>0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54">
        <f>IF(FN_MC!K39="","*",FN_MC!K39)</f>
        <v>727</v>
      </c>
      <c r="I41" s="132">
        <f>IF(FN_MC!O39="","*",FN_MC!O39)</f>
        <v>0.375</v>
      </c>
      <c r="J41" s="132">
        <f>IF(FN_MC!P39="","*",FN_MC!P39)</f>
        <v>8.3333333333333329E-2</v>
      </c>
      <c r="K41" s="141" t="str">
        <f>IF(FN_MC!AK39="","*",FN_MC!AK39)</f>
        <v>TRO</v>
      </c>
      <c r="L41" s="141" t="str">
        <f>IF(FN_MC!AM39="","*",FN_MC!AM39)</f>
        <v>TSF-TRO</v>
      </c>
      <c r="M41" s="141">
        <f>IF(FN_MC!AP39="","*",FN_MC!AP39)</f>
        <v>727</v>
      </c>
      <c r="N41" s="141" t="str">
        <f>IF(FN_MC!AM39="","*",FN_MC!AM39)</f>
        <v>TSF-TRO</v>
      </c>
      <c r="O41" s="174">
        <f>FN_MC!BH39</f>
        <v>2</v>
      </c>
      <c r="P41" s="90"/>
      <c r="Q41" s="145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54" t="str">
        <f>IF(FN_MC!K40="","*",FN_MC!K40)</f>
        <v>*</v>
      </c>
      <c r="I42" s="132" t="str">
        <f>IF(FN_MC!O40="","*",FN_MC!O40)</f>
        <v>*</v>
      </c>
      <c r="J42" s="132" t="str">
        <f>IF(FN_MC!P40="","*",FN_MC!P40)</f>
        <v>*</v>
      </c>
      <c r="K42" s="141" t="str">
        <f>IF(FN_MC!AK40="","*",FN_MC!AK40)</f>
        <v>-</v>
      </c>
      <c r="L42" s="141" t="str">
        <f>IF(FN_MC!AM40="","*",FN_MC!AM40)</f>
        <v>-</v>
      </c>
      <c r="M42" s="141" t="str">
        <f>IF(FN_MC!AP40="","*",FN_MC!AP40)</f>
        <v>-</v>
      </c>
      <c r="N42" s="141" t="str">
        <f>IF(FN_MC!AM40="","*",FN_MC!AM40)</f>
        <v>-</v>
      </c>
      <c r="O42" s="174">
        <f>FN_MC!BH40</f>
        <v>0</v>
      </c>
      <c r="P42" s="90"/>
      <c r="Q42" s="145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54">
        <f>IF(FN_MC!K41="","*",FN_MC!K41)</f>
        <v>499</v>
      </c>
      <c r="I43" s="132">
        <f>IF(FN_MC!O41="","*",FN_MC!O41)</f>
        <v>0.29166666666666669</v>
      </c>
      <c r="J43" s="132">
        <f>IF(FN_MC!P41="","*",FN_MC!P41)</f>
        <v>0.16666666666666666</v>
      </c>
      <c r="K43" s="141" t="str">
        <f>IF(FN_MC!AK41="","*",FN_MC!AK41)</f>
        <v>TGR2</v>
      </c>
      <c r="L43" s="141" t="str">
        <f>IF(FN_MC!AM41="","*",FN_MC!AM41)</f>
        <v>TBR-TGR</v>
      </c>
      <c r="M43" s="141">
        <f>IF(FN_MC!AP41="","*",FN_MC!AP41)</f>
        <v>499</v>
      </c>
      <c r="N43" s="141" t="str">
        <f>IF(FN_MC!AM41="","*",FN_MC!AM41)</f>
        <v>TBR-TGR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54">
        <f>IF(FN_MC!K42="","*",FN_MC!K42)</f>
        <v>404</v>
      </c>
      <c r="I44" s="132">
        <f>IF(FN_MC!O42="","*",FN_MC!O42)</f>
        <v>0.41666666666666669</v>
      </c>
      <c r="J44" s="132">
        <f>IF(FN_MC!P42="","*",FN_MC!P42)</f>
        <v>4.1666666666666664E-2</v>
      </c>
      <c r="K44" s="141" t="str">
        <f>IF(FN_MC!AK42="","*",FN_MC!AK42)</f>
        <v>TOM2</v>
      </c>
      <c r="L44" s="141" t="str">
        <f>IF(FN_MC!AM42="","*",FN_MC!AM42)</f>
        <v>TOM-TCS</v>
      </c>
      <c r="M44" s="141">
        <f>IF(FN_MC!AP42="","*",FN_MC!AP42)</f>
        <v>404</v>
      </c>
      <c r="N44" s="141" t="str">
        <f>IF(FN_MC!AM42="","*",FN_MC!AM42)</f>
        <v>TOM-TCS</v>
      </c>
      <c r="O44" s="174">
        <f>FN_MC!BH42</f>
        <v>2</v>
      </c>
      <c r="P44" s="90"/>
      <c r="Q44" s="145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54" t="str">
        <f>IF(FN_MC!K43="","*",FN_MC!K43)</f>
        <v>*</v>
      </c>
      <c r="I45" s="132" t="str">
        <f>IF(FN_MC!O43="","*",FN_MC!O43)</f>
        <v>*</v>
      </c>
      <c r="J45" s="132" t="str">
        <f>IF(FN_MC!P43="","*",FN_MC!P43)</f>
        <v>*</v>
      </c>
      <c r="K45" s="141" t="str">
        <f>IF(FN_MC!AK43="","*",FN_MC!AK43)</f>
        <v>-</v>
      </c>
      <c r="L45" s="141" t="str">
        <f>IF(FN_MC!AM43="","*",FN_MC!AM43)</f>
        <v>-</v>
      </c>
      <c r="M45" s="141" t="str">
        <f>IF(FN_MC!AP43="","*",FN_MC!AP43)</f>
        <v>-</v>
      </c>
      <c r="N45" s="141" t="str">
        <f>IF(FN_MC!AM43="","*",FN_MC!AM43)</f>
        <v>-</v>
      </c>
      <c r="O45" s="174">
        <f>FN_MC!BH43</f>
        <v>0</v>
      </c>
      <c r="P45" s="90"/>
      <c r="Q45" s="145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54">
        <f>IF(FN_MC!K44="","*",FN_MC!K44)</f>
        <v>317</v>
      </c>
      <c r="I46" s="132">
        <f>IF(FN_MC!O44="","*",FN_MC!O44)</f>
        <v>0.27083333333333331</v>
      </c>
      <c r="J46" s="132">
        <f>IF(FN_MC!P44="","*",FN_MC!P44)</f>
        <v>8.3333333333333329E-2</v>
      </c>
      <c r="K46" s="141" t="str">
        <f>IF(FN_MC!AK44="","*",FN_MC!AK44)</f>
        <v>ZGT1</v>
      </c>
      <c r="L46" s="141" t="str">
        <f>IF(FN_MC!AM44="","*",FN_MC!AM44)</f>
        <v>ZGT-ZXE</v>
      </c>
      <c r="M46" s="141">
        <f>IF(FN_MC!AP44="","*",FN_MC!AP44)</f>
        <v>317</v>
      </c>
      <c r="N46" s="141" t="str">
        <f>IF(FN_MC!AM44="","*",FN_MC!AM44)</f>
        <v>ZGT-ZXE</v>
      </c>
      <c r="O46" s="174">
        <f>FN_MC!BH44</f>
        <v>2</v>
      </c>
      <c r="P46" s="90"/>
      <c r="Q46" s="145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54" t="str">
        <f>IF(FN_MC!K46="","*",FN_MC!K46)</f>
        <v>*</v>
      </c>
      <c r="I48" s="132" t="str">
        <f>IF(FN_MC!O46="","*",FN_MC!O46)</f>
        <v>*</v>
      </c>
      <c r="J48" s="132" t="str">
        <f>IF(FN_MC!P46="","*",FN_MC!P46)</f>
        <v>*</v>
      </c>
      <c r="K48" s="141" t="str">
        <f>IF(FN_MC!AK46="","*",FN_MC!AK46)</f>
        <v>-</v>
      </c>
      <c r="L48" s="141" t="str">
        <f>IF(FN_MC!AM46="","*",FN_MC!AM46)</f>
        <v>-</v>
      </c>
      <c r="M48" s="141" t="str">
        <f>IF(FN_MC!AP46="","*",FN_MC!AP46)</f>
        <v>-</v>
      </c>
      <c r="N48" s="141" t="str">
        <f>IF(FN_MC!AM46="","*",FN_MC!AM46)</f>
        <v>-</v>
      </c>
      <c r="O48" s="174">
        <f>FN_MC!BH46</f>
        <v>0</v>
      </c>
      <c r="P48" s="90"/>
      <c r="Q48" s="145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54" t="str">
        <f>IF(FN_MC!K47="","*",FN_MC!K47)</f>
        <v>*</v>
      </c>
      <c r="I49" s="132" t="str">
        <f>IF(FN_MC!O47="","*",FN_MC!O47)</f>
        <v>*</v>
      </c>
      <c r="J49" s="132" t="str">
        <f>IF(FN_MC!P47="","*",FN_MC!P47)</f>
        <v>*</v>
      </c>
      <c r="K49" s="141" t="str">
        <f>IF(FN_MC!AK47="","*",FN_MC!AK47)</f>
        <v>-</v>
      </c>
      <c r="L49" s="141" t="str">
        <f>IF(FN_MC!AM47="","*",FN_MC!AM47)</f>
        <v>-</v>
      </c>
      <c r="M49" s="141" t="str">
        <f>IF(FN_MC!AP47="","*",FN_MC!AP47)</f>
        <v>-</v>
      </c>
      <c r="N49" s="141" t="str">
        <f>IF(FN_MC!AM47="","*",FN_MC!AM47)</f>
        <v>-</v>
      </c>
      <c r="O49" s="174">
        <f>FN_MC!BH47</f>
        <v>0</v>
      </c>
      <c r="P49" s="90"/>
      <c r="Q49" s="145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54" t="str">
        <f>IF(FN_MC!K48="","*",FN_MC!K48)</f>
        <v>*</v>
      </c>
      <c r="I50" s="132" t="str">
        <f>IF(FN_MC!O48="","*",FN_MC!O48)</f>
        <v>*</v>
      </c>
      <c r="J50" s="132" t="str">
        <f>IF(FN_MC!P48="","*",FN_MC!P48)</f>
        <v>*</v>
      </c>
      <c r="K50" s="141" t="str">
        <f>IF(FN_MC!AK48="","*",FN_MC!AK48)</f>
        <v>-</v>
      </c>
      <c r="L50" s="141" t="str">
        <f>IF(FN_MC!AM48="","*",FN_MC!AM48)</f>
        <v>-</v>
      </c>
      <c r="M50" s="141" t="str">
        <f>IF(FN_MC!AP48="","*",FN_MC!AP48)</f>
        <v>-</v>
      </c>
      <c r="N50" s="141" t="str">
        <f>IF(FN_MC!AM48="","*",FN_MC!AM48)</f>
        <v>-</v>
      </c>
      <c r="O50" s="174">
        <f>FN_MC!BH48</f>
        <v>0</v>
      </c>
      <c r="P50" s="90"/>
      <c r="Q50" s="145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54" t="str">
        <f>IF(FN_MC!K49="","*",FN_MC!K49)</f>
        <v>*</v>
      </c>
      <c r="I51" s="132" t="str">
        <f>IF(FN_MC!O49="","*",FN_MC!O49)</f>
        <v>*</v>
      </c>
      <c r="J51" s="132" t="str">
        <f>IF(FN_MC!P49="","*",FN_MC!P49)</f>
        <v>*</v>
      </c>
      <c r="K51" s="141" t="str">
        <f>IF(FN_MC!AK49="","*",FN_MC!AK49)</f>
        <v>-</v>
      </c>
      <c r="L51" s="141" t="str">
        <f>IF(FN_MC!AM49="","*",FN_MC!AM49)</f>
        <v>-</v>
      </c>
      <c r="M51" s="141" t="str">
        <f>IF(FN_MC!AP49="","*",FN_MC!AP49)</f>
        <v>-</v>
      </c>
      <c r="N51" s="141" t="str">
        <f>IF(FN_MC!AM49="","*",FN_MC!AM49)</f>
        <v>-</v>
      </c>
      <c r="O51" s="174">
        <f>FN_MC!BH49</f>
        <v>0</v>
      </c>
      <c r="P51" s="90"/>
      <c r="Q51" s="145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54" t="str">
        <f>IF(FN_MC!K50="","*",FN_MC!K50)</f>
        <v>*</v>
      </c>
      <c r="I52" s="132" t="str">
        <f>IF(FN_MC!O50="","*",FN_MC!O50)</f>
        <v>*</v>
      </c>
      <c r="J52" s="132" t="str">
        <f>IF(FN_MC!P50="","*",FN_MC!P50)</f>
        <v>*</v>
      </c>
      <c r="K52" s="141" t="str">
        <f>IF(FN_MC!AK50="","*",FN_MC!AK50)</f>
        <v>-</v>
      </c>
      <c r="L52" s="141" t="str">
        <f>IF(FN_MC!AM50="","*",FN_MC!AM50)</f>
        <v>-</v>
      </c>
      <c r="M52" s="141" t="str">
        <f>IF(FN_MC!AP50="","*",FN_MC!AP50)</f>
        <v>-</v>
      </c>
      <c r="N52" s="141" t="str">
        <f>IF(FN_MC!AM50="","*",FN_MC!AM50)</f>
        <v>-</v>
      </c>
      <c r="O52" s="174">
        <f>FN_MC!BH50</f>
        <v>0</v>
      </c>
      <c r="P52" s="90"/>
      <c r="Q52" s="145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54">
        <f>IF(FN_MC!K51="","*",FN_MC!K51)</f>
        <v>499</v>
      </c>
      <c r="I53" s="132">
        <f>IF(FN_MC!O51="","*",FN_MC!O51)</f>
        <v>0.29166666666666669</v>
      </c>
      <c r="J53" s="132">
        <f>IF(FN_MC!P51="","*",FN_MC!P51)</f>
        <v>0.16666666666666666</v>
      </c>
      <c r="K53" s="141" t="str">
        <f>IF(FN_MC!AK51="","*",FN_MC!AK51)</f>
        <v>TGR2</v>
      </c>
      <c r="L53" s="141" t="str">
        <f>IF(FN_MC!AM51="","*",FN_MC!AM51)</f>
        <v>TBR-TGR</v>
      </c>
      <c r="M53" s="141">
        <f>IF(FN_MC!AP51="","*",FN_MC!AP51)</f>
        <v>499</v>
      </c>
      <c r="N53" s="141" t="str">
        <f>IF(FN_MC!AM51="","*",FN_MC!AM51)</f>
        <v>TBR-TGR</v>
      </c>
      <c r="O53" s="174">
        <f>FN_MC!BH51</f>
        <v>1</v>
      </c>
      <c r="P53" s="90"/>
      <c r="Q53" s="145" t="str">
        <f>IF($A$2=1,IF(FN_MC!BJ51="","*",FN_MC!BJ51),IF(FN_MC!BK51="","*",FN_MC!BK51))</f>
        <v>Maquina Avariada, vai liberar as 18hrs vai solicitar MC1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54" t="str">
        <f>IF(FN_MC!K52="","*",FN_MC!K52)</f>
        <v>*</v>
      </c>
      <c r="I54" s="132" t="str">
        <f>IF(FN_MC!O52="","*",FN_MC!O52)</f>
        <v>*</v>
      </c>
      <c r="J54" s="132" t="str">
        <f>IF(FN_MC!P52="","*",FN_MC!P52)</f>
        <v>*</v>
      </c>
      <c r="K54" s="141" t="str">
        <f>IF(FN_MC!AK52="","*",FN_MC!AK52)</f>
        <v>-</v>
      </c>
      <c r="L54" s="141" t="str">
        <f>IF(FN_MC!AM52="","*",FN_MC!AM52)</f>
        <v>-</v>
      </c>
      <c r="M54" s="141" t="str">
        <f>IF(FN_MC!AP52="","*",FN_MC!AP52)</f>
        <v>-</v>
      </c>
      <c r="N54" s="141" t="str">
        <f>IF(FN_MC!AM52="","*",FN_MC!AM52)</f>
        <v>-</v>
      </c>
      <c r="O54" s="174">
        <f>FN_MC!BH52</f>
        <v>0</v>
      </c>
      <c r="P54" s="90"/>
      <c r="Q54" s="145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54" t="str">
        <f>IF(FN_MC!K53="","*",FN_MC!K53)</f>
        <v>*</v>
      </c>
      <c r="I55" s="132" t="str">
        <f>IF(FN_MC!O53="","*",FN_MC!O53)</f>
        <v>*</v>
      </c>
      <c r="J55" s="132" t="str">
        <f>IF(FN_MC!P53="","*",FN_MC!P53)</f>
        <v>*</v>
      </c>
      <c r="K55" s="141" t="str">
        <f>IF(FN_MC!AK53="","*",FN_MC!AK53)</f>
        <v>-</v>
      </c>
      <c r="L55" s="141" t="str">
        <f>IF(FN_MC!AM53="","*",FN_MC!AM53)</f>
        <v>-</v>
      </c>
      <c r="M55" s="141" t="str">
        <f>IF(FN_MC!AP53="","*",FN_MC!AP53)</f>
        <v>-</v>
      </c>
      <c r="N55" s="141" t="str">
        <f>IF(FN_MC!AM53="","*",FN_MC!AM53)</f>
        <v>-</v>
      </c>
      <c r="O55" s="174">
        <f>FN_MC!BH53</f>
        <v>0</v>
      </c>
      <c r="P55" s="90"/>
      <c r="Q55" s="145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286.8</v>
      </c>
      <c r="I56" s="132">
        <f>IF(FN_MC!O54="","*",FN_MC!O54)</f>
        <v>0.29166666666666669</v>
      </c>
      <c r="J56" s="132">
        <f>IF(FN_MC!P54="","*",FN_MC!P54)</f>
        <v>8.3333333333333329E-2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286.8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54" t="str">
        <f>IF(FN_MC!K55="","*",FN_MC!K55)</f>
        <v>*</v>
      </c>
      <c r="I57" s="132" t="str">
        <f>IF(FN_MC!O55="","*",FN_MC!O55)</f>
        <v>*</v>
      </c>
      <c r="J57" s="132" t="str">
        <f>IF(FN_MC!P55="","*",FN_MC!P55)</f>
        <v>*</v>
      </c>
      <c r="K57" s="141" t="str">
        <f>IF(FN_MC!AK55="","*",FN_MC!AK55)</f>
        <v>-</v>
      </c>
      <c r="L57" s="141" t="str">
        <f>IF(FN_MC!AM55="","*",FN_MC!AM55)</f>
        <v>-</v>
      </c>
      <c r="M57" s="141" t="str">
        <f>IF(FN_MC!AP55="","*",FN_MC!AP55)</f>
        <v>-</v>
      </c>
      <c r="N57" s="141" t="str">
        <f>IF(FN_MC!AM55="","*",FN_MC!AM55)</f>
        <v>-</v>
      </c>
      <c r="O57" s="174">
        <f>FN_MC!BH55</f>
        <v>0</v>
      </c>
      <c r="P57" s="90"/>
      <c r="Q57" s="145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54" t="str">
        <f>IF(FN_MC!K56="","*",FN_MC!K56)</f>
        <v>*</v>
      </c>
      <c r="I58" s="132" t="str">
        <f>IF(FN_MC!O56="","*",FN_MC!O56)</f>
        <v>*</v>
      </c>
      <c r="J58" s="132" t="str">
        <f>IF(FN_MC!P56="","*",FN_MC!P56)</f>
        <v>*</v>
      </c>
      <c r="K58" s="141" t="str">
        <f>IF(FN_MC!AK56="","*",FN_MC!AK56)</f>
        <v>-</v>
      </c>
      <c r="L58" s="141" t="str">
        <f>IF(FN_MC!AM56="","*",FN_MC!AM56)</f>
        <v>-</v>
      </c>
      <c r="M58" s="141" t="str">
        <f>IF(FN_MC!AP56="","*",FN_MC!AP56)</f>
        <v>-</v>
      </c>
      <c r="N58" s="141" t="str">
        <f>IF(FN_MC!AM56="","*",FN_MC!AM56)</f>
        <v>-</v>
      </c>
      <c r="O58" s="174">
        <f>FN_MC!BH56</f>
        <v>0</v>
      </c>
      <c r="P58" s="90"/>
      <c r="Q58" s="145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54" t="str">
        <f>IF(FN_MC!K59="","*",FN_MC!K59)</f>
        <v>*</v>
      </c>
      <c r="I61" s="132" t="str">
        <f>IF(FN_MC!O59="","*",FN_MC!O59)</f>
        <v>*</v>
      </c>
      <c r="J61" s="132" t="str">
        <f>IF(FN_MC!P59="","*",FN_MC!P59)</f>
        <v>*</v>
      </c>
      <c r="K61" s="141" t="str">
        <f>IF(FN_MC!AK59="","*",FN_MC!AK59)</f>
        <v>-</v>
      </c>
      <c r="L61" s="141" t="str">
        <f>IF(FN_MC!AM59="","*",FN_MC!AM59)</f>
        <v>-</v>
      </c>
      <c r="M61" s="141" t="str">
        <f>IF(FN_MC!AP59="","*",FN_MC!AP59)</f>
        <v>-</v>
      </c>
      <c r="N61" s="141" t="str">
        <f>IF(FN_MC!AM59="","*",FN_MC!AM59)</f>
        <v>-</v>
      </c>
      <c r="O61" s="174">
        <f>FN_MC!BH59</f>
        <v>0</v>
      </c>
      <c r="P61" s="90"/>
      <c r="Q61" s="145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54">
        <f>IF(FN_MC!K60="","*",FN_MC!K60)</f>
        <v>502</v>
      </c>
      <c r="I62" s="132">
        <f>IF(FN_MC!O60="","*",FN_MC!O60)</f>
        <v>0.375</v>
      </c>
      <c r="J62" s="132">
        <f>IF(FN_MC!P60="","*",FN_MC!P60)</f>
        <v>4.1666666666666664E-2</v>
      </c>
      <c r="K62" s="141" t="str">
        <f>IF(FN_MC!AK60="","*",FN_MC!AK60)</f>
        <v>TGR2</v>
      </c>
      <c r="L62" s="141" t="str">
        <f>IF(FN_MC!AM60="","*",FN_MC!AM60)</f>
        <v>TGR-TBE</v>
      </c>
      <c r="M62" s="141">
        <f>IF(FN_MC!AP60="","*",FN_MC!AP60)</f>
        <v>502</v>
      </c>
      <c r="N62" s="141" t="str">
        <f>IF(FN_MC!AM60="","*",FN_MC!AM60)</f>
        <v>TGR-TBE</v>
      </c>
      <c r="O62" s="174">
        <f>FN_MC!BH60</f>
        <v>0</v>
      </c>
      <c r="P62" s="90"/>
      <c r="Q62" s="145" t="str">
        <f>IF($A$2=1,IF(FN_MC!BJ60="","*",FN_MC!BJ60),IF(FN_MC!BK60="","*",FN_MC!BK60))</f>
        <v>*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54">
        <f>IF(FN_MC!K61="","*",FN_MC!K61)</f>
        <v>502</v>
      </c>
      <c r="I63" s="132">
        <f>IF(FN_MC!O61="","*",FN_MC!O61)</f>
        <v>0.3125</v>
      </c>
      <c r="J63" s="132">
        <f>IF(FN_MC!P61="","*",FN_MC!P61)</f>
        <v>0.16666666666666666</v>
      </c>
      <c r="K63" s="141" t="str">
        <f>IF(FN_MC!AK61="","*",FN_MC!AK61)</f>
        <v>TGR2</v>
      </c>
      <c r="L63" s="141" t="str">
        <f>IF(FN_MC!AM61="","*",FN_MC!AM61)</f>
        <v>TGR-TBE</v>
      </c>
      <c r="M63" s="141">
        <f>IF(FN_MC!AP61="","*",FN_MC!AP61)</f>
        <v>502</v>
      </c>
      <c r="N63" s="141" t="str">
        <f>IF(FN_MC!AM61="","*",FN_MC!AM61)</f>
        <v>TGR-TBE</v>
      </c>
      <c r="O63" s="174">
        <f>FN_MC!BH61</f>
        <v>0</v>
      </c>
      <c r="P63" s="90"/>
      <c r="Q63" s="145" t="str">
        <f>IF($A$2=1,IF(FN_MC!BJ61="","*",FN_MC!BJ61),IF(FN_MC!BK61="","*",FN_MC!BK61))</f>
        <v>*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54">
        <f>IF(FN_MC!K62="","*",FN_MC!K62)</f>
        <v>217</v>
      </c>
      <c r="I64" s="132">
        <f>IF(FN_MC!O62="","*",FN_MC!O62)</f>
        <v>0.375</v>
      </c>
      <c r="J64" s="132">
        <f>IF(FN_MC!P62="","*",FN_MC!P62)</f>
        <v>8.3333333333333329E-2</v>
      </c>
      <c r="K64" s="141" t="str">
        <f>IF(FN_MC!AK62="","*",FN_MC!AK62)</f>
        <v>TCS</v>
      </c>
      <c r="L64" s="141" t="str">
        <f>IF(FN_MC!AM62="","*",FN_MC!AM62)</f>
        <v>TID-TVI</v>
      </c>
      <c r="M64" s="141">
        <f>IF(FN_MC!AP62="","*",FN_MC!AP62)</f>
        <v>217</v>
      </c>
      <c r="N64" s="141" t="str">
        <f>IF(FN_MC!AM62="","*",FN_MC!AM62)</f>
        <v>TID-TVI</v>
      </c>
      <c r="O64" s="174">
        <f>FN_MC!BH62</f>
        <v>0</v>
      </c>
      <c r="P64" s="90"/>
      <c r="Q64" s="145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54">
        <f>IF(FN_MC!K63="","*",FN_MC!K63)</f>
        <v>196.119</v>
      </c>
      <c r="I65" s="132">
        <f>IF(FN_MC!O63="","*",FN_MC!O63)</f>
        <v>0.375</v>
      </c>
      <c r="J65" s="132">
        <f>IF(FN_MC!P63="","*",FN_MC!P63)</f>
        <v>8.3333333333333329E-2</v>
      </c>
      <c r="K65" s="141" t="str">
        <f>IF(FN_MC!AK63="","*",FN_MC!AK63)</f>
        <v>TID201</v>
      </c>
      <c r="L65" s="141" t="str">
        <f>IF(FN_MC!AM63="","*",FN_MC!AM63)</f>
        <v>TID-TVI</v>
      </c>
      <c r="M65" s="141">
        <f>IF(FN_MC!AP63="","*",FN_MC!AP63)</f>
        <v>196.119</v>
      </c>
      <c r="N65" s="141" t="str">
        <f>IF(FN_MC!AM63="","*",FN_MC!AM63)</f>
        <v>TID-TVI</v>
      </c>
      <c r="O65" s="174">
        <f>FN_MC!BH63</f>
        <v>0</v>
      </c>
      <c r="P65" s="90"/>
      <c r="Q65" s="145" t="str">
        <f>IF($A$2=1,IF(FN_MC!BJ63="","*",FN_MC!BJ63),IF(FN_MC!BK63="","*",FN_MC!BK63))</f>
        <v>*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54">
        <f>IF(FN_MC!K64="","*",FN_MC!K64)</f>
        <v>0</v>
      </c>
      <c r="I66" s="132">
        <f>IF(FN_MC!O64="","*",FN_MC!O64)</f>
        <v>0.33333333333333331</v>
      </c>
      <c r="J66" s="132">
        <f>IF(FN_MC!P64="","*",FN_MC!P64)</f>
        <v>4.1666666666666664E-2</v>
      </c>
      <c r="K66" s="141" t="str">
        <f>IF(FN_MC!AK64="","*",FN_MC!AK64)</f>
        <v>TMI</v>
      </c>
      <c r="L66" s="141" t="str">
        <f>IF(FN_MC!AM64="","*",FN_MC!AM64)</f>
        <v>TMI-TCS</v>
      </c>
      <c r="M66" s="141" t="str">
        <f>IF(FN_MC!AP64="","*",FN_MC!AP64)</f>
        <v>-</v>
      </c>
      <c r="N66" s="141" t="str">
        <f>IF(FN_MC!AM64="","*",FN_MC!AM64)</f>
        <v>TMI-TCS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54">
        <f>IF(FN_MC!K65="","*",FN_MC!K65)</f>
        <v>285.8</v>
      </c>
      <c r="I67" s="132">
        <f>IF(FN_MC!O65="","*",FN_MC!O65)</f>
        <v>0.29166666666666669</v>
      </c>
      <c r="J67" s="132">
        <f>IF(FN_MC!P65="","*",FN_MC!P65)</f>
        <v>8.3333333333333329E-2</v>
      </c>
      <c r="K67" s="141" t="str">
        <f>IF(FN_MC!AK65="","*",FN_MC!AK65)</f>
        <v>ZGT1</v>
      </c>
      <c r="L67" s="141" t="str">
        <f>IF(FN_MC!AM65="","*",FN_MC!AM65)</f>
        <v>ZRI</v>
      </c>
      <c r="M67" s="141">
        <f>IF(FN_MC!AP65="","*",FN_MC!AP65)</f>
        <v>285.8</v>
      </c>
      <c r="N67" s="141" t="str">
        <f>IF(FN_MC!AM65="","*",FN_MC!AM65)</f>
        <v>ZRI</v>
      </c>
      <c r="O67" s="174">
        <f>FN_MC!BH65</f>
        <v>0</v>
      </c>
      <c r="P67" s="90"/>
      <c r="Q67" s="145" t="str">
        <f>IF($A$2=1,IF(FN_MC!BJ65="","*",FN_MC!BJ65),IF(FN_MC!BK65="","*",FN_MC!BK65))</f>
        <v>*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54" t="str">
        <f>IF(FN_MC!K66="","*",FN_MC!K66)</f>
        <v>*</v>
      </c>
      <c r="I68" s="132" t="str">
        <f>IF(FN_MC!O66="","*",FN_MC!O66)</f>
        <v>*</v>
      </c>
      <c r="J68" s="132" t="str">
        <f>IF(FN_MC!P66="","*",FN_MC!P66)</f>
        <v>*</v>
      </c>
      <c r="K68" s="141" t="str">
        <f>IF(FN_MC!AK66="","*",FN_MC!AK66)</f>
        <v>-</v>
      </c>
      <c r="L68" s="141" t="str">
        <f>IF(FN_MC!AM66="","*",FN_MC!AM66)</f>
        <v>-</v>
      </c>
      <c r="M68" s="141" t="str">
        <f>IF(FN_MC!AP66="","*",FN_MC!AP66)</f>
        <v>-</v>
      </c>
      <c r="N68" s="141" t="str">
        <f>IF(FN_MC!AM66="","*",FN_MC!AM66)</f>
        <v>-</v>
      </c>
      <c r="O68" s="174">
        <f>FN_MC!BH66</f>
        <v>0</v>
      </c>
      <c r="P68" s="90"/>
      <c r="Q68" s="145" t="str">
        <f>IF($A$2=1,IF(FN_MC!BJ66="","*",FN_MC!BJ66),IF(FN_MC!BK66="","*",FN_MC!BK66))</f>
        <v>*</v>
      </c>
    </row>
    <row r="69" spans="1:17" hidden="1">
      <c r="A69" s="97" t="str">
        <f>IF(FN_MC!B67="","*",FN_MC!B67)</f>
        <v>*</v>
      </c>
      <c r="B69" s="98" t="str">
        <f>IF(FN_MC!X67="","*",FN_MC!X67)</f>
        <v>*</v>
      </c>
      <c r="C69" s="99" t="str">
        <f>IF(FN_MC!S67="","*",FN_MC!S67)</f>
        <v>-</v>
      </c>
      <c r="D69" s="99" t="str">
        <f>IF(FN_MC!T67="","*",FN_MC!T67)</f>
        <v>-</v>
      </c>
      <c r="E69" s="99" t="str">
        <f>IF(FN_MC!D67="","*",FN_MC!D67)</f>
        <v>*</v>
      </c>
      <c r="F69" s="99" t="str">
        <f>IF(FN_MC!H67="","*",FN_MC!H67)</f>
        <v>*</v>
      </c>
      <c r="G69" s="99" t="str">
        <f>IF(FN_MC!M67="","*",FN_MC!M67)</f>
        <v>-</v>
      </c>
      <c r="H69" s="154" t="str">
        <f>IF(FN_MC!K67="","*",FN_MC!K67)</f>
        <v>*</v>
      </c>
      <c r="I69" s="132" t="str">
        <f>IF(FN_MC!O67="","*",FN_MC!O67)</f>
        <v>*</v>
      </c>
      <c r="J69" s="132" t="str">
        <f>IF(FN_MC!P67="","*",FN_MC!P67)</f>
        <v>*</v>
      </c>
      <c r="K69" s="141" t="str">
        <f>IF(FN_MC!AK67="","*",FN_MC!AK67)</f>
        <v>-</v>
      </c>
      <c r="L69" s="141" t="str">
        <f>IF(FN_MC!AM67="","*",FN_MC!AM67)</f>
        <v>-</v>
      </c>
      <c r="M69" s="141" t="str">
        <f>IF(FN_MC!AP67="","*",FN_MC!AP67)</f>
        <v>-</v>
      </c>
      <c r="N69" s="141" t="str">
        <f>IF(FN_MC!AM67="","*",FN_MC!AM67)</f>
        <v>-</v>
      </c>
      <c r="O69" s="174">
        <f>FN_MC!BH67</f>
        <v>0</v>
      </c>
      <c r="P69" s="90"/>
      <c r="Q69" s="145" t="str">
        <f>IF($A$2=1,IF(FN_MC!BJ67="","*",FN_MC!BJ67),IF(FN_MC!BK67="","*",FN_MC!BK67))</f>
        <v>*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 t="str">
        <f>IF(FN_MC!B69="","*",FN_MC!B69)</f>
        <v>*</v>
      </c>
      <c r="B71" s="98" t="str">
        <f>IF(FN_MC!X69="","*",FN_MC!X69)</f>
        <v>*</v>
      </c>
      <c r="C71" s="99" t="str">
        <f>IF(FN_MC!S69="","*",FN_MC!S69)</f>
        <v>-</v>
      </c>
      <c r="D71" s="99" t="str">
        <f>IF(FN_MC!T69="","*",FN_MC!T69)</f>
        <v>-</v>
      </c>
      <c r="E71" s="99" t="str">
        <f>IF(FN_MC!D69="","*",FN_MC!D69)</f>
        <v>*</v>
      </c>
      <c r="F71" s="99" t="str">
        <f>IF(FN_MC!H69="","*",FN_MC!H69)</f>
        <v>*</v>
      </c>
      <c r="G71" s="99" t="str">
        <f>IF(FN_MC!M69="","*",FN_MC!M69)</f>
        <v>-</v>
      </c>
      <c r="H71" s="154" t="str">
        <f>IF(FN_MC!K69="","*",FN_MC!K69)</f>
        <v>*</v>
      </c>
      <c r="I71" s="132" t="str">
        <f>IF(FN_MC!O69="","*",FN_MC!O69)</f>
        <v>*</v>
      </c>
      <c r="J71" s="132" t="str">
        <f>IF(FN_MC!P69="","*",FN_MC!P69)</f>
        <v>*</v>
      </c>
      <c r="K71" s="141" t="str">
        <f>IF(FN_MC!AK69="","*",FN_MC!AK69)</f>
        <v>-</v>
      </c>
      <c r="L71" s="141" t="str">
        <f>IF(FN_MC!AM69="","*",FN_MC!AM69)</f>
        <v>-</v>
      </c>
      <c r="M71" s="141" t="str">
        <f>IF(FN_MC!AP69="","*",FN_MC!AP69)</f>
        <v>-</v>
      </c>
      <c r="N71" s="141" t="str">
        <f>IF(FN_MC!AM69="","*",FN_MC!AM69)</f>
        <v>-</v>
      </c>
      <c r="O71" s="174">
        <f>FN_MC!BH69</f>
        <v>0</v>
      </c>
      <c r="P71" s="90"/>
      <c r="Q71" s="145" t="str">
        <f>IF($A$2=1,IF(FN_MC!BJ69="","*",FN_MC!BJ69),IF(FN_MC!BK69="","*",FN_MC!BK69))</f>
        <v>*</v>
      </c>
    </row>
    <row r="72" spans="1:17" hidden="1">
      <c r="A72" s="97" t="str">
        <f>IF(FN_MC!B70="","*",FN_MC!B70)</f>
        <v>*</v>
      </c>
      <c r="B72" s="98" t="str">
        <f>IF(FN_MC!X70="","*",FN_MC!X70)</f>
        <v>*</v>
      </c>
      <c r="C72" s="99" t="str">
        <f>IF(FN_MC!S70="","*",FN_MC!S70)</f>
        <v>-</v>
      </c>
      <c r="D72" s="99" t="str">
        <f>IF(FN_MC!T70="","*",FN_MC!T70)</f>
        <v>-</v>
      </c>
      <c r="E72" s="99" t="str">
        <f>IF(FN_MC!D70="","*",FN_MC!D70)</f>
        <v>*</v>
      </c>
      <c r="F72" s="99" t="str">
        <f>IF(FN_MC!H70="","*",FN_MC!H70)</f>
        <v>*</v>
      </c>
      <c r="G72" s="99" t="str">
        <f>IF(FN_MC!M70="","*",FN_MC!M70)</f>
        <v>-</v>
      </c>
      <c r="H72" s="154" t="str">
        <f>IF(FN_MC!K70="","*",FN_MC!K70)</f>
        <v>*</v>
      </c>
      <c r="I72" s="132" t="str">
        <f>IF(FN_MC!O70="","*",FN_MC!O70)</f>
        <v>*</v>
      </c>
      <c r="J72" s="132" t="str">
        <f>IF(FN_MC!P70="","*",FN_MC!P70)</f>
        <v>*</v>
      </c>
      <c r="K72" s="141" t="str">
        <f>IF(FN_MC!AK70="","*",FN_MC!AK70)</f>
        <v>-</v>
      </c>
      <c r="L72" s="141" t="str">
        <f>IF(FN_MC!AM70="","*",FN_MC!AM70)</f>
        <v>-</v>
      </c>
      <c r="M72" s="141" t="str">
        <f>IF(FN_MC!AP70="","*",FN_MC!AP70)</f>
        <v>-</v>
      </c>
      <c r="N72" s="141" t="str">
        <f>IF(FN_MC!AM70="","*",FN_MC!AM70)</f>
        <v>-</v>
      </c>
      <c r="O72" s="174">
        <f>FN_MC!BH70</f>
        <v>0</v>
      </c>
      <c r="P72" s="90"/>
      <c r="Q72" s="145" t="str">
        <f>IF($A$2=1,IF(FN_MC!BJ70="","*",FN_MC!BJ70),IF(FN_MC!BK70="","*",FN_MC!BK70))</f>
        <v>*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idden="1">
      <c r="A74" s="97" t="str">
        <f>IF(FN_MC!B72="","*",FN_MC!B72)</f>
        <v>*</v>
      </c>
      <c r="B74" s="98" t="str">
        <f>IF(FN_MC!X72="","*",FN_MC!X72)</f>
        <v>*</v>
      </c>
      <c r="C74" s="99" t="str">
        <f>IF(FN_MC!S72="","*",FN_MC!S72)</f>
        <v>-</v>
      </c>
      <c r="D74" s="99" t="str">
        <f>IF(FN_MC!T72="","*",FN_MC!T72)</f>
        <v>-</v>
      </c>
      <c r="E74" s="99" t="str">
        <f>IF(FN_MC!D72="","*",FN_MC!D72)</f>
        <v>*</v>
      </c>
      <c r="F74" s="99" t="str">
        <f>IF(FN_MC!H72="","*",FN_MC!H72)</f>
        <v>*</v>
      </c>
      <c r="G74" s="99" t="str">
        <f>IF(FN_MC!M72="","*",FN_MC!M72)</f>
        <v>-</v>
      </c>
      <c r="H74" s="154" t="str">
        <f>IF(FN_MC!K72="","*",FN_MC!K72)</f>
        <v>*</v>
      </c>
      <c r="I74" s="132" t="str">
        <f>IF(FN_MC!O72="","*",FN_MC!O72)</f>
        <v>*</v>
      </c>
      <c r="J74" s="132" t="str">
        <f>IF(FN_MC!P72="","*",FN_MC!P72)</f>
        <v>*</v>
      </c>
      <c r="K74" s="141" t="str">
        <f>IF(FN_MC!AK72="","*",FN_MC!AK72)</f>
        <v>-</v>
      </c>
      <c r="L74" s="141" t="str">
        <f>IF(FN_MC!AM72="","*",FN_MC!AM72)</f>
        <v>-</v>
      </c>
      <c r="M74" s="141" t="str">
        <f>IF(FN_MC!AP72="","*",FN_MC!AP72)</f>
        <v>-</v>
      </c>
      <c r="N74" s="141" t="str">
        <f>IF(FN_MC!AM72="","*",FN_MC!AM72)</f>
        <v>-</v>
      </c>
      <c r="O74" s="174">
        <f>FN_MC!BH72</f>
        <v>0</v>
      </c>
      <c r="P74" s="90"/>
      <c r="Q74" s="145" t="str">
        <f>IF($A$2=1,IF(FN_MC!BJ72="","*",FN_MC!BJ72),IF(FN_MC!BK72="","*",FN_MC!BK72))</f>
        <v>*</v>
      </c>
    </row>
    <row r="75" spans="1:17" hidden="1">
      <c r="A75" s="97" t="str">
        <f>IF(FN_MC!B73="","*",FN_MC!B73)</f>
        <v>*</v>
      </c>
      <c r="B75" s="98" t="str">
        <f>IF(FN_MC!X73="","*",FN_MC!X73)</f>
        <v>*</v>
      </c>
      <c r="C75" s="99" t="str">
        <f>IF(FN_MC!S73="","*",FN_MC!S73)</f>
        <v>-</v>
      </c>
      <c r="D75" s="99" t="str">
        <f>IF(FN_MC!T73="","*",FN_MC!T73)</f>
        <v>-</v>
      </c>
      <c r="E75" s="99" t="str">
        <f>IF(FN_MC!D73="","*",FN_MC!D73)</f>
        <v>*</v>
      </c>
      <c r="F75" s="99" t="str">
        <f>IF(FN_MC!H73="","*",FN_MC!H73)</f>
        <v>*</v>
      </c>
      <c r="G75" s="99" t="str">
        <f>IF(FN_MC!M73="","*",FN_MC!M73)</f>
        <v>-</v>
      </c>
      <c r="H75" s="154" t="str">
        <f>IF(FN_MC!K73="","*",FN_MC!K73)</f>
        <v>*</v>
      </c>
      <c r="I75" s="132" t="str">
        <f>IF(FN_MC!O73="","*",FN_MC!O73)</f>
        <v>*</v>
      </c>
      <c r="J75" s="132" t="str">
        <f>IF(FN_MC!P73="","*",FN_MC!P73)</f>
        <v>*</v>
      </c>
      <c r="K75" s="141" t="str">
        <f>IF(FN_MC!AK73="","*",FN_MC!AK73)</f>
        <v>-</v>
      </c>
      <c r="L75" s="141" t="str">
        <f>IF(FN_MC!AM73="","*",FN_MC!AM73)</f>
        <v>-</v>
      </c>
      <c r="M75" s="141" t="str">
        <f>IF(FN_MC!AP73="","*",FN_MC!AP73)</f>
        <v>-</v>
      </c>
      <c r="N75" s="141" t="str">
        <f>IF(FN_MC!AM73="","*",FN_MC!AM73)</f>
        <v>-</v>
      </c>
      <c r="O75" s="174">
        <f>FN_MC!BH73</f>
        <v>0</v>
      </c>
      <c r="P75" s="90"/>
      <c r="Q75" s="145" t="str">
        <f>IF($A$2=1,IF(FN_MC!BJ73="","*",FN_MC!BJ73),IF(FN_MC!BK73="","*",FN_MC!BK73))</f>
        <v>*</v>
      </c>
    </row>
    <row r="76" spans="1:17" hidden="1">
      <c r="A76" s="97" t="str">
        <f>IF(FN_MC!B74="","*",FN_MC!B74)</f>
        <v>*</v>
      </c>
      <c r="B76" s="98" t="str">
        <f>IF(FN_MC!X74="","*",FN_MC!X74)</f>
        <v>*</v>
      </c>
      <c r="C76" s="99" t="str">
        <f>IF(FN_MC!S74="","*",FN_MC!S74)</f>
        <v>-</v>
      </c>
      <c r="D76" s="99" t="str">
        <f>IF(FN_MC!T74="","*",FN_MC!T74)</f>
        <v>-</v>
      </c>
      <c r="E76" s="99" t="str">
        <f>IF(FN_MC!D74="","*",FN_MC!D74)</f>
        <v>*</v>
      </c>
      <c r="F76" s="99" t="str">
        <f>IF(FN_MC!H74="","*",FN_MC!H74)</f>
        <v>*</v>
      </c>
      <c r="G76" s="99" t="str">
        <f>IF(FN_MC!M74="","*",FN_MC!M74)</f>
        <v>-</v>
      </c>
      <c r="H76" s="154" t="str">
        <f>IF(FN_MC!K74="","*",FN_MC!K74)</f>
        <v>*</v>
      </c>
      <c r="I76" s="132" t="str">
        <f>IF(FN_MC!O74="","*",FN_MC!O74)</f>
        <v>*</v>
      </c>
      <c r="J76" s="132" t="str">
        <f>IF(FN_MC!P74="","*",FN_MC!P74)</f>
        <v>*</v>
      </c>
      <c r="K76" s="141" t="str">
        <f>IF(FN_MC!AK74="","*",FN_MC!AK74)</f>
        <v>-</v>
      </c>
      <c r="L76" s="141" t="str">
        <f>IF(FN_MC!AM74="","*",FN_MC!AM74)</f>
        <v>-</v>
      </c>
      <c r="M76" s="141" t="str">
        <f>IF(FN_MC!AP74="","*",FN_MC!AP74)</f>
        <v>-</v>
      </c>
      <c r="N76" s="141" t="str">
        <f>IF(FN_MC!AM74="","*",FN_MC!AM74)</f>
        <v>-</v>
      </c>
      <c r="O76" s="174">
        <f>FN_MC!BH74</f>
        <v>0</v>
      </c>
      <c r="P76" s="90"/>
      <c r="Q76" s="145" t="str">
        <f>IF($A$2=1,IF(FN_MC!BJ74="","*",FN_MC!BJ74),IF(FN_MC!BK74="","*",FN_MC!BK74))</f>
        <v>*</v>
      </c>
    </row>
    <row r="77" spans="1:17" hidden="1">
      <c r="A77" s="97" t="str">
        <f>IF(FN_MC!B75="","*",FN_MC!B75)</f>
        <v>*</v>
      </c>
      <c r="B77" s="98" t="str">
        <f>IF(FN_MC!X75="","*",FN_MC!X75)</f>
        <v>*</v>
      </c>
      <c r="C77" s="99" t="str">
        <f>IF(FN_MC!S75="","*",FN_MC!S75)</f>
        <v>-</v>
      </c>
      <c r="D77" s="99" t="str">
        <f>IF(FN_MC!T75="","*",FN_MC!T75)</f>
        <v>-</v>
      </c>
      <c r="E77" s="99" t="str">
        <f>IF(FN_MC!D75="","*",FN_MC!D75)</f>
        <v>*</v>
      </c>
      <c r="F77" s="99" t="str">
        <f>IF(FN_MC!H75="","*",FN_MC!H75)</f>
        <v>*</v>
      </c>
      <c r="G77" s="99" t="str">
        <f>IF(FN_MC!M75="","*",FN_MC!M75)</f>
        <v>-</v>
      </c>
      <c r="H77" s="154" t="str">
        <f>IF(FN_MC!K75="","*",FN_MC!K75)</f>
        <v>*</v>
      </c>
      <c r="I77" s="132" t="str">
        <f>IF(FN_MC!O75="","*",FN_MC!O75)</f>
        <v>*</v>
      </c>
      <c r="J77" s="132" t="str">
        <f>IF(FN_MC!P75="","*",FN_MC!P75)</f>
        <v>*</v>
      </c>
      <c r="K77" s="141" t="str">
        <f>IF(FN_MC!AK75="","*",FN_MC!AK75)</f>
        <v>-</v>
      </c>
      <c r="L77" s="141" t="str">
        <f>IF(FN_MC!AM75="","*",FN_MC!AM75)</f>
        <v>-</v>
      </c>
      <c r="M77" s="141" t="str">
        <f>IF(FN_MC!AP75="","*",FN_MC!AP75)</f>
        <v>-</v>
      </c>
      <c r="N77" s="141" t="str">
        <f>IF(FN_MC!AM75="","*",FN_MC!AM75)</f>
        <v>-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idden="1">
      <c r="A80" s="97" t="str">
        <f>IF(FN_MC!B78="","*",FN_MC!B78)</f>
        <v>*</v>
      </c>
      <c r="B80" s="98" t="str">
        <f>IF(FN_MC!X78="","*",FN_MC!X78)</f>
        <v>*</v>
      </c>
      <c r="C80" s="99" t="str">
        <f>IF(FN_MC!S78="","*",FN_MC!S78)</f>
        <v>-</v>
      </c>
      <c r="D80" s="99" t="str">
        <f>IF(FN_MC!T78="","*",FN_MC!T78)</f>
        <v>-</v>
      </c>
      <c r="E80" s="99" t="str">
        <f>IF(FN_MC!D78="","*",FN_MC!D78)</f>
        <v>*</v>
      </c>
      <c r="F80" s="99" t="str">
        <f>IF(FN_MC!H78="","*",FN_MC!H78)</f>
        <v>*</v>
      </c>
      <c r="G80" s="99" t="str">
        <f>IF(FN_MC!M78="","*",FN_MC!M78)</f>
        <v>-</v>
      </c>
      <c r="H80" s="154" t="str">
        <f>IF(FN_MC!K78="","*",FN_MC!K78)</f>
        <v>*</v>
      </c>
      <c r="I80" s="132" t="str">
        <f>IF(FN_MC!O78="","*",FN_MC!O78)</f>
        <v>*</v>
      </c>
      <c r="J80" s="132" t="str">
        <f>IF(FN_MC!P78="","*",FN_MC!P78)</f>
        <v>*</v>
      </c>
      <c r="K80" s="141" t="str">
        <f>IF(FN_MC!AK78="","*",FN_MC!AK78)</f>
        <v>-</v>
      </c>
      <c r="L80" s="141" t="str">
        <f>IF(FN_MC!AM78="","*",FN_MC!AM78)</f>
        <v>-</v>
      </c>
      <c r="M80" s="141" t="str">
        <f>IF(FN_MC!AP78="","*",FN_MC!AP78)</f>
        <v>-</v>
      </c>
      <c r="N80" s="141" t="str">
        <f>IF(FN_MC!AM78="","*",FN_MC!AM78)</f>
        <v>-</v>
      </c>
      <c r="O80" s="174">
        <f>FN_MC!BH78</f>
        <v>0</v>
      </c>
      <c r="P80" s="90"/>
      <c r="Q80" s="145" t="str">
        <f>IF($A$2=1,IF(FN_MC!BJ78="","*",FN_MC!BJ78),IF(FN_MC!BK78="","*",FN_MC!BK78))</f>
        <v>*</v>
      </c>
    </row>
    <row r="81" spans="1:17" hidden="1">
      <c r="A81" s="97" t="str">
        <f>IF(FN_MC!B79="","*",FN_MC!B79)</f>
        <v>*</v>
      </c>
      <c r="B81" s="98" t="str">
        <f>IF(FN_MC!X79="","*",FN_MC!X79)</f>
        <v>*</v>
      </c>
      <c r="C81" s="99" t="str">
        <f>IF(FN_MC!S79="","*",FN_MC!S79)</f>
        <v>-</v>
      </c>
      <c r="D81" s="99" t="str">
        <f>IF(FN_MC!T79="","*",FN_MC!T79)</f>
        <v>-</v>
      </c>
      <c r="E81" s="99" t="str">
        <f>IF(FN_MC!D79="","*",FN_MC!D79)</f>
        <v>*</v>
      </c>
      <c r="F81" s="99" t="str">
        <f>IF(FN_MC!H79="","*",FN_MC!H79)</f>
        <v>*</v>
      </c>
      <c r="G81" s="99" t="str">
        <f>IF(FN_MC!M79="","*",FN_MC!M79)</f>
        <v>-</v>
      </c>
      <c r="H81" s="154" t="str">
        <f>IF(FN_MC!K79="","*",FN_MC!K79)</f>
        <v>*</v>
      </c>
      <c r="I81" s="132" t="str">
        <f>IF(FN_MC!O79="","*",FN_MC!O79)</f>
        <v>*</v>
      </c>
      <c r="J81" s="132" t="str">
        <f>IF(FN_MC!P79="","*",FN_MC!P79)</f>
        <v>*</v>
      </c>
      <c r="K81" s="141" t="str">
        <f>IF(FN_MC!AK79="","*",FN_MC!AK79)</f>
        <v>-</v>
      </c>
      <c r="L81" s="141" t="str">
        <f>IF(FN_MC!AM79="","*",FN_MC!AM79)</f>
        <v>-</v>
      </c>
      <c r="M81" s="141" t="str">
        <f>IF(FN_MC!AP79="","*",FN_MC!AP79)</f>
        <v>-</v>
      </c>
      <c r="N81" s="141" t="str">
        <f>IF(FN_MC!AM79="","*",FN_MC!AM79)</f>
        <v>-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 t="str">
        <f>IF(FN_MC!B80="","*",FN_MC!B80)</f>
        <v>*</v>
      </c>
      <c r="B82" s="98" t="str">
        <f>IF(FN_MC!X80="","*",FN_MC!X80)</f>
        <v>*</v>
      </c>
      <c r="C82" s="99" t="str">
        <f>IF(FN_MC!S80="","*",FN_MC!S80)</f>
        <v>-</v>
      </c>
      <c r="D82" s="99" t="str">
        <f>IF(FN_MC!T80="","*",FN_MC!T80)</f>
        <v>-</v>
      </c>
      <c r="E82" s="99" t="str">
        <f>IF(FN_MC!D80="","*",FN_MC!D80)</f>
        <v>*</v>
      </c>
      <c r="F82" s="99" t="str">
        <f>IF(FN_MC!H80="","*",FN_MC!H80)</f>
        <v>*</v>
      </c>
      <c r="G82" s="99" t="str">
        <f>IF(FN_MC!M80="","*",FN_MC!M80)</f>
        <v>-</v>
      </c>
      <c r="H82" s="154" t="str">
        <f>IF(FN_MC!K80="","*",FN_MC!K80)</f>
        <v>*</v>
      </c>
      <c r="I82" s="132" t="str">
        <f>IF(FN_MC!O80="","*",FN_MC!O80)</f>
        <v>*</v>
      </c>
      <c r="J82" s="132" t="str">
        <f>IF(FN_MC!P80="","*",FN_MC!P80)</f>
        <v>*</v>
      </c>
      <c r="K82" s="141" t="str">
        <f>IF(FN_MC!AK80="","*",FN_MC!AK80)</f>
        <v>-</v>
      </c>
      <c r="L82" s="141" t="str">
        <f>IF(FN_MC!AM80="","*",FN_MC!AM80)</f>
        <v>-</v>
      </c>
      <c r="M82" s="141" t="str">
        <f>IF(FN_MC!AP80="","*",FN_MC!AP80)</f>
        <v>-</v>
      </c>
      <c r="N82" s="141" t="str">
        <f>IF(FN_MC!AM80="","*",FN_MC!AM80)</f>
        <v>-</v>
      </c>
      <c r="O82" s="174">
        <f>FN_MC!BH80</f>
        <v>0</v>
      </c>
      <c r="P82" s="90"/>
      <c r="Q82" s="145" t="str">
        <f>IF($A$2=1,IF(FN_MC!BJ80="","*",FN_MC!BJ80),IF(FN_MC!BK80="","*",FN_MC!BK80))</f>
        <v>*</v>
      </c>
    </row>
    <row r="83" spans="1:17" hidden="1">
      <c r="A83" s="97" t="str">
        <f>IF(FN_MC!B81="","*",FN_MC!B81)</f>
        <v>*</v>
      </c>
      <c r="B83" s="98" t="str">
        <f>IF(FN_MC!X81="","*",FN_MC!X81)</f>
        <v>*</v>
      </c>
      <c r="C83" s="99" t="str">
        <f>IF(FN_MC!S81="","*",FN_MC!S81)</f>
        <v>-</v>
      </c>
      <c r="D83" s="99" t="str">
        <f>IF(FN_MC!T81="","*",FN_MC!T81)</f>
        <v>-</v>
      </c>
      <c r="E83" s="99" t="str">
        <f>IF(FN_MC!D81="","*",FN_MC!D81)</f>
        <v>*</v>
      </c>
      <c r="F83" s="99" t="str">
        <f>IF(FN_MC!H81="","*",FN_MC!H81)</f>
        <v>*</v>
      </c>
      <c r="G83" s="99" t="str">
        <f>IF(FN_MC!M81="","*",FN_MC!M81)</f>
        <v>-</v>
      </c>
      <c r="H83" s="154" t="str">
        <f>IF(FN_MC!K81="","*",FN_MC!K81)</f>
        <v>*</v>
      </c>
      <c r="I83" s="132" t="str">
        <f>IF(FN_MC!O81="","*",FN_MC!O81)</f>
        <v>*</v>
      </c>
      <c r="J83" s="132" t="str">
        <f>IF(FN_MC!P81="","*",FN_MC!P81)</f>
        <v>*</v>
      </c>
      <c r="K83" s="141" t="str">
        <f>IF(FN_MC!AK81="","*",FN_MC!AK81)</f>
        <v>-</v>
      </c>
      <c r="L83" s="141" t="str">
        <f>IF(FN_MC!AM81="","*",FN_MC!AM81)</f>
        <v>-</v>
      </c>
      <c r="M83" s="141" t="str">
        <f>IF(FN_MC!AP81="","*",FN_MC!AP81)</f>
        <v>-</v>
      </c>
      <c r="N83" s="141" t="str">
        <f>IF(FN_MC!AM81="","*",FN_MC!AM81)</f>
        <v>-</v>
      </c>
      <c r="O83" s="174">
        <f>FN_MC!BH81</f>
        <v>0</v>
      </c>
      <c r="P83" s="90"/>
      <c r="Q83" s="145" t="str">
        <f>IF($A$2=1,IF(FN_MC!BJ81="","*",FN_MC!BJ81),IF(FN_MC!BK81="","*",FN_MC!BK81))</f>
        <v>*</v>
      </c>
    </row>
    <row r="84" spans="1:17" hidden="1">
      <c r="A84" s="97" t="str">
        <f>IF(FN_MC!B82="","*",FN_MC!B82)</f>
        <v>*</v>
      </c>
      <c r="B84" s="98" t="str">
        <f>IF(FN_MC!X82="","*",FN_MC!X82)</f>
        <v>*</v>
      </c>
      <c r="C84" s="99" t="str">
        <f>IF(FN_MC!S82="","*",FN_MC!S82)</f>
        <v>-</v>
      </c>
      <c r="D84" s="99" t="str">
        <f>IF(FN_MC!T82="","*",FN_MC!T82)</f>
        <v>-</v>
      </c>
      <c r="E84" s="99" t="str">
        <f>IF(FN_MC!D82="","*",FN_MC!D82)</f>
        <v>*</v>
      </c>
      <c r="F84" s="99" t="str">
        <f>IF(FN_MC!H82="","*",FN_MC!H82)</f>
        <v>*</v>
      </c>
      <c r="G84" s="99" t="str">
        <f>IF(FN_MC!M82="","*",FN_MC!M82)</f>
        <v>-</v>
      </c>
      <c r="H84" s="154" t="str">
        <f>IF(FN_MC!K82="","*",FN_MC!K82)</f>
        <v>*</v>
      </c>
      <c r="I84" s="132" t="str">
        <f>IF(FN_MC!O82="","*",FN_MC!O82)</f>
        <v>*</v>
      </c>
      <c r="J84" s="132" t="str">
        <f>IF(FN_MC!P82="","*",FN_MC!P82)</f>
        <v>*</v>
      </c>
      <c r="K84" s="141" t="str">
        <f>IF(FN_MC!AK82="","*",FN_MC!AK82)</f>
        <v>-</v>
      </c>
      <c r="L84" s="141" t="str">
        <f>IF(FN_MC!AM82="","*",FN_MC!AM82)</f>
        <v>-</v>
      </c>
      <c r="M84" s="141" t="str">
        <f>IF(FN_MC!AP82="","*",FN_MC!AP82)</f>
        <v>-</v>
      </c>
      <c r="N84" s="141" t="str">
        <f>IF(FN_MC!AM82="","*",FN_MC!AM82)</f>
        <v>-</v>
      </c>
      <c r="O84" s="174">
        <f>FN_MC!BH82</f>
        <v>0</v>
      </c>
      <c r="P84" s="90"/>
      <c r="Q84" s="145" t="str">
        <f>IF($A$2=1,IF(FN_MC!BJ82="","*",FN_MC!BJ82),IF(FN_MC!BK82="","*",FN_MC!BK82))</f>
        <v>*</v>
      </c>
    </row>
    <row r="85" spans="1:17" hidden="1">
      <c r="A85" s="97" t="str">
        <f>IF(FN_MC!B83="","*",FN_MC!B83)</f>
        <v>*</v>
      </c>
      <c r="B85" s="98" t="str">
        <f>IF(FN_MC!X83="","*",FN_MC!X83)</f>
        <v>*</v>
      </c>
      <c r="C85" s="99" t="str">
        <f>IF(FN_MC!S83="","*",FN_MC!S83)</f>
        <v>-</v>
      </c>
      <c r="D85" s="99" t="str">
        <f>IF(FN_MC!T83="","*",FN_MC!T83)</f>
        <v>-</v>
      </c>
      <c r="E85" s="99" t="str">
        <f>IF(FN_MC!D83="","*",FN_MC!D83)</f>
        <v>*</v>
      </c>
      <c r="F85" s="99" t="str">
        <f>IF(FN_MC!H83="","*",FN_MC!H83)</f>
        <v>*</v>
      </c>
      <c r="G85" s="99" t="str">
        <f>IF(FN_MC!M83="","*",FN_MC!M83)</f>
        <v>-</v>
      </c>
      <c r="H85" s="154" t="str">
        <f>IF(FN_MC!K83="","*",FN_MC!K83)</f>
        <v>*</v>
      </c>
      <c r="I85" s="132" t="str">
        <f>IF(FN_MC!O83="","*",FN_MC!O83)</f>
        <v>*</v>
      </c>
      <c r="J85" s="132" t="str">
        <f>IF(FN_MC!P83="","*",FN_MC!P83)</f>
        <v>*</v>
      </c>
      <c r="K85" s="141" t="str">
        <f>IF(FN_MC!AK83="","*",FN_MC!AK83)</f>
        <v>-</v>
      </c>
      <c r="L85" s="141" t="str">
        <f>IF(FN_MC!AM83="","*",FN_MC!AM83)</f>
        <v>-</v>
      </c>
      <c r="M85" s="141" t="str">
        <f>IF(FN_MC!AP83="","*",FN_MC!AP83)</f>
        <v>-</v>
      </c>
      <c r="N85" s="141" t="str">
        <f>IF(FN_MC!AM83="","*",FN_MC!AM83)</f>
        <v>-</v>
      </c>
      <c r="O85" s="174">
        <f>FN_MC!BH83</f>
        <v>0</v>
      </c>
      <c r="P85" s="90"/>
      <c r="Q85" s="145" t="str">
        <f>IF($A$2=1,IF(FN_MC!BJ83="","*",FN_MC!BJ83),IF(FN_MC!BK83="","*",FN_MC!BK83))</f>
        <v>*</v>
      </c>
    </row>
    <row r="86" spans="1:17" hidden="1">
      <c r="A86" s="97" t="str">
        <f>IF(FN_MC!B84="","*",FN_MC!B84)</f>
        <v>*</v>
      </c>
      <c r="B86" s="98" t="str">
        <f>IF(FN_MC!X84="","*",FN_MC!X84)</f>
        <v>*</v>
      </c>
      <c r="C86" s="99" t="str">
        <f>IF(FN_MC!S84="","*",FN_MC!S84)</f>
        <v>-</v>
      </c>
      <c r="D86" s="99" t="str">
        <f>IF(FN_MC!T84="","*",FN_MC!T84)</f>
        <v>-</v>
      </c>
      <c r="E86" s="99" t="str">
        <f>IF(FN_MC!D84="","*",FN_MC!D84)</f>
        <v>*</v>
      </c>
      <c r="F86" s="99" t="str">
        <f>IF(FN_MC!H84="","*",FN_MC!H84)</f>
        <v>*</v>
      </c>
      <c r="G86" s="99" t="str">
        <f>IF(FN_MC!M84="","*",FN_MC!M84)</f>
        <v>-</v>
      </c>
      <c r="H86" s="154" t="str">
        <f>IF(FN_MC!K84="","*",FN_MC!K84)</f>
        <v>*</v>
      </c>
      <c r="I86" s="132" t="str">
        <f>IF(FN_MC!O84="","*",FN_MC!O84)</f>
        <v>*</v>
      </c>
      <c r="J86" s="132" t="str">
        <f>IF(FN_MC!P84="","*",FN_MC!P84)</f>
        <v>*</v>
      </c>
      <c r="K86" s="141" t="str">
        <f>IF(FN_MC!AK84="","*",FN_MC!AK84)</f>
        <v>-</v>
      </c>
      <c r="L86" s="141" t="str">
        <f>IF(FN_MC!AM84="","*",FN_MC!AM84)</f>
        <v>-</v>
      </c>
      <c r="M86" s="141" t="str">
        <f>IF(FN_MC!AP84="","*",FN_MC!AP84)</f>
        <v>-</v>
      </c>
      <c r="N86" s="141" t="str">
        <f>IF(FN_MC!AM84="","*",FN_MC!AM84)</f>
        <v>-</v>
      </c>
      <c r="O86" s="174">
        <f>FN_MC!BH84</f>
        <v>0</v>
      </c>
      <c r="P86" s="90"/>
      <c r="Q86" s="145" t="str">
        <f>IF($A$2=1,IF(FN_MC!BJ84="","*",FN_MC!BJ84),IF(FN_MC!BK84="","*",FN_MC!BK84))</f>
        <v>*</v>
      </c>
    </row>
    <row r="87" spans="1:17" hidden="1">
      <c r="A87" s="97" t="str">
        <f>IF(FN_MC!B85="","*",FN_MC!B85)</f>
        <v>*</v>
      </c>
      <c r="B87" s="98" t="str">
        <f>IF(FN_MC!X85="","*",FN_MC!X85)</f>
        <v>*</v>
      </c>
      <c r="C87" s="99" t="str">
        <f>IF(FN_MC!S85="","*",FN_MC!S85)</f>
        <v>-</v>
      </c>
      <c r="D87" s="99" t="str">
        <f>IF(FN_MC!T85="","*",FN_MC!T85)</f>
        <v>-</v>
      </c>
      <c r="E87" s="99" t="str">
        <f>IF(FN_MC!D85="","*",FN_MC!D85)</f>
        <v>*</v>
      </c>
      <c r="F87" s="99" t="str">
        <f>IF(FN_MC!H85="","*",FN_MC!H85)</f>
        <v>*</v>
      </c>
      <c r="G87" s="99" t="str">
        <f>IF(FN_MC!M85="","*",FN_MC!M85)</f>
        <v>-</v>
      </c>
      <c r="H87" s="154" t="str">
        <f>IF(FN_MC!K85="","*",FN_MC!K85)</f>
        <v>*</v>
      </c>
      <c r="I87" s="132" t="str">
        <f>IF(FN_MC!O85="","*",FN_MC!O85)</f>
        <v>*</v>
      </c>
      <c r="J87" s="132" t="str">
        <f>IF(FN_MC!P85="","*",FN_MC!P85)</f>
        <v>*</v>
      </c>
      <c r="K87" s="141" t="str">
        <f>IF(FN_MC!AK85="","*",FN_MC!AK85)</f>
        <v>-</v>
      </c>
      <c r="L87" s="141" t="str">
        <f>IF(FN_MC!AM85="","*",FN_MC!AM85)</f>
        <v>-</v>
      </c>
      <c r="M87" s="141" t="str">
        <f>IF(FN_MC!AP85="","*",FN_MC!AP85)</f>
        <v>-</v>
      </c>
      <c r="N87" s="141" t="str">
        <f>IF(FN_MC!AM85="","*",FN_MC!AM85)</f>
        <v>-</v>
      </c>
      <c r="O87" s="174">
        <f>FN_MC!BH85</f>
        <v>0</v>
      </c>
      <c r="P87" s="90"/>
      <c r="Q87" s="145" t="str">
        <f>IF($A$2=1,IF(FN_MC!BJ85="","*",FN_MC!BJ85),IF(FN_MC!BK85="","*",FN_MC!BK85))</f>
        <v>*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 t="str">
        <f>IF(FN_MC!B87="","*",FN_MC!B87)</f>
        <v>*</v>
      </c>
      <c r="B89" s="98" t="str">
        <f>IF(FN_MC!X87="","*",FN_MC!X87)</f>
        <v>*</v>
      </c>
      <c r="C89" s="99" t="str">
        <f>IF(FN_MC!S87="","*",FN_MC!S87)</f>
        <v>-</v>
      </c>
      <c r="D89" s="99" t="str">
        <f>IF(FN_MC!T87="","*",FN_MC!T87)</f>
        <v>-</v>
      </c>
      <c r="E89" s="99" t="str">
        <f>IF(FN_MC!D87="","*",FN_MC!D87)</f>
        <v>*</v>
      </c>
      <c r="F89" s="99" t="str">
        <f>IF(FN_MC!H87="","*",FN_MC!H87)</f>
        <v>*</v>
      </c>
      <c r="G89" s="99" t="str">
        <f>IF(FN_MC!M87="","*",FN_MC!M87)</f>
        <v>-</v>
      </c>
      <c r="H89" s="154" t="str">
        <f>IF(FN_MC!K87="","*",FN_MC!K87)</f>
        <v>*</v>
      </c>
      <c r="I89" s="132" t="str">
        <f>IF(FN_MC!O87="","*",FN_MC!O87)</f>
        <v>*</v>
      </c>
      <c r="J89" s="132" t="str">
        <f>IF(FN_MC!P87="","*",FN_MC!P87)</f>
        <v>*</v>
      </c>
      <c r="K89" s="141" t="str">
        <f>IF(FN_MC!AK87="","*",FN_MC!AK87)</f>
        <v>-</v>
      </c>
      <c r="L89" s="141" t="str">
        <f>IF(FN_MC!AM87="","*",FN_MC!AM87)</f>
        <v>-</v>
      </c>
      <c r="M89" s="141" t="str">
        <f>IF(FN_MC!AP87="","*",FN_MC!AP87)</f>
        <v>-</v>
      </c>
      <c r="N89" s="141" t="str">
        <f>IF(FN_MC!AM87="","*",FN_MC!AM87)</f>
        <v>-</v>
      </c>
      <c r="O89" s="174">
        <f>FN_MC!BH87</f>
        <v>0</v>
      </c>
      <c r="P89" s="90"/>
      <c r="Q89" s="145" t="str">
        <f>IF($A$2=1,IF(FN_MC!BJ87="","*",FN_MC!BJ87),IF(FN_MC!BK87="","*",FN_MC!BK87))</f>
        <v>*</v>
      </c>
    </row>
    <row r="90" spans="1:17" hidden="1">
      <c r="A90" s="97" t="str">
        <f>IF(FN_MC!B88="","*",FN_MC!B88)</f>
        <v>*</v>
      </c>
      <c r="B90" s="98" t="str">
        <f>IF(FN_MC!X88="","*",FN_MC!X88)</f>
        <v>*</v>
      </c>
      <c r="C90" s="99" t="str">
        <f>IF(FN_MC!S88="","*",FN_MC!S88)</f>
        <v>-</v>
      </c>
      <c r="D90" s="99" t="str">
        <f>IF(FN_MC!T88="","*",FN_MC!T88)</f>
        <v>-</v>
      </c>
      <c r="E90" s="99" t="str">
        <f>IF(FN_MC!D88="","*",FN_MC!D88)</f>
        <v>*</v>
      </c>
      <c r="F90" s="99" t="str">
        <f>IF(FN_MC!H88="","*",FN_MC!H88)</f>
        <v>*</v>
      </c>
      <c r="G90" s="99" t="str">
        <f>IF(FN_MC!M88="","*",FN_MC!M88)</f>
        <v>-</v>
      </c>
      <c r="H90" s="154" t="str">
        <f>IF(FN_MC!K88="","*",FN_MC!K88)</f>
        <v>*</v>
      </c>
      <c r="I90" s="132" t="str">
        <f>IF(FN_MC!O88="","*",FN_MC!O88)</f>
        <v>*</v>
      </c>
      <c r="J90" s="132" t="str">
        <f>IF(FN_MC!P88="","*",FN_MC!P88)</f>
        <v>*</v>
      </c>
      <c r="K90" s="141" t="str">
        <f>IF(FN_MC!AK88="","*",FN_MC!AK88)</f>
        <v>-</v>
      </c>
      <c r="L90" s="141" t="str">
        <f>IF(FN_MC!AM88="","*",FN_MC!AM88)</f>
        <v>-</v>
      </c>
      <c r="M90" s="141" t="str">
        <f>IF(FN_MC!AP88="","*",FN_MC!AP88)</f>
        <v>-</v>
      </c>
      <c r="N90" s="141" t="str">
        <f>IF(FN_MC!AM88="","*",FN_MC!AM88)</f>
        <v>-</v>
      </c>
      <c r="O90" s="174">
        <f>FN_MC!BH88</f>
        <v>0</v>
      </c>
      <c r="P90" s="90"/>
      <c r="Q90" s="145" t="str">
        <f>IF($A$2=1,IF(FN_MC!BJ88="","*",FN_MC!BJ88),IF(FN_MC!BK88="","*",FN_MC!BK88))</f>
        <v>*</v>
      </c>
    </row>
    <row r="91" spans="1:17" hidden="1">
      <c r="A91" s="97" t="str">
        <f>IF(FN_MC!B89="","*",FN_MC!B89)</f>
        <v>*</v>
      </c>
      <c r="B91" s="98" t="str">
        <f>IF(FN_MC!X89="","*",FN_MC!X89)</f>
        <v>*</v>
      </c>
      <c r="C91" s="99" t="str">
        <f>IF(FN_MC!S89="","*",FN_MC!S89)</f>
        <v>-</v>
      </c>
      <c r="D91" s="99" t="str">
        <f>IF(FN_MC!T89="","*",FN_MC!T89)</f>
        <v>-</v>
      </c>
      <c r="E91" s="99" t="str">
        <f>IF(FN_MC!D89="","*",FN_MC!D89)</f>
        <v>*</v>
      </c>
      <c r="F91" s="99" t="str">
        <f>IF(FN_MC!H89="","*",FN_MC!H89)</f>
        <v>*</v>
      </c>
      <c r="G91" s="99" t="str">
        <f>IF(FN_MC!M89="","*",FN_MC!M89)</f>
        <v>-</v>
      </c>
      <c r="H91" s="154" t="str">
        <f>IF(FN_MC!K89="","*",FN_MC!K89)</f>
        <v>*</v>
      </c>
      <c r="I91" s="132" t="str">
        <f>IF(FN_MC!O89="","*",FN_MC!O89)</f>
        <v>*</v>
      </c>
      <c r="J91" s="132" t="str">
        <f>IF(FN_MC!P89="","*",FN_MC!P89)</f>
        <v>*</v>
      </c>
      <c r="K91" s="141" t="str">
        <f>IF(FN_MC!AK89="","*",FN_MC!AK89)</f>
        <v>-</v>
      </c>
      <c r="L91" s="141" t="str">
        <f>IF(FN_MC!AM89="","*",FN_MC!AM89)</f>
        <v>-</v>
      </c>
      <c r="M91" s="141" t="str">
        <f>IF(FN_MC!AP89="","*",FN_MC!AP89)</f>
        <v>-</v>
      </c>
      <c r="N91" s="141" t="str">
        <f>IF(FN_MC!AM89="","*",FN_MC!AM89)</f>
        <v>-</v>
      </c>
      <c r="O91" s="174">
        <f>FN_MC!BH89</f>
        <v>0</v>
      </c>
      <c r="P91" s="90"/>
      <c r="Q91" s="145" t="str">
        <f>IF($A$2=1,IF(FN_MC!BJ89="","*",FN_MC!BJ89),IF(FN_MC!BK89="","*",FN_MC!BK89))</f>
        <v>*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-</v>
      </c>
      <c r="D92" s="99" t="str">
        <f>IF(FN_MC!T90="","*",FN_MC!T90)</f>
        <v>-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-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-</v>
      </c>
      <c r="L92" s="141" t="str">
        <f>IF(FN_MC!AM90="","*",FN_MC!AM90)</f>
        <v>-</v>
      </c>
      <c r="M92" s="141" t="str">
        <f>IF(FN_MC!AP90="","*",FN_MC!AP90)</f>
        <v>-</v>
      </c>
      <c r="N92" s="141" t="str">
        <f>IF(FN_MC!AM90="","*",FN_MC!AM90)</f>
        <v>-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 t="str">
        <f>IF(FN_MC!B94="","*",FN_MC!B94)</f>
        <v>*</v>
      </c>
      <c r="B96" s="98" t="str">
        <f>IF(FN_MC!X94="","*",FN_MC!X94)</f>
        <v>*</v>
      </c>
      <c r="C96" s="99" t="str">
        <f>IF(FN_MC!S94="","*",FN_MC!S94)</f>
        <v>-</v>
      </c>
      <c r="D96" s="99" t="str">
        <f>IF(FN_MC!T94="","*",FN_MC!T94)</f>
        <v>-</v>
      </c>
      <c r="E96" s="99" t="str">
        <f>IF(FN_MC!D94="","*",FN_MC!D94)</f>
        <v>*</v>
      </c>
      <c r="F96" s="99" t="str">
        <f>IF(FN_MC!H94="","*",FN_MC!H94)</f>
        <v>*</v>
      </c>
      <c r="G96" s="99" t="str">
        <f>IF(FN_MC!M94="","*",FN_MC!M94)</f>
        <v>-</v>
      </c>
      <c r="H96" s="154" t="str">
        <f>IF(FN_MC!K94="","*",FN_MC!K94)</f>
        <v>*</v>
      </c>
      <c r="I96" s="132" t="str">
        <f>IF(FN_MC!O94="","*",FN_MC!O94)</f>
        <v>*</v>
      </c>
      <c r="J96" s="132" t="str">
        <f>IF(FN_MC!P94="","*",FN_MC!P94)</f>
        <v>*</v>
      </c>
      <c r="K96" s="141" t="str">
        <f>IF(FN_MC!AK94="","*",FN_MC!AK94)</f>
        <v>-</v>
      </c>
      <c r="L96" s="141" t="str">
        <f>IF(FN_MC!AM94="","*",FN_MC!AM94)</f>
        <v>-</v>
      </c>
      <c r="M96" s="141" t="str">
        <f>IF(FN_MC!AP94="","*",FN_MC!AP94)</f>
        <v>-</v>
      </c>
      <c r="N96" s="141" t="str">
        <f>IF(FN_MC!AM94="","*",FN_MC!AM94)</f>
        <v>-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*</v>
      </c>
      <c r="C97" s="99" t="str">
        <f>IF(FN_MC!S95="","*",FN_MC!S95)</f>
        <v>-</v>
      </c>
      <c r="D97" s="99" t="str">
        <f>IF(FN_MC!T95="","*",FN_MC!T95)</f>
        <v>-</v>
      </c>
      <c r="E97" s="99" t="str">
        <f>IF(FN_MC!D95="","*",FN_MC!D95)</f>
        <v>*</v>
      </c>
      <c r="F97" s="99" t="str">
        <f>IF(FN_MC!H95="","*",FN_MC!H95)</f>
        <v>*</v>
      </c>
      <c r="G97" s="99" t="str">
        <f>IF(FN_MC!M95="","*",FN_MC!M95)</f>
        <v>-</v>
      </c>
      <c r="H97" s="154" t="str">
        <f>IF(FN_MC!K95="","*",FN_MC!K95)</f>
        <v>*</v>
      </c>
      <c r="I97" s="132" t="str">
        <f>IF(FN_MC!O95="","*",FN_MC!O95)</f>
        <v>*</v>
      </c>
      <c r="J97" s="132" t="str">
        <f>IF(FN_MC!P95="","*",FN_MC!P95)</f>
        <v>*</v>
      </c>
      <c r="K97" s="141" t="str">
        <f>IF(FN_MC!AK95="","*",FN_MC!AK95)</f>
        <v>-</v>
      </c>
      <c r="L97" s="141" t="str">
        <f>IF(FN_MC!AM95="","*",FN_MC!AM95)</f>
        <v>-</v>
      </c>
      <c r="M97" s="141" t="str">
        <f>IF(FN_MC!AP95="","*",FN_MC!AP95)</f>
        <v>-</v>
      </c>
      <c r="N97" s="141" t="str">
        <f>IF(FN_MC!AM95="","*",FN_MC!AM95)</f>
        <v>-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 t="str">
        <f>IF(FN_MC!B96="","*",FN_MC!B96)</f>
        <v>*</v>
      </c>
      <c r="B98" s="98" t="str">
        <f>IF(FN_MC!X96="","*",FN_MC!X96)</f>
        <v>*</v>
      </c>
      <c r="C98" s="99" t="str">
        <f>IF(FN_MC!S96="","*",FN_MC!S96)</f>
        <v>-</v>
      </c>
      <c r="D98" s="99" t="str">
        <f>IF(FN_MC!T96="","*",FN_MC!T96)</f>
        <v>-</v>
      </c>
      <c r="E98" s="99" t="str">
        <f>IF(FN_MC!D96="","*",FN_MC!D96)</f>
        <v>*</v>
      </c>
      <c r="F98" s="99" t="str">
        <f>IF(FN_MC!H96="","*",FN_MC!H96)</f>
        <v>*</v>
      </c>
      <c r="G98" s="99" t="str">
        <f>IF(FN_MC!M96="","*",FN_MC!M96)</f>
        <v>-</v>
      </c>
      <c r="H98" s="154" t="str">
        <f>IF(FN_MC!K96="","*",FN_MC!K96)</f>
        <v>*</v>
      </c>
      <c r="I98" s="132" t="str">
        <f>IF(FN_MC!O96="","*",FN_MC!O96)</f>
        <v>*</v>
      </c>
      <c r="J98" s="132" t="str">
        <f>IF(FN_MC!P96="","*",FN_MC!P96)</f>
        <v>*</v>
      </c>
      <c r="K98" s="141" t="str">
        <f>IF(FN_MC!AK96="","*",FN_MC!AK96)</f>
        <v>-</v>
      </c>
      <c r="L98" s="141" t="str">
        <f>IF(FN_MC!AM96="","*",FN_MC!AM96)</f>
        <v>-</v>
      </c>
      <c r="M98" s="141" t="str">
        <f>IF(FN_MC!AP96="","*",FN_MC!AP96)</f>
        <v>-</v>
      </c>
      <c r="N98" s="141" t="str">
        <f>IF(FN_MC!AM96="","*",FN_MC!AM96)</f>
        <v>-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 hidden="1">
      <c r="A99" s="97" t="str">
        <f>IF(FN_MC!B97="","*",FN_MC!B97)</f>
        <v>*</v>
      </c>
      <c r="B99" s="98" t="str">
        <f>IF(FN_MC!X97="","*",FN_MC!X97)</f>
        <v>*</v>
      </c>
      <c r="C99" s="99" t="str">
        <f>IF(FN_MC!S97="","*",FN_MC!S97)</f>
        <v>-</v>
      </c>
      <c r="D99" s="99" t="str">
        <f>IF(FN_MC!T97="","*",FN_MC!T97)</f>
        <v>-</v>
      </c>
      <c r="E99" s="99" t="str">
        <f>IF(FN_MC!D97="","*",FN_MC!D97)</f>
        <v>*</v>
      </c>
      <c r="F99" s="99" t="str">
        <f>IF(FN_MC!H97="","*",FN_MC!H97)</f>
        <v>*</v>
      </c>
      <c r="G99" s="99" t="str">
        <f>IF(FN_MC!M97="","*",FN_MC!M97)</f>
        <v>-</v>
      </c>
      <c r="H99" s="154" t="str">
        <f>IF(FN_MC!K97="","*",FN_MC!K97)</f>
        <v>*</v>
      </c>
      <c r="I99" s="132" t="str">
        <f>IF(FN_MC!O97="","*",FN_MC!O97)</f>
        <v>*</v>
      </c>
      <c r="J99" s="132" t="str">
        <f>IF(FN_MC!P97="","*",FN_MC!P97)</f>
        <v>*</v>
      </c>
      <c r="K99" s="141" t="str">
        <f>IF(FN_MC!AK97="","*",FN_MC!AK97)</f>
        <v>-</v>
      </c>
      <c r="L99" s="141" t="str">
        <f>IF(FN_MC!AM97="","*",FN_MC!AM97)</f>
        <v>-</v>
      </c>
      <c r="M99" s="141" t="str">
        <f>IF(FN_MC!AP97="","*",FN_MC!AP97)</f>
        <v>-</v>
      </c>
      <c r="N99" s="141" t="str">
        <f>IF(FN_MC!AM97="","*",FN_MC!AM97)</f>
        <v>-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 hidden="1">
      <c r="A100" s="97" t="str">
        <f>IF(FN_MC!B98="","*",FN_MC!B98)</f>
        <v>*</v>
      </c>
      <c r="B100" s="98" t="str">
        <f>IF(FN_MC!X98="","*",FN_MC!X98)</f>
        <v>*</v>
      </c>
      <c r="C100" s="99" t="str">
        <f>IF(FN_MC!S98="","*",FN_MC!S98)</f>
        <v>-</v>
      </c>
      <c r="D100" s="99" t="str">
        <f>IF(FN_MC!T98="","*",FN_MC!T98)</f>
        <v>-</v>
      </c>
      <c r="E100" s="99" t="str">
        <f>IF(FN_MC!D98="","*",FN_MC!D98)</f>
        <v>*</v>
      </c>
      <c r="F100" s="99" t="str">
        <f>IF(FN_MC!H98="","*",FN_MC!H98)</f>
        <v>*</v>
      </c>
      <c r="G100" s="99" t="str">
        <f>IF(FN_MC!M98="","*",FN_MC!M98)</f>
        <v>-</v>
      </c>
      <c r="H100" s="154" t="str">
        <f>IF(FN_MC!K98="","*",FN_MC!K98)</f>
        <v>*</v>
      </c>
      <c r="I100" s="132" t="str">
        <f>IF(FN_MC!O98="","*",FN_MC!O98)</f>
        <v>*</v>
      </c>
      <c r="J100" s="132" t="str">
        <f>IF(FN_MC!P98="","*",FN_MC!P98)</f>
        <v>*</v>
      </c>
      <c r="K100" s="141" t="str">
        <f>IF(FN_MC!AK98="","*",FN_MC!AK98)</f>
        <v>-</v>
      </c>
      <c r="L100" s="141" t="str">
        <f>IF(FN_MC!AM98="","*",FN_MC!AM98)</f>
        <v>-</v>
      </c>
      <c r="M100" s="141" t="str">
        <f>IF(FN_MC!AP98="","*",FN_MC!AP98)</f>
        <v>-</v>
      </c>
      <c r="N100" s="141" t="str">
        <f>IF(FN_MC!AM98="","*",FN_MC!AM98)</f>
        <v>-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 t="str">
        <f>IF(FN_MC!B99="","*",FN_MC!B99)</f>
        <v>*</v>
      </c>
      <c r="B101" s="98" t="str">
        <f>IF(FN_MC!X99="","*",FN_MC!X99)</f>
        <v>*</v>
      </c>
      <c r="C101" s="99" t="str">
        <f>IF(FN_MC!S99="","*",FN_MC!S99)</f>
        <v>-</v>
      </c>
      <c r="D101" s="99" t="str">
        <f>IF(FN_MC!T99="","*",FN_MC!T99)</f>
        <v>-</v>
      </c>
      <c r="E101" s="99" t="str">
        <f>IF(FN_MC!D99="","*",FN_MC!D99)</f>
        <v>*</v>
      </c>
      <c r="F101" s="99" t="str">
        <f>IF(FN_MC!H99="","*",FN_MC!H99)</f>
        <v>*</v>
      </c>
      <c r="G101" s="99" t="str">
        <f>IF(FN_MC!M99="","*",FN_MC!M99)</f>
        <v>-</v>
      </c>
      <c r="H101" s="154" t="str">
        <f>IF(FN_MC!K99="","*",FN_MC!K99)</f>
        <v>*</v>
      </c>
      <c r="I101" s="132" t="str">
        <f>IF(FN_MC!O99="","*",FN_MC!O99)</f>
        <v>*</v>
      </c>
      <c r="J101" s="132" t="str">
        <f>IF(FN_MC!P99="","*",FN_MC!P99)</f>
        <v>*</v>
      </c>
      <c r="K101" s="141" t="str">
        <f>IF(FN_MC!AK99="","*",FN_MC!AK99)</f>
        <v>-</v>
      </c>
      <c r="L101" s="141" t="str">
        <f>IF(FN_MC!AM99="","*",FN_MC!AM99)</f>
        <v>-</v>
      </c>
      <c r="M101" s="141" t="str">
        <f>IF(FN_MC!AP99="","*",FN_MC!AP99)</f>
        <v>-</v>
      </c>
      <c r="N101" s="141" t="str">
        <f>IF(FN_MC!AM99="","*",FN_MC!AM99)</f>
        <v>-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 t="str">
        <f>IF(FN_MC!B100="","*",FN_MC!B100)</f>
        <v>*</v>
      </c>
      <c r="B102" s="98" t="str">
        <f>IF(FN_MC!X100="","*",FN_MC!X100)</f>
        <v>*</v>
      </c>
      <c r="C102" s="99" t="str">
        <f>IF(FN_MC!S100="","*",FN_MC!S100)</f>
        <v>-</v>
      </c>
      <c r="D102" s="99" t="str">
        <f>IF(FN_MC!T100="","*",FN_MC!T100)</f>
        <v>-</v>
      </c>
      <c r="E102" s="99" t="str">
        <f>IF(FN_MC!D100="","*",FN_MC!D100)</f>
        <v>*</v>
      </c>
      <c r="F102" s="99" t="str">
        <f>IF(FN_MC!H100="","*",FN_MC!H100)</f>
        <v>*</v>
      </c>
      <c r="G102" s="99" t="str">
        <f>IF(FN_MC!M100="","*",FN_MC!M100)</f>
        <v>-</v>
      </c>
      <c r="H102" s="154" t="str">
        <f>IF(FN_MC!K100="","*",FN_MC!K100)</f>
        <v>*</v>
      </c>
      <c r="I102" s="132" t="str">
        <f>IF(FN_MC!O100="","*",FN_MC!O100)</f>
        <v>*</v>
      </c>
      <c r="J102" s="132" t="str">
        <f>IF(FN_MC!P100="","*",FN_MC!P100)</f>
        <v>*</v>
      </c>
      <c r="K102" s="141" t="str">
        <f>IF(FN_MC!AK100="","*",FN_MC!AK100)</f>
        <v>-</v>
      </c>
      <c r="L102" s="141" t="str">
        <f>IF(FN_MC!AM100="","*",FN_MC!AM100)</f>
        <v>-</v>
      </c>
      <c r="M102" s="141" t="str">
        <f>IF(FN_MC!AP100="","*",FN_MC!AP100)</f>
        <v>-</v>
      </c>
      <c r="N102" s="141" t="str">
        <f>IF(FN_MC!AM100="","*",FN_MC!AM100)</f>
        <v>-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 t="str">
        <f>IF(FN_MC!B101="","*",FN_MC!B101)</f>
        <v>*</v>
      </c>
      <c r="B103" s="98" t="str">
        <f>IF(FN_MC!X101="","*",FN_MC!X101)</f>
        <v>*</v>
      </c>
      <c r="C103" s="99" t="str">
        <f>IF(FN_MC!S101="","*",FN_MC!S101)</f>
        <v>-</v>
      </c>
      <c r="D103" s="99" t="str">
        <f>IF(FN_MC!T101="","*",FN_MC!T101)</f>
        <v>-</v>
      </c>
      <c r="E103" s="99" t="str">
        <f>IF(FN_MC!D101="","*",FN_MC!D101)</f>
        <v>*</v>
      </c>
      <c r="F103" s="99" t="str">
        <f>IF(FN_MC!H101="","*",FN_MC!H101)</f>
        <v>*</v>
      </c>
      <c r="G103" s="99" t="str">
        <f>IF(FN_MC!M101="","*",FN_MC!M101)</f>
        <v>-</v>
      </c>
      <c r="H103" s="154" t="str">
        <f>IF(FN_MC!K101="","*",FN_MC!K101)</f>
        <v>*</v>
      </c>
      <c r="I103" s="132" t="str">
        <f>IF(FN_MC!O101="","*",FN_MC!O101)</f>
        <v>*</v>
      </c>
      <c r="J103" s="132" t="str">
        <f>IF(FN_MC!P101="","*",FN_MC!P101)</f>
        <v>*</v>
      </c>
      <c r="K103" s="141" t="str">
        <f>IF(FN_MC!AK101="","*",FN_MC!AK101)</f>
        <v>-</v>
      </c>
      <c r="L103" s="141" t="str">
        <f>IF(FN_MC!AM101="","*",FN_MC!AM101)</f>
        <v>-</v>
      </c>
      <c r="M103" s="141" t="str">
        <f>IF(FN_MC!AP101="","*",FN_MC!AP101)</f>
        <v>-</v>
      </c>
      <c r="N103" s="141" t="str">
        <f>IF(FN_MC!AM101="","*",FN_MC!AM101)</f>
        <v>-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*</v>
      </c>
      <c r="C104" s="99" t="str">
        <f>IF(FN_MC!S102="","*",FN_MC!S102)</f>
        <v>-</v>
      </c>
      <c r="D104" s="99" t="str">
        <f>IF(FN_MC!T102="","*",FN_MC!T102)</f>
        <v>-</v>
      </c>
      <c r="E104" s="99" t="str">
        <f>IF(FN_MC!D102="","*",FN_MC!D102)</f>
        <v>*</v>
      </c>
      <c r="F104" s="99" t="str">
        <f>IF(FN_MC!H102="","*",FN_MC!H102)</f>
        <v>*</v>
      </c>
      <c r="G104" s="99" t="str">
        <f>IF(FN_MC!M102="","*",FN_MC!M102)</f>
        <v>-</v>
      </c>
      <c r="H104" s="154" t="str">
        <f>IF(FN_MC!K102="","*",FN_MC!K102)</f>
        <v>*</v>
      </c>
      <c r="I104" s="132" t="str">
        <f>IF(FN_MC!O102="","*",FN_MC!O102)</f>
        <v>*</v>
      </c>
      <c r="J104" s="132" t="str">
        <f>IF(FN_MC!P102="","*",FN_MC!P102)</f>
        <v>*</v>
      </c>
      <c r="K104" s="141" t="str">
        <f>IF(FN_MC!AK102="","*",FN_MC!AK102)</f>
        <v>-</v>
      </c>
      <c r="L104" s="141" t="str">
        <f>IF(FN_MC!AM102="","*",FN_MC!AM102)</f>
        <v>-</v>
      </c>
      <c r="M104" s="141" t="str">
        <f>IF(FN_MC!AP102="","*",FN_MC!AP102)</f>
        <v>-</v>
      </c>
      <c r="N104" s="141" t="str">
        <f>IF(FN_MC!AM102="","*",FN_MC!AM102)</f>
        <v>-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 t="str">
        <f>IF(FN_MC!B105="","*",FN_MC!B105)</f>
        <v>*</v>
      </c>
      <c r="B107" s="98" t="str">
        <f>IF(FN_MC!X105="","*",FN_MC!X105)</f>
        <v>*</v>
      </c>
      <c r="C107" s="99" t="str">
        <f>IF(FN_MC!S105="","*",FN_MC!S105)</f>
        <v>-</v>
      </c>
      <c r="D107" s="99" t="str">
        <f>IF(FN_MC!T105="","*",FN_MC!T105)</f>
        <v>-</v>
      </c>
      <c r="E107" s="99" t="str">
        <f>IF(FN_MC!D105="","*",FN_MC!D105)</f>
        <v>*</v>
      </c>
      <c r="F107" s="99" t="str">
        <f>IF(FN_MC!H105="","*",FN_MC!H105)</f>
        <v>*</v>
      </c>
      <c r="G107" s="99" t="str">
        <f>IF(FN_MC!M105="","*",FN_MC!M105)</f>
        <v>-</v>
      </c>
      <c r="H107" s="154" t="str">
        <f>IF(FN_MC!K105="","*",FN_MC!K105)</f>
        <v>*</v>
      </c>
      <c r="I107" s="132" t="str">
        <f>IF(FN_MC!O105="","*",FN_MC!O105)</f>
        <v>*</v>
      </c>
      <c r="J107" s="132" t="str">
        <f>IF(FN_MC!P105="","*",FN_MC!P105)</f>
        <v>*</v>
      </c>
      <c r="K107" s="141" t="str">
        <f>IF(FN_MC!AK105="","*",FN_MC!AK105)</f>
        <v>-</v>
      </c>
      <c r="L107" s="141" t="str">
        <f>IF(FN_MC!AM105="","*",FN_MC!AM105)</f>
        <v>-</v>
      </c>
      <c r="M107" s="141" t="str">
        <f>IF(FN_MC!AP105="","*",FN_MC!AP105)</f>
        <v>-</v>
      </c>
      <c r="N107" s="141" t="str">
        <f>IF(FN_MC!AM105="","*",FN_MC!AM105)</f>
        <v>-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 t="str">
        <f>IF(FN_MC!B106="","*",FN_MC!B106)</f>
        <v>*</v>
      </c>
      <c r="B108" s="98" t="str">
        <f>IF(FN_MC!X106="","*",FN_MC!X106)</f>
        <v>*</v>
      </c>
      <c r="C108" s="99" t="str">
        <f>IF(FN_MC!S106="","*",FN_MC!S106)</f>
        <v>-</v>
      </c>
      <c r="D108" s="99" t="str">
        <f>IF(FN_MC!T106="","*",FN_MC!T106)</f>
        <v>-</v>
      </c>
      <c r="E108" s="99" t="str">
        <f>IF(FN_MC!D106="","*",FN_MC!D106)</f>
        <v>*</v>
      </c>
      <c r="F108" s="99" t="str">
        <f>IF(FN_MC!H106="","*",FN_MC!H106)</f>
        <v>*</v>
      </c>
      <c r="G108" s="99" t="str">
        <f>IF(FN_MC!M106="","*",FN_MC!M106)</f>
        <v>-</v>
      </c>
      <c r="H108" s="154" t="str">
        <f>IF(FN_MC!K106="","*",FN_MC!K106)</f>
        <v>*</v>
      </c>
      <c r="I108" s="132" t="str">
        <f>IF(FN_MC!O106="","*",FN_MC!O106)</f>
        <v>*</v>
      </c>
      <c r="J108" s="132" t="str">
        <f>IF(FN_MC!P106="","*",FN_MC!P106)</f>
        <v>*</v>
      </c>
      <c r="K108" s="141" t="str">
        <f>IF(FN_MC!AK106="","*",FN_MC!AK106)</f>
        <v>-</v>
      </c>
      <c r="L108" s="141" t="str">
        <f>IF(FN_MC!AM106="","*",FN_MC!AM106)</f>
        <v>-</v>
      </c>
      <c r="M108" s="141" t="str">
        <f>IF(FN_MC!AP106="","*",FN_MC!AP106)</f>
        <v>-</v>
      </c>
      <c r="N108" s="141" t="str">
        <f>IF(FN_MC!AM106="","*",FN_MC!AM106)</f>
        <v>-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 hidden="1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 hidden="1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 hidden="1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 hidden="1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 hidden="1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 hidden="1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 hidden="1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 hidden="1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 hidden="1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 hidden="1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 hidden="1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 hidden="1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 hidden="1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 hidden="1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 hidden="1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 hidden="1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-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-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-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-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-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-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-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1277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T1" workbookViewId="0">
      <selection activeCell="B58" sqref="B58:U63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hidden="1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8" customWidth="1"/>
    <col min="15" max="15" width="6" style="298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63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57"/>
      <c r="B1" s="358"/>
      <c r="C1" s="359"/>
      <c r="L1" s="101"/>
      <c r="M1" s="124"/>
      <c r="N1" s="294"/>
      <c r="O1" s="294"/>
      <c r="P1" s="170"/>
      <c r="Q1" s="360" t="s">
        <v>1211</v>
      </c>
      <c r="R1" s="361"/>
      <c r="U1" s="102"/>
      <c r="V1" s="362" t="s">
        <v>1278</v>
      </c>
      <c r="W1" s="362"/>
      <c r="X1" s="362"/>
      <c r="Y1" s="104"/>
    </row>
    <row r="2" spans="1:25" s="100" customFormat="1" ht="11.25" customHeight="1">
      <c r="A2" s="105" t="s">
        <v>1279</v>
      </c>
      <c r="B2" s="105" t="s">
        <v>1274</v>
      </c>
      <c r="C2" s="105" t="s">
        <v>7</v>
      </c>
      <c r="D2" s="106" t="s">
        <v>1163</v>
      </c>
      <c r="E2" s="106" t="s">
        <v>1164</v>
      </c>
      <c r="F2" s="106" t="s">
        <v>1273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352</v>
      </c>
      <c r="M2" s="126" t="s">
        <v>348</v>
      </c>
      <c r="N2" s="295" t="s">
        <v>1156</v>
      </c>
      <c r="O2" s="295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1280</v>
      </c>
      <c r="U2" s="108" t="s">
        <v>1166</v>
      </c>
      <c r="V2" s="103">
        <f ca="1">TODAY()-1</f>
        <v>46025</v>
      </c>
      <c r="W2" s="103">
        <f ca="1">V2-1</f>
        <v>46024</v>
      </c>
      <c r="X2" s="103">
        <f ca="1">W2-1</f>
        <v>46023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6" t="e">
        <f>IF(FN_MC!#REF!="","*",FN_MC!#REF!)</f>
        <v>#REF!</v>
      </c>
      <c r="O3" s="296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6" t="str">
        <f>IF(FN_MC!K6="","*",FN_MC!K6)</f>
        <v>*</v>
      </c>
      <c r="O4" s="296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*</v>
      </c>
      <c r="C5" s="109" t="str">
        <f>IF(FN_MC!Z7="","*",FN_MC!Z7)</f>
        <v>*</v>
      </c>
      <c r="D5" s="110" t="str">
        <f>IF(FN_MC!S7="","*",FN_MC!S7)</f>
        <v>-</v>
      </c>
      <c r="E5" s="110" t="str">
        <f>IF(FN_MC!T7="","*",FN_MC!T7)</f>
        <v>-</v>
      </c>
      <c r="F5" s="110" t="str">
        <f>IF(FN_MC!B7="","*",FN_MC!B7)</f>
        <v>*</v>
      </c>
      <c r="G5" s="110" t="str">
        <f>IF(FN_MC!D7="","*",FN_MC!D7)</f>
        <v>*</v>
      </c>
      <c r="H5" s="110" t="str">
        <f>IF(FN_MC!F7="","*",FN_MC!F7)</f>
        <v>*</v>
      </c>
      <c r="I5" s="110" t="str">
        <f>IF(FN_MC!H7="","*",FN_MC!H7)</f>
        <v>*</v>
      </c>
      <c r="J5" s="110" t="str">
        <f>IF(FN_MC!I7="","*",FN_MC!I7)</f>
        <v>*</v>
      </c>
      <c r="K5" s="110" t="str">
        <f>IF(FN_MC!M7="","*",FN_MC!M7)</f>
        <v>-</v>
      </c>
      <c r="L5" s="110" t="str">
        <f>IF(FN_MC!N7="","*",FN_MC!N7)</f>
        <v>-</v>
      </c>
      <c r="M5" s="111" t="str">
        <f>IF(FN_MC!J7="","*",FN_MC!J7)</f>
        <v>*</v>
      </c>
      <c r="N5" s="296" t="str">
        <f>IF(FN_MC!K7="","*",FN_MC!K7)</f>
        <v>*</v>
      </c>
      <c r="O5" s="296" t="str">
        <f>IF(FN_MC!L7="","*",FN_MC!L7)</f>
        <v>-</v>
      </c>
      <c r="P5" s="111"/>
      <c r="Q5" s="128" t="str">
        <f>IF(FN_MC!O7="","*",FN_MC!O7)</f>
        <v>*</v>
      </c>
      <c r="R5" s="128" t="str">
        <f>IF(FN_MC!P7="","*",FN_MC!P7)</f>
        <v>*</v>
      </c>
      <c r="S5" s="110" t="str">
        <f>IF(FN_MC!Q7="","*",CONCATENATE(FN_MC!Q7," ",FN_MC!R7))</f>
        <v>*</v>
      </c>
      <c r="T5" s="110" t="str">
        <f>IF(FN_MC!V7="","*",FN_MC!V7)</f>
        <v>*</v>
      </c>
      <c r="U5" s="110" t="str">
        <f>IF(FN_MC!W7="","*",FN_MC!W7)</f>
        <v>*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*</v>
      </c>
      <c r="C6" s="109" t="str">
        <f>IF(FN_MC!Z8="","*",FN_MC!Z8)</f>
        <v>*</v>
      </c>
      <c r="D6" s="110" t="str">
        <f>IF(FN_MC!S8="","*",FN_MC!S8)</f>
        <v>-</v>
      </c>
      <c r="E6" s="110" t="str">
        <f>IF(FN_MC!T8="","*",FN_MC!T8)</f>
        <v>-</v>
      </c>
      <c r="F6" s="110" t="str">
        <f>IF(FN_MC!B8="","*",FN_MC!B8)</f>
        <v>*</v>
      </c>
      <c r="G6" s="110" t="str">
        <f>IF(FN_MC!D8="","*",FN_MC!D8)</f>
        <v>*</v>
      </c>
      <c r="H6" s="110" t="str">
        <f>IF(FN_MC!F8="","*",FN_MC!F8)</f>
        <v>*</v>
      </c>
      <c r="I6" s="110" t="str">
        <f>IF(FN_MC!H8="","*",FN_MC!H8)</f>
        <v>*</v>
      </c>
      <c r="J6" s="110" t="str">
        <f>IF(FN_MC!I8="","*",FN_MC!I8)</f>
        <v>*</v>
      </c>
      <c r="K6" s="110" t="str">
        <f>IF(FN_MC!M8="","*",FN_MC!M8)</f>
        <v>-</v>
      </c>
      <c r="L6" s="110" t="str">
        <f>IF(FN_MC!N8="","*",FN_MC!N8)</f>
        <v>-</v>
      </c>
      <c r="M6" s="111" t="str">
        <f>IF(FN_MC!J8="","*",FN_MC!J8)</f>
        <v>*</v>
      </c>
      <c r="N6" s="296" t="str">
        <f>IF(FN_MC!K8="","*",FN_MC!K8)</f>
        <v>*</v>
      </c>
      <c r="O6" s="296" t="str">
        <f>IF(FN_MC!L8="","*",FN_MC!L8)</f>
        <v>-</v>
      </c>
      <c r="P6" s="111"/>
      <c r="Q6" s="128" t="str">
        <f>IF(FN_MC!O8="","*",FN_MC!O8)</f>
        <v>*</v>
      </c>
      <c r="R6" s="128" t="str">
        <f>IF(FN_MC!P8="","*",FN_MC!P8)</f>
        <v>*</v>
      </c>
      <c r="S6" s="110" t="str">
        <f>IF(FN_MC!Q8="","*",CONCATENATE(FN_MC!Q8," ",FN_MC!R8))</f>
        <v>*</v>
      </c>
      <c r="T6" s="110" t="str">
        <f>IF(FN_MC!V8="","*",FN_MC!V8)</f>
        <v>*</v>
      </c>
      <c r="U6" s="110" t="str">
        <f>IF(FN_MC!W8="","*",FN_MC!W8)</f>
        <v>*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*</v>
      </c>
      <c r="C7" s="109" t="str">
        <f>IF(FN_MC!Z9="","*",FN_MC!Z9)</f>
        <v>*</v>
      </c>
      <c r="D7" s="110" t="str">
        <f>IF(FN_MC!S9="","*",FN_MC!S9)</f>
        <v>-</v>
      </c>
      <c r="E7" s="110" t="str">
        <f>IF(FN_MC!T9="","*",FN_MC!T9)</f>
        <v>-</v>
      </c>
      <c r="F7" s="110" t="str">
        <f>IF(FN_MC!B9="","*",FN_MC!B9)</f>
        <v>*</v>
      </c>
      <c r="G7" s="110" t="str">
        <f>IF(FN_MC!D9="","*",FN_MC!D9)</f>
        <v>*</v>
      </c>
      <c r="H7" s="110" t="str">
        <f>IF(FN_MC!F9="","*",FN_MC!F9)</f>
        <v>*</v>
      </c>
      <c r="I7" s="110" t="str">
        <f>IF(FN_MC!H9="","*",FN_MC!H9)</f>
        <v>*</v>
      </c>
      <c r="J7" s="110" t="str">
        <f>IF(FN_MC!I9="","*",FN_MC!I9)</f>
        <v>*</v>
      </c>
      <c r="K7" s="110" t="str">
        <f>IF(FN_MC!M9="","*",FN_MC!M9)</f>
        <v>-</v>
      </c>
      <c r="L7" s="110" t="str">
        <f>IF(FN_MC!N9="","*",FN_MC!N9)</f>
        <v>-</v>
      </c>
      <c r="M7" s="111" t="str">
        <f>IF(FN_MC!J9="","*",FN_MC!J9)</f>
        <v>*</v>
      </c>
      <c r="N7" s="296" t="str">
        <f>IF(FN_MC!K9="","*",FN_MC!K9)</f>
        <v>*</v>
      </c>
      <c r="O7" s="296" t="str">
        <f>IF(FN_MC!L9="","*",FN_MC!L9)</f>
        <v>-</v>
      </c>
      <c r="P7" s="111"/>
      <c r="Q7" s="128" t="str">
        <f>IF(FN_MC!O9="","*",FN_MC!O9)</f>
        <v>*</v>
      </c>
      <c r="R7" s="128" t="str">
        <f>IF(FN_MC!P9="","*",FN_MC!P9)</f>
        <v>*</v>
      </c>
      <c r="S7" s="110" t="str">
        <f>IF(FN_MC!Q9="","*",CONCATENATE(FN_MC!Q9," ",FN_MC!R9))</f>
        <v>*</v>
      </c>
      <c r="T7" s="110" t="str">
        <f>IF(FN_MC!V9="","*",FN_MC!V9)</f>
        <v>*</v>
      </c>
      <c r="U7" s="110" t="str">
        <f>IF(FN_MC!W9="","*",FN_MC!W9)</f>
        <v>*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SIM</v>
      </c>
      <c r="B8" s="109" t="str">
        <f>IF(FN_MC!X10="","*",FN_MC!X10)</f>
        <v>Contrato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TCS-TGR</v>
      </c>
      <c r="F8" s="110">
        <f>IF(FN_MC!B10="","*",FN_MC!B10)</f>
        <v>46023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TGR2</v>
      </c>
      <c r="J8" s="110" t="str">
        <f>IF(FN_MC!I10="","*",FN_MC!I10)</f>
        <v>TGR2</v>
      </c>
      <c r="K8" s="110" t="str">
        <f>IF(FN_MC!M10="","*",FN_MC!M10)</f>
        <v>TBR-TGR</v>
      </c>
      <c r="L8" s="110" t="str">
        <f>IF(FN_MC!N10="","*",FN_MC!N10)</f>
        <v>TBR487</v>
      </c>
      <c r="M8" s="111">
        <f>IF(FN_MC!J10="","*",FN_MC!J10)</f>
        <v>74</v>
      </c>
      <c r="N8" s="296">
        <f>IF(FN_MC!K10="","*",FN_MC!K10)</f>
        <v>483</v>
      </c>
      <c r="O8" s="296">
        <f>IF(FN_MC!L10="","*",FN_MC!L10)</f>
        <v>485</v>
      </c>
      <c r="P8" s="111"/>
      <c r="Q8" s="128">
        <f>IF(FN_MC!O10="","*",FN_MC!O10)</f>
        <v>0.29166666666666669</v>
      </c>
      <c r="R8" s="128">
        <f>IF(FN_MC!P10="","*",FN_MC!P10)</f>
        <v>0.16666666666666666</v>
      </c>
      <c r="S8" s="110" t="str">
        <f>IF(FN_MC!Q10="","*",CONCATENATE(FN_MC!Q10," ",FN_MC!R10))</f>
        <v>2240 M</v>
      </c>
      <c r="T8" s="110" t="str">
        <f>IF(FN_MC!V10="","*",FN_MC!V10)</f>
        <v>Antonioni</v>
      </c>
      <c r="U8" s="110" t="str">
        <f>IF(FN_MC!W10="","*",FN_MC!W10)</f>
        <v>Socaria mecanizada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1125</v>
      </c>
      <c r="X8" s="112">
        <f ca="1">_xlfn.XLOOKUP(G8&amp;$X$2,BS_CONTROLE[CHAVE],BS_CONTROLE[Quantidade_11],"-")</f>
        <v>3536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*</v>
      </c>
      <c r="C9" s="109" t="str">
        <f>IF(FN_MC!Z11="","*",FN_MC!Z11)</f>
        <v>*</v>
      </c>
      <c r="D9" s="110" t="str">
        <f>IF(FN_MC!S11="","*",FN_MC!S11)</f>
        <v>-</v>
      </c>
      <c r="E9" s="110" t="str">
        <f>IF(FN_MC!T11="","*",FN_MC!T11)</f>
        <v>-</v>
      </c>
      <c r="F9" s="110" t="str">
        <f>IF(FN_MC!B11="","*",FN_MC!B11)</f>
        <v>*</v>
      </c>
      <c r="G9" s="110" t="str">
        <f>IF(FN_MC!D11="","*",FN_MC!D11)</f>
        <v>*</v>
      </c>
      <c r="H9" s="110" t="str">
        <f>IF(FN_MC!F11="","*",FN_MC!F11)</f>
        <v>*</v>
      </c>
      <c r="I9" s="110" t="str">
        <f>IF(FN_MC!H11="","*",FN_MC!H11)</f>
        <v>*</v>
      </c>
      <c r="J9" s="110" t="str">
        <f>IF(FN_MC!I11="","*",FN_MC!I11)</f>
        <v>*</v>
      </c>
      <c r="K9" s="110" t="str">
        <f>IF(FN_MC!M11="","*",FN_MC!M11)</f>
        <v>-</v>
      </c>
      <c r="L9" s="110" t="str">
        <f>IF(FN_MC!N11="","*",FN_MC!N11)</f>
        <v>-</v>
      </c>
      <c r="M9" s="111" t="str">
        <f>IF(FN_MC!J11="","*",FN_MC!J11)</f>
        <v>*</v>
      </c>
      <c r="N9" s="296" t="str">
        <f>IF(FN_MC!K11="","*",FN_MC!K11)</f>
        <v>*</v>
      </c>
      <c r="O9" s="296" t="str">
        <f>IF(FN_MC!L11="","*",FN_MC!L11)</f>
        <v>-</v>
      </c>
      <c r="P9" s="111"/>
      <c r="Q9" s="128" t="str">
        <f>IF(FN_MC!O11="","*",FN_MC!O11)</f>
        <v>*</v>
      </c>
      <c r="R9" s="128" t="str">
        <f>IF(FN_MC!P11="","*",FN_MC!P11)</f>
        <v>*</v>
      </c>
      <c r="S9" s="110" t="str">
        <f>IF(FN_MC!Q11="","*",CONCATENATE(FN_MC!Q11," ",FN_MC!R11))</f>
        <v>*</v>
      </c>
      <c r="T9" s="110" t="str">
        <f>IF(FN_MC!V11="","*",FN_MC!V11)</f>
        <v>*</v>
      </c>
      <c r="U9" s="110" t="str">
        <f>IF(FN_MC!W11="","*",FN_MC!W11)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*</v>
      </c>
      <c r="C10" s="109" t="str">
        <f>IF(FN_MC!Z12="","*",FN_MC!Z12)</f>
        <v>*</v>
      </c>
      <c r="D10" s="110" t="str">
        <f>IF(FN_MC!S12="","*",FN_MC!S12)</f>
        <v>-</v>
      </c>
      <c r="E10" s="110" t="str">
        <f>IF(FN_MC!T12="","*",FN_MC!T12)</f>
        <v>-</v>
      </c>
      <c r="F10" s="110" t="str">
        <f>IF(FN_MC!B12="","*",FN_MC!B12)</f>
        <v>*</v>
      </c>
      <c r="G10" s="110" t="str">
        <f>IF(FN_MC!D12="","*",FN_MC!D12)</f>
        <v>*</v>
      </c>
      <c r="H10" s="110" t="str">
        <f>IF(FN_MC!F12="","*",FN_MC!F12)</f>
        <v>*</v>
      </c>
      <c r="I10" s="110" t="str">
        <f>IF(FN_MC!H12="","*",FN_MC!H12)</f>
        <v>*</v>
      </c>
      <c r="J10" s="110" t="str">
        <f>IF(FN_MC!I12="","*",FN_MC!I12)</f>
        <v>*</v>
      </c>
      <c r="K10" s="110" t="str">
        <f>IF(FN_MC!M12="","*",FN_MC!M12)</f>
        <v>-</v>
      </c>
      <c r="L10" s="110" t="str">
        <f>IF(FN_MC!N12="","*",FN_MC!N12)</f>
        <v>-</v>
      </c>
      <c r="M10" s="111" t="str">
        <f>IF(FN_MC!J12="","*",FN_MC!J12)</f>
        <v>*</v>
      </c>
      <c r="N10" s="296" t="str">
        <f>IF(FN_MC!K12="","*",FN_MC!K12)</f>
        <v>*</v>
      </c>
      <c r="O10" s="296" t="str">
        <f>IF(FN_MC!L12="","*",FN_MC!L12)</f>
        <v>-</v>
      </c>
      <c r="P10" s="111"/>
      <c r="Q10" s="128" t="str">
        <f>IF(FN_MC!O12="","*",FN_MC!O12)</f>
        <v>*</v>
      </c>
      <c r="R10" s="128" t="str">
        <f>IF(FN_MC!P12="","*",FN_MC!P12)</f>
        <v>*</v>
      </c>
      <c r="S10" s="110" t="str">
        <f>IF(FN_MC!Q12="","*",CONCATENATE(FN_MC!Q12," ",FN_MC!R12))</f>
        <v>*</v>
      </c>
      <c r="T10" s="110" t="str">
        <f>IF(FN_MC!V12="","*",FN_MC!V12)</f>
        <v>*</v>
      </c>
      <c r="U10" s="110" t="str">
        <f>IF(FN_MC!W12="","*",FN_MC!W12)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*</v>
      </c>
      <c r="C11" s="109" t="str">
        <f>IF(FN_MC!Z13="","*",FN_MC!Z13)</f>
        <v>*</v>
      </c>
      <c r="D11" s="110" t="str">
        <f>IF(FN_MC!S13="","*",FN_MC!S13)</f>
        <v>-</v>
      </c>
      <c r="E11" s="110" t="str">
        <f>IF(FN_MC!T13="","*",FN_MC!T13)</f>
        <v>-</v>
      </c>
      <c r="F11" s="110" t="str">
        <f>IF(FN_MC!B13="","*",FN_MC!B13)</f>
        <v>*</v>
      </c>
      <c r="G11" s="110" t="str">
        <f>IF(FN_MC!D13="","*",FN_MC!D13)</f>
        <v>*</v>
      </c>
      <c r="H11" s="110" t="str">
        <f>IF(FN_MC!F13="","*",FN_MC!F13)</f>
        <v>*</v>
      </c>
      <c r="I11" s="110" t="str">
        <f>IF(FN_MC!H13="","*",FN_MC!H13)</f>
        <v>*</v>
      </c>
      <c r="J11" s="110" t="str">
        <f>IF(FN_MC!I13="","*",FN_MC!I13)</f>
        <v>*</v>
      </c>
      <c r="K11" s="110" t="str">
        <f>IF(FN_MC!M13="","*",FN_MC!M13)</f>
        <v>-</v>
      </c>
      <c r="L11" s="110" t="str">
        <f>IF(FN_MC!N13="","*",FN_MC!N13)</f>
        <v>-</v>
      </c>
      <c r="M11" s="111" t="str">
        <f>IF(FN_MC!J13="","*",FN_MC!J13)</f>
        <v>*</v>
      </c>
      <c r="N11" s="296" t="str">
        <f>IF(FN_MC!K13="","*",FN_MC!K13)</f>
        <v>*</v>
      </c>
      <c r="O11" s="296" t="str">
        <f>IF(FN_MC!L13="","*",FN_MC!L13)</f>
        <v>-</v>
      </c>
      <c r="P11" s="111"/>
      <c r="Q11" s="128" t="str">
        <f>IF(FN_MC!O13="","*",FN_MC!O13)</f>
        <v>*</v>
      </c>
      <c r="R11" s="128" t="str">
        <f>IF(FN_MC!P13="","*",FN_MC!P13)</f>
        <v>*</v>
      </c>
      <c r="S11" s="110" t="str">
        <f>IF(FN_MC!Q13="","*",CONCATENATE(FN_MC!Q13," ",FN_MC!R13))</f>
        <v>*</v>
      </c>
      <c r="T11" s="110" t="str">
        <f>IF(FN_MC!V13="","*",FN_MC!V13)</f>
        <v>*</v>
      </c>
      <c r="U11" s="110" t="str">
        <f>IF(FN_MC!W13="","*",FN_MC!W13)</f>
        <v>*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6" t="str">
        <f>IF(FN_MC!K14="","*",FN_MC!K14)</f>
        <v>*</v>
      </c>
      <c r="O12" s="296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*</v>
      </c>
      <c r="C13" s="109" t="str">
        <f>IF(FN_MC!Z15="","*",FN_MC!Z15)</f>
        <v>*</v>
      </c>
      <c r="D13" s="110" t="str">
        <f>IF(FN_MC!S15="","*",FN_MC!S15)</f>
        <v>-</v>
      </c>
      <c r="E13" s="110" t="str">
        <f>IF(FN_MC!T15="","*",FN_MC!T15)</f>
        <v>-</v>
      </c>
      <c r="F13" s="110" t="str">
        <f>IF(FN_MC!B15="","*",FN_MC!B15)</f>
        <v>*</v>
      </c>
      <c r="G13" s="110" t="str">
        <f>IF(FN_MC!D15="","*",FN_MC!D15)</f>
        <v>*</v>
      </c>
      <c r="H13" s="110" t="str">
        <f>IF(FN_MC!F15="","*",FN_MC!F15)</f>
        <v>*</v>
      </c>
      <c r="I13" s="110" t="str">
        <f>IF(FN_MC!H15="","*",FN_MC!H15)</f>
        <v>*</v>
      </c>
      <c r="J13" s="110" t="str">
        <f>IF(FN_MC!I15="","*",FN_MC!I15)</f>
        <v>*</v>
      </c>
      <c r="K13" s="110" t="str">
        <f>IF(FN_MC!M15="","*",FN_MC!M15)</f>
        <v>-</v>
      </c>
      <c r="L13" s="110" t="str">
        <f>IF(FN_MC!N15="","*",FN_MC!N15)</f>
        <v>-</v>
      </c>
      <c r="M13" s="111" t="str">
        <f>IF(FN_MC!J15="","*",FN_MC!J15)</f>
        <v>*</v>
      </c>
      <c r="N13" s="296" t="str">
        <f>IF(FN_MC!K15="","*",FN_MC!K15)</f>
        <v>*</v>
      </c>
      <c r="O13" s="296" t="str">
        <f>IF(FN_MC!L15="","*",FN_MC!L15)</f>
        <v>-</v>
      </c>
      <c r="P13" s="111"/>
      <c r="Q13" s="128" t="str">
        <f>IF(FN_MC!O15="","*",FN_MC!O15)</f>
        <v>*</v>
      </c>
      <c r="R13" s="128" t="str">
        <f>IF(FN_MC!P15="","*",FN_MC!P15)</f>
        <v>*</v>
      </c>
      <c r="S13" s="110" t="str">
        <f>IF(FN_MC!Q15="","*",CONCATENATE(FN_MC!Q15," ",FN_MC!R15))</f>
        <v>*</v>
      </c>
      <c r="T13" s="110" t="str">
        <f>IF(FN_MC!V15="","*",FN_MC!V15)</f>
        <v>*</v>
      </c>
      <c r="U13" s="110" t="str">
        <f>IF(FN_MC!W15="","*",FN_MC!W15)</f>
        <v>*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6" t="str">
        <f>IF(FN_MC!K16="","*",FN_MC!K16)</f>
        <v>*</v>
      </c>
      <c r="O14" s="296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6" t="str">
        <f>IF(FN_MC!K17="","*",FN_MC!K17)</f>
        <v>*</v>
      </c>
      <c r="O15" s="296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*</v>
      </c>
      <c r="C16" s="109" t="str">
        <f>IF(FN_MC!Z18="","*",FN_MC!Z18)</f>
        <v>*</v>
      </c>
      <c r="D16" s="110" t="str">
        <f>IF(FN_MC!S18="","*",FN_MC!S18)</f>
        <v>-</v>
      </c>
      <c r="E16" s="110" t="str">
        <f>IF(FN_MC!T18="","*",FN_MC!T18)</f>
        <v>-</v>
      </c>
      <c r="F16" s="110" t="str">
        <f>IF(FN_MC!B18="","*",FN_MC!B18)</f>
        <v>*</v>
      </c>
      <c r="G16" s="110" t="str">
        <f>IF(FN_MC!D18="","*",FN_MC!D18)</f>
        <v>*</v>
      </c>
      <c r="H16" s="110" t="str">
        <f>IF(FN_MC!F18="","*",FN_MC!F18)</f>
        <v>*</v>
      </c>
      <c r="I16" s="110" t="str">
        <f>IF(FN_MC!H18="","*",FN_MC!H18)</f>
        <v>*</v>
      </c>
      <c r="J16" s="110" t="str">
        <f>IF(FN_MC!I18="","*",FN_MC!I18)</f>
        <v>*</v>
      </c>
      <c r="K16" s="110" t="str">
        <f>IF(FN_MC!M18="","*",FN_MC!M18)</f>
        <v>-</v>
      </c>
      <c r="L16" s="110" t="str">
        <f>IF(FN_MC!N18="","*",FN_MC!N18)</f>
        <v>-</v>
      </c>
      <c r="M16" s="111" t="str">
        <f>IF(FN_MC!J18="","*",FN_MC!J18)</f>
        <v>*</v>
      </c>
      <c r="N16" s="296" t="str">
        <f>IF(FN_MC!K18="","*",FN_MC!K18)</f>
        <v>*</v>
      </c>
      <c r="O16" s="296" t="str">
        <f>IF(FN_MC!L18="","*",FN_MC!L18)</f>
        <v>-</v>
      </c>
      <c r="P16" s="111"/>
      <c r="Q16" s="128" t="str">
        <f>IF(FN_MC!O18="","*",FN_MC!O18)</f>
        <v>*</v>
      </c>
      <c r="R16" s="128" t="str">
        <f>IF(FN_MC!P18="","*",FN_MC!P18)</f>
        <v>*</v>
      </c>
      <c r="S16" s="110" t="str">
        <f>IF(FN_MC!Q18="","*",CONCATENATE(FN_MC!Q18," ",FN_MC!R18))</f>
        <v>*</v>
      </c>
      <c r="T16" s="110" t="str">
        <f>IF(FN_MC!V18="","*",FN_MC!V18)</f>
        <v>*</v>
      </c>
      <c r="U16" s="110" t="str">
        <f>IF(FN_MC!W18="","*",FN_MC!W18)</f>
        <v>*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*</v>
      </c>
      <c r="C17" s="109" t="str">
        <f>IF(FN_MC!Z19="","*",FN_MC!Z19)</f>
        <v>*</v>
      </c>
      <c r="D17" s="110" t="str">
        <f>IF(FN_MC!S19="","*",FN_MC!S19)</f>
        <v>-</v>
      </c>
      <c r="E17" s="110" t="str">
        <f>IF(FN_MC!T19="","*",FN_MC!T19)</f>
        <v>-</v>
      </c>
      <c r="F17" s="110" t="str">
        <f>IF(FN_MC!B19="","*",FN_MC!B19)</f>
        <v>*</v>
      </c>
      <c r="G17" s="110" t="str">
        <f>IF(FN_MC!D19="","*",FN_MC!D19)</f>
        <v>*</v>
      </c>
      <c r="H17" s="110" t="str">
        <f>IF(FN_MC!F19="","*",FN_MC!F19)</f>
        <v>*</v>
      </c>
      <c r="I17" s="110" t="str">
        <f>IF(FN_MC!H19="","*",FN_MC!H19)</f>
        <v>*</v>
      </c>
      <c r="J17" s="110" t="str">
        <f>IF(FN_MC!I19="","*",FN_MC!I19)</f>
        <v>*</v>
      </c>
      <c r="K17" s="110" t="str">
        <f>IF(FN_MC!M19="","*",FN_MC!M19)</f>
        <v>-</v>
      </c>
      <c r="L17" s="110" t="str">
        <f>IF(FN_MC!N19="","*",FN_MC!N19)</f>
        <v>-</v>
      </c>
      <c r="M17" s="111" t="str">
        <f>IF(FN_MC!J19="","*",FN_MC!J19)</f>
        <v>*</v>
      </c>
      <c r="N17" s="296" t="str">
        <f>IF(FN_MC!K19="","*",FN_MC!K19)</f>
        <v>*</v>
      </c>
      <c r="O17" s="296" t="str">
        <f>IF(FN_MC!L19="","*",FN_MC!L19)</f>
        <v>-</v>
      </c>
      <c r="P17" s="111"/>
      <c r="Q17" s="128" t="str">
        <f>IF(FN_MC!O19="","*",FN_MC!O19)</f>
        <v>*</v>
      </c>
      <c r="R17" s="128" t="str">
        <f>IF(FN_MC!P19="","*",FN_MC!P19)</f>
        <v>*</v>
      </c>
      <c r="S17" s="110" t="str">
        <f>IF(FN_MC!Q19="","*",CONCATENATE(FN_MC!Q19," ",FN_MC!R19))</f>
        <v>*</v>
      </c>
      <c r="T17" s="110" t="str">
        <f>IF(FN_MC!V19="","*",FN_MC!V19)</f>
        <v>*</v>
      </c>
      <c r="U17" s="110" t="str">
        <f>IF(FN_MC!W19="","*",FN_MC!W19)</f>
        <v>*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*</v>
      </c>
      <c r="C18" s="109" t="str">
        <f>IF(FN_MC!Z20="","*",FN_MC!Z20)</f>
        <v>*</v>
      </c>
      <c r="D18" s="110" t="str">
        <f>IF(FN_MC!S20="","*",FN_MC!S20)</f>
        <v>-</v>
      </c>
      <c r="E18" s="110" t="str">
        <f>IF(FN_MC!T20="","*",FN_MC!T20)</f>
        <v>-</v>
      </c>
      <c r="F18" s="110" t="str">
        <f>IF(FN_MC!B20="","*",FN_MC!B20)</f>
        <v>*</v>
      </c>
      <c r="G18" s="110" t="str">
        <f>IF(FN_MC!D20="","*",FN_MC!D20)</f>
        <v>*</v>
      </c>
      <c r="H18" s="110" t="str">
        <f>IF(FN_MC!F20="","*",FN_MC!F20)</f>
        <v>*</v>
      </c>
      <c r="I18" s="110" t="str">
        <f>IF(FN_MC!H20="","*",FN_MC!H20)</f>
        <v>*</v>
      </c>
      <c r="J18" s="110" t="str">
        <f>IF(FN_MC!I20="","*",FN_MC!I20)</f>
        <v>*</v>
      </c>
      <c r="K18" s="110" t="str">
        <f>IF(FN_MC!M20="","*",FN_MC!M20)</f>
        <v>-</v>
      </c>
      <c r="L18" s="110" t="str">
        <f>IF(FN_MC!N20="","*",FN_MC!N20)</f>
        <v>-</v>
      </c>
      <c r="M18" s="111" t="str">
        <f>IF(FN_MC!J20="","*",FN_MC!J20)</f>
        <v>*</v>
      </c>
      <c r="N18" s="296" t="str">
        <f>IF(FN_MC!K20="","*",FN_MC!K20)</f>
        <v>*</v>
      </c>
      <c r="O18" s="296" t="str">
        <f>IF(FN_MC!L20="","*",FN_MC!L20)</f>
        <v>-</v>
      </c>
      <c r="P18" s="111"/>
      <c r="Q18" s="128" t="str">
        <f>IF(FN_MC!O20="","*",FN_MC!O20)</f>
        <v>*</v>
      </c>
      <c r="R18" s="128" t="str">
        <f>IF(FN_MC!P20="","*",FN_MC!P20)</f>
        <v>*</v>
      </c>
      <c r="S18" s="110" t="str">
        <f>IF(FN_MC!Q20="","*",CONCATENATE(FN_MC!Q20," ",FN_MC!R20))</f>
        <v>*</v>
      </c>
      <c r="T18" s="110" t="str">
        <f>IF(FN_MC!V20="","*",FN_MC!V20)</f>
        <v>*</v>
      </c>
      <c r="U18" s="110" t="str">
        <f>IF(FN_MC!W20="","*",FN_MC!W20)</f>
        <v>*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SIM</v>
      </c>
      <c r="B19" s="109" t="str">
        <f>IF(FN_MC!X21="","*",FN_MC!X21)</f>
        <v>Oportunidade</v>
      </c>
      <c r="C19" s="109" t="str">
        <f>IF(FN_MC!Z21="","*",FN_MC!Z21)</f>
        <v>*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46024</v>
      </c>
      <c r="G19" s="110" t="str">
        <f>IF(FN_MC!D21="","*",FN_MC!D21)</f>
        <v>W70</v>
      </c>
      <c r="H19" s="110" t="str">
        <f>IF(FN_MC!F21="","*",FN_MC!F21)</f>
        <v>DESLOCAMENTO</v>
      </c>
      <c r="I19" s="110" t="str">
        <f>IF(FN_MC!H21="","*",FN_MC!H21)</f>
        <v>TGR2</v>
      </c>
      <c r="J19" s="110" t="str">
        <f>IF(FN_MC!I21="","*",FN_MC!I21)</f>
        <v>TIQ</v>
      </c>
      <c r="K19" s="110" t="str">
        <f>IF(FN_MC!M21="","*",FN_MC!M21)</f>
        <v>TGR-TIQ</v>
      </c>
      <c r="L19" s="110" t="str">
        <f>IF(FN_MC!N21="","*",FN_MC!N21)</f>
        <v>TGRTIQ</v>
      </c>
      <c r="M19" s="111">
        <f>IF(FN_MC!J21="","*",FN_MC!J21)</f>
        <v>98</v>
      </c>
      <c r="N19" s="296">
        <f>IF(FN_MC!K21="","*",FN_MC!K21)</f>
        <v>502</v>
      </c>
      <c r="O19" s="296">
        <f>IF(FN_MC!L21="","*",FN_MC!L21)</f>
        <v>616</v>
      </c>
      <c r="P19" s="111"/>
      <c r="Q19" s="128">
        <f>IF(FN_MC!O21="","*",FN_MC!O21)</f>
        <v>0.375</v>
      </c>
      <c r="R19" s="128">
        <f>IF(FN_MC!P21="","*",FN_MC!P21)</f>
        <v>4.1666666666666664E-2</v>
      </c>
      <c r="S19" s="110" t="str">
        <f>IF(FN_MC!Q21="","*",CONCATENATE(FN_MC!Q21," ",FN_MC!R21))</f>
        <v>1 BINÁRIO</v>
      </c>
      <c r="T19" s="110" t="str">
        <f>IF(FN_MC!V21="","*",FN_MC!V21)</f>
        <v>Heldo</v>
      </c>
      <c r="U19" s="110" t="str">
        <f>IF(FN_MC!W21="","*",FN_MC!W21)</f>
        <v>Deslocamento de TGR para TIQ</v>
      </c>
      <c r="V19" s="112">
        <f ca="1">_xlfn.XLOOKUP(G19&amp;$V$2,BS_CONTROLE[CHAVE],BS_CONTROLE[Quantidade_11],"-")</f>
        <v>30</v>
      </c>
      <c r="W19" s="112">
        <f ca="1">_xlfn.XLOOKUP(G19&amp;$W$2,BS_CONTROLE[CHAVE],BS_CONTROLE[Quantidade_11],"-")</f>
        <v>1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Contrato</v>
      </c>
      <c r="C20" s="109" t="str">
        <f>IF(FN_MC!Z22="","*",FN_MC!Z22)</f>
        <v>*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46024</v>
      </c>
      <c r="G20" s="110" t="str">
        <f>IF(FN_MC!D22="","*",FN_MC!D22)</f>
        <v>V86</v>
      </c>
      <c r="H20" s="110" t="str">
        <f>IF(FN_MC!F22="","*",FN_MC!F22)</f>
        <v>MECANIZAÇÃO - SOCADORA</v>
      </c>
      <c r="I20" s="110" t="str">
        <f>IF(FN_MC!H22="","*",FN_MC!H22)</f>
        <v>TGR2</v>
      </c>
      <c r="J20" s="110" t="str">
        <f>IF(FN_MC!I22="","*",FN_MC!I22)</f>
        <v>TGR2</v>
      </c>
      <c r="K20" s="110" t="str">
        <f>IF(FN_MC!M22="","*",FN_MC!M22)</f>
        <v>TBR-TGR</v>
      </c>
      <c r="L20" s="110" t="str">
        <f>IF(FN_MC!N22="","*",FN_MC!N22)</f>
        <v>492499/499TGR1</v>
      </c>
      <c r="M20" s="111">
        <f>IF(FN_MC!J22="","*",FN_MC!J22)</f>
        <v>74</v>
      </c>
      <c r="N20" s="296">
        <f>IF(FN_MC!K22="","*",FN_MC!K22)</f>
        <v>498</v>
      </c>
      <c r="O20" s="296">
        <f>IF(FN_MC!L22="","*",FN_MC!L22)</f>
        <v>501</v>
      </c>
      <c r="P20" s="111"/>
      <c r="Q20" s="128">
        <f>IF(FN_MC!O22="","*",FN_MC!O22)</f>
        <v>0.29166666666666669</v>
      </c>
      <c r="R20" s="128">
        <f>IF(FN_MC!P22="","*",FN_MC!P22)</f>
        <v>0.16666666666666666</v>
      </c>
      <c r="S20" s="110" t="str">
        <f>IF(FN_MC!Q22="","*",CONCATENATE(FN_MC!Q22," ",FN_MC!R22))</f>
        <v>2240 M</v>
      </c>
      <c r="T20" s="110" t="str">
        <f>IF(FN_MC!V22="","*",FN_MC!V22)</f>
        <v>Antonioni</v>
      </c>
      <c r="U20" s="110" t="str">
        <f>IF(FN_MC!W22="","*",FN_MC!W22)</f>
        <v>Socaria mecanizada</v>
      </c>
      <c r="V20" s="112">
        <f ca="1">_xlfn.XLOOKUP(G20&amp;$V$2,BS_CONTROLE[CHAVE],BS_CONTROLE[Quantidade_11],"-")</f>
        <v>0</v>
      </c>
      <c r="W20" s="112">
        <f ca="1">_xlfn.XLOOKUP(G20&amp;$W$2,BS_CONTROLE[CHAVE],BS_CONTROLE[Quantidade_11],"-")</f>
        <v>1125</v>
      </c>
      <c r="X20" s="112">
        <f ca="1">_xlfn.XLOOKUP(G20&amp;$X$2,BS_CONTROLE[CHAVE],BS_CONTROLE[Quantidade_11],"-")</f>
        <v>3536</v>
      </c>
    </row>
    <row r="21" spans="1:24" s="113" customFormat="1" hidden="1">
      <c r="A21" s="109" t="str">
        <f>IF(FN_MC!Y23="","*",FN_MC!Y23)</f>
        <v>SIM</v>
      </c>
      <c r="B21" s="109" t="str">
        <f>IF(FN_MC!X23="","*",FN_MC!X23)</f>
        <v>Oportunidade</v>
      </c>
      <c r="C21" s="109" t="str">
        <f>IF(FN_MC!Z23="","*",FN_MC!Z23)</f>
        <v>*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46024</v>
      </c>
      <c r="G21" s="110" t="str">
        <f>IF(FN_MC!D23="","*",FN_MC!D23)</f>
        <v>W50</v>
      </c>
      <c r="H21" s="110" t="str">
        <f>IF(FN_MC!F23="","*",FN_MC!F23)</f>
        <v>PDM - DESCARGA - DORMENTE</v>
      </c>
      <c r="I21" s="110" t="str">
        <f>IF(FN_MC!H23="","*",FN_MC!H23)</f>
        <v>TOM2</v>
      </c>
      <c r="J21" s="110" t="str">
        <f>IF(FN_MC!I23="","*",FN_MC!I23)</f>
        <v>TOM2</v>
      </c>
      <c r="K21" s="110" t="str">
        <f>IF(FN_MC!M23="","*",FN_MC!M23)</f>
        <v>TVL-TPC</v>
      </c>
      <c r="L21" s="110" t="str">
        <f>IF(FN_MC!N23="","*",FN_MC!N23)</f>
        <v>440TVL/TPC440</v>
      </c>
      <c r="M21" s="111">
        <f>IF(FN_MC!J23="","*",FN_MC!J23)</f>
        <v>74</v>
      </c>
      <c r="N21" s="296">
        <f>IF(FN_MC!K23="","*",FN_MC!K23)</f>
        <v>450</v>
      </c>
      <c r="O21" s="296">
        <f>IF(FN_MC!L23="","*",FN_MC!L23)</f>
        <v>430</v>
      </c>
      <c r="P21" s="111"/>
      <c r="Q21" s="128">
        <f>IF(FN_MC!O23="","*",FN_MC!O23)</f>
        <v>0.375</v>
      </c>
      <c r="R21" s="128">
        <f>IF(FN_MC!P23="","*",FN_MC!P23)</f>
        <v>8.3333333333333329E-2</v>
      </c>
      <c r="S21" s="110" t="str">
        <f>IF(FN_MC!Q23="","*",CONCATENATE(FN_MC!Q23," ",FN_MC!R23))</f>
        <v>500 Nº DE DORMENTES</v>
      </c>
      <c r="T21" s="110" t="str">
        <f>IF(FN_MC!V23="","*",FN_MC!V23)</f>
        <v>Silmara</v>
      </c>
      <c r="U21" s="110" t="str">
        <f>IF(FN_MC!W23="","*",FN_MC!W23)</f>
        <v>E se tiver oportunidade e/ou for favorável descarga no km 430-450 (TPCTVL)</v>
      </c>
      <c r="V21" s="112">
        <f ca="1">_xlfn.XLOOKUP(G21&amp;$V$2,BS_CONTROLE[CHAVE],BS_CONTROLE[Quantidade_11],"-")</f>
        <v>1</v>
      </c>
      <c r="W21" s="112">
        <f ca="1">_xlfn.XLOOKUP(G21&amp;$W$2,BS_CONTROLE[CHAVE],BS_CONTROLE[Quantidade_11],"-")</f>
        <v>786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*</v>
      </c>
      <c r="B22" s="109" t="str">
        <f>IF(FN_MC!X24="","*",FN_MC!X24)</f>
        <v>*</v>
      </c>
      <c r="C22" s="109" t="str">
        <f>IF(FN_MC!Z24="","*",FN_MC!Z24)</f>
        <v>*</v>
      </c>
      <c r="D22" s="110" t="str">
        <f>IF(FN_MC!S24="","*",FN_MC!S24)</f>
        <v>-</v>
      </c>
      <c r="E22" s="110" t="str">
        <f>IF(FN_MC!T24="","*",FN_MC!T24)</f>
        <v>-</v>
      </c>
      <c r="F22" s="110" t="str">
        <f>IF(FN_MC!B24="","*",FN_MC!B24)</f>
        <v>*</v>
      </c>
      <c r="G22" s="110" t="str">
        <f>IF(FN_MC!D24="","*",FN_MC!D24)</f>
        <v>*</v>
      </c>
      <c r="H22" s="110" t="str">
        <f>IF(FN_MC!F24="","*",FN_MC!F24)</f>
        <v>*</v>
      </c>
      <c r="I22" s="110" t="str">
        <f>IF(FN_MC!H24="","*",FN_MC!H24)</f>
        <v>*</v>
      </c>
      <c r="J22" s="110" t="str">
        <f>IF(FN_MC!I24="","*",FN_MC!I24)</f>
        <v>*</v>
      </c>
      <c r="K22" s="110" t="str">
        <f>IF(FN_MC!M24="","*",FN_MC!M24)</f>
        <v>-</v>
      </c>
      <c r="L22" s="110" t="str">
        <f>IF(FN_MC!N24="","*",FN_MC!N24)</f>
        <v>-</v>
      </c>
      <c r="M22" s="111" t="str">
        <f>IF(FN_MC!J24="","*",FN_MC!J24)</f>
        <v>*</v>
      </c>
      <c r="N22" s="296" t="str">
        <f>IF(FN_MC!K24="","*",FN_MC!K24)</f>
        <v>*</v>
      </c>
      <c r="O22" s="296" t="str">
        <f>IF(FN_MC!L24="","*",FN_MC!L24)</f>
        <v>-</v>
      </c>
      <c r="P22" s="111"/>
      <c r="Q22" s="128" t="str">
        <f>IF(FN_MC!O24="","*",FN_MC!O24)</f>
        <v>*</v>
      </c>
      <c r="R22" s="128" t="str">
        <f>IF(FN_MC!P24="","*",FN_MC!P24)</f>
        <v>*</v>
      </c>
      <c r="S22" s="110" t="str">
        <f>IF(FN_MC!Q24="","*",CONCATENATE(FN_MC!Q24," ",FN_MC!R24))</f>
        <v>*</v>
      </c>
      <c r="T22" s="110" t="str">
        <f>IF(FN_MC!V24="","*",FN_MC!V24)</f>
        <v>*</v>
      </c>
      <c r="U22" s="110" t="str">
        <f>IF(FN_MC!W24="","*",FN_MC!W24)</f>
        <v>*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*</v>
      </c>
      <c r="B23" s="109" t="str">
        <f>IF(FN_MC!X25="","*",FN_MC!X25)</f>
        <v>*</v>
      </c>
      <c r="C23" s="109" t="str">
        <f>IF(FN_MC!Z25="","*",FN_MC!Z25)</f>
        <v>*</v>
      </c>
      <c r="D23" s="110" t="str">
        <f>IF(FN_MC!S25="","*",FN_MC!S25)</f>
        <v>-</v>
      </c>
      <c r="E23" s="110" t="str">
        <f>IF(FN_MC!T25="","*",FN_MC!T25)</f>
        <v>-</v>
      </c>
      <c r="F23" s="110" t="str">
        <f>IF(FN_MC!B25="","*",FN_MC!B25)</f>
        <v>*</v>
      </c>
      <c r="G23" s="110" t="str">
        <f>IF(FN_MC!D25="","*",FN_MC!D25)</f>
        <v>*</v>
      </c>
      <c r="H23" s="110" t="str">
        <f>IF(FN_MC!F25="","*",FN_MC!F25)</f>
        <v>*</v>
      </c>
      <c r="I23" s="110" t="str">
        <f>IF(FN_MC!H25="","*",FN_MC!H25)</f>
        <v>*</v>
      </c>
      <c r="J23" s="110" t="str">
        <f>IF(FN_MC!I25="","*",FN_MC!I25)</f>
        <v>*</v>
      </c>
      <c r="K23" s="110" t="str">
        <f>IF(FN_MC!M25="","*",FN_MC!M25)</f>
        <v>-</v>
      </c>
      <c r="L23" s="110" t="str">
        <f>IF(FN_MC!N25="","*",FN_MC!N25)</f>
        <v>-</v>
      </c>
      <c r="M23" s="111" t="str">
        <f>IF(FN_MC!J25="","*",FN_MC!J25)</f>
        <v>*</v>
      </c>
      <c r="N23" s="296" t="str">
        <f>IF(FN_MC!K25="","*",FN_MC!K25)</f>
        <v>*</v>
      </c>
      <c r="O23" s="296" t="str">
        <f>IF(FN_MC!L25="","*",FN_MC!L25)</f>
        <v>-</v>
      </c>
      <c r="P23" s="111"/>
      <c r="Q23" s="128" t="str">
        <f>IF(FN_MC!O25="","*",FN_MC!O25)</f>
        <v>*</v>
      </c>
      <c r="R23" s="128" t="str">
        <f>IF(FN_MC!P25="","*",FN_MC!P25)</f>
        <v>*</v>
      </c>
      <c r="S23" s="110" t="str">
        <f>IF(FN_MC!Q25="","*",CONCATENATE(FN_MC!Q25," ",FN_MC!R25))</f>
        <v>*</v>
      </c>
      <c r="T23" s="110" t="str">
        <f>IF(FN_MC!V25="","*",FN_MC!V25)</f>
        <v>*</v>
      </c>
      <c r="U23" s="110" t="str">
        <f>IF(FN_MC!W25="","*",FN_MC!W25)</f>
        <v>*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*</v>
      </c>
      <c r="B24" s="109" t="str">
        <f>IF(FN_MC!X26="","*",FN_MC!X26)</f>
        <v>*</v>
      </c>
      <c r="C24" s="109" t="str">
        <f>IF(FN_MC!Z26="","*",FN_MC!Z26)</f>
        <v>*</v>
      </c>
      <c r="D24" s="110" t="str">
        <f>IF(FN_MC!S26="","*",FN_MC!S26)</f>
        <v>-</v>
      </c>
      <c r="E24" s="110" t="str">
        <f>IF(FN_MC!T26="","*",FN_MC!T26)</f>
        <v>-</v>
      </c>
      <c r="F24" s="110" t="str">
        <f>IF(FN_MC!B26="","*",FN_MC!B26)</f>
        <v>*</v>
      </c>
      <c r="G24" s="110" t="str">
        <f>IF(FN_MC!D26="","*",FN_MC!D26)</f>
        <v>*</v>
      </c>
      <c r="H24" s="110" t="str">
        <f>IF(FN_MC!F26="","*",FN_MC!F26)</f>
        <v>*</v>
      </c>
      <c r="I24" s="110" t="str">
        <f>IF(FN_MC!H26="","*",FN_MC!H26)</f>
        <v>*</v>
      </c>
      <c r="J24" s="110" t="str">
        <f>IF(FN_MC!I26="","*",FN_MC!I26)</f>
        <v>*</v>
      </c>
      <c r="K24" s="110" t="str">
        <f>IF(FN_MC!M26="","*",FN_MC!M26)</f>
        <v>-</v>
      </c>
      <c r="L24" s="110" t="str">
        <f>IF(FN_MC!N26="","*",FN_MC!N26)</f>
        <v>-</v>
      </c>
      <c r="M24" s="111" t="str">
        <f>IF(FN_MC!J26="","*",FN_MC!J26)</f>
        <v>*</v>
      </c>
      <c r="N24" s="296" t="str">
        <f>IF(FN_MC!K26="","*",FN_MC!K26)</f>
        <v>*</v>
      </c>
      <c r="O24" s="296" t="str">
        <f>IF(FN_MC!L26="","*",FN_MC!L26)</f>
        <v>-</v>
      </c>
      <c r="P24" s="111"/>
      <c r="Q24" s="128" t="str">
        <f>IF(FN_MC!O26="","*",FN_MC!O26)</f>
        <v>*</v>
      </c>
      <c r="R24" s="128" t="str">
        <f>IF(FN_MC!P26="","*",FN_MC!P26)</f>
        <v>*</v>
      </c>
      <c r="S24" s="110" t="str">
        <f>IF(FN_MC!Q26="","*",CONCATENATE(FN_MC!Q26," ",FN_MC!R26))</f>
        <v>*</v>
      </c>
      <c r="T24" s="110" t="str">
        <f>IF(FN_MC!V26="","*",FN_MC!V26)</f>
        <v>*</v>
      </c>
      <c r="U24" s="110" t="str">
        <f>IF(FN_MC!W26="","*",FN_MC!W26)</f>
        <v>*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*</v>
      </c>
      <c r="D25" s="110" t="str">
        <f>IF(FN_MC!S27="","*",FN_MC!S27)</f>
        <v>MALHA CENTRAL</v>
      </c>
      <c r="E25" s="110" t="str">
        <f>IF(FN_MC!T27="","*",FN_MC!T27)</f>
        <v>RAMAL</v>
      </c>
      <c r="F25" s="110">
        <f>IF(FN_MC!B27="","*",FN_MC!B27)</f>
        <v>46024</v>
      </c>
      <c r="G25" s="110" t="str">
        <f>IF(FN_MC!D27="","*",FN_MC!D27)</f>
        <v>V42</v>
      </c>
      <c r="H25" s="110" t="str">
        <f>IF(FN_MC!F27="","*",FN_MC!F27)</f>
        <v>MODERNIZAÇÃO - SOCADORA</v>
      </c>
      <c r="I25" s="110" t="str">
        <f>IF(FN_MC!H27="","*",FN_MC!H27)</f>
        <v>ZGT1</v>
      </c>
      <c r="J25" s="110" t="str">
        <f>IF(FN_MC!I27="","*",FN_MC!I27)</f>
        <v>ZGT1</v>
      </c>
      <c r="K25" s="110" t="str">
        <f>IF(FN_MC!M27="","*",FN_MC!M27)</f>
        <v>ZGT-ZXE</v>
      </c>
      <c r="L25" s="110" t="str">
        <f>IF(FN_MC!N27="","*",FN_MC!N27)</f>
        <v>ZGTZXE</v>
      </c>
      <c r="M25" s="111">
        <f>IF(FN_MC!J27="","*",FN_MC!J27)</f>
        <v>72</v>
      </c>
      <c r="N25" s="296">
        <f>IF(FN_MC!K27="","*",FN_MC!K27)</f>
        <v>317</v>
      </c>
      <c r="O25" s="296">
        <f>IF(FN_MC!L27="","*",FN_MC!L27)</f>
        <v>318</v>
      </c>
      <c r="P25" s="111"/>
      <c r="Q25" s="128">
        <f>IF(FN_MC!O27="","*",FN_MC!O27)</f>
        <v>0.27083333333333331</v>
      </c>
      <c r="R25" s="128">
        <f>IF(FN_MC!P27="","*",FN_MC!P27)</f>
        <v>4.1666666666666664E-2</v>
      </c>
      <c r="S25" s="110" t="str">
        <f>IF(FN_MC!Q27="","*",CONCATENATE(FN_MC!Q27," ",FN_MC!R27))</f>
        <v>200 M</v>
      </c>
      <c r="T25" s="110" t="str">
        <f>IF(FN_MC!V27="","*",FN_MC!V27)</f>
        <v>Ana</v>
      </c>
      <c r="U25" s="110" t="str">
        <f>IF(FN_MC!W27="","*",FN_MC!W27)</f>
        <v>Socadora mecanizada</v>
      </c>
      <c r="V25" s="112">
        <f ca="1">_xlfn.XLOOKUP(G25&amp;$V$2,BS_CONTROLE[CHAVE],BS_CONTROLE[Quantidade_11],"-")</f>
        <v>770</v>
      </c>
      <c r="W25" s="112">
        <f ca="1">_xlfn.XLOOKUP(G25&amp;$W$2,BS_CONTROLE[CHAVE],BS_CONTROLE[Quantidade_11],"-")</f>
        <v>220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*</v>
      </c>
      <c r="B26" s="109" t="str">
        <f>IF(FN_MC!X28="","*",FN_MC!X28)</f>
        <v>*</v>
      </c>
      <c r="C26" s="109" t="str">
        <f>IF(FN_MC!Z28="","*",FN_MC!Z28)</f>
        <v>*</v>
      </c>
      <c r="D26" s="110" t="str">
        <f>IF(FN_MC!S28="","*",FN_MC!S28)</f>
        <v>-</v>
      </c>
      <c r="E26" s="110" t="str">
        <f>IF(FN_MC!T28="","*",FN_MC!T28)</f>
        <v>-</v>
      </c>
      <c r="F26" s="110" t="str">
        <f>IF(FN_MC!B28="","*",FN_MC!B28)</f>
        <v>*</v>
      </c>
      <c r="G26" s="110" t="str">
        <f>IF(FN_MC!D28="","*",FN_MC!D28)</f>
        <v>*</v>
      </c>
      <c r="H26" s="110" t="str">
        <f>IF(FN_MC!F28="","*",FN_MC!F28)</f>
        <v>*</v>
      </c>
      <c r="I26" s="110" t="str">
        <f>IF(FN_MC!H28="","*",FN_MC!H28)</f>
        <v>*</v>
      </c>
      <c r="J26" s="110" t="str">
        <f>IF(FN_MC!I28="","*",FN_MC!I28)</f>
        <v>*</v>
      </c>
      <c r="K26" s="110" t="str">
        <f>IF(FN_MC!M28="","*",FN_MC!M28)</f>
        <v>-</v>
      </c>
      <c r="L26" s="110" t="str">
        <f>IF(FN_MC!N28="","*",FN_MC!N28)</f>
        <v>-</v>
      </c>
      <c r="M26" s="111" t="str">
        <f>IF(FN_MC!J28="","*",FN_MC!J28)</f>
        <v>*</v>
      </c>
      <c r="N26" s="296" t="str">
        <f>IF(FN_MC!K28="","*",FN_MC!K28)</f>
        <v>*</v>
      </c>
      <c r="O26" s="296" t="str">
        <f>IF(FN_MC!L28="","*",FN_MC!L28)</f>
        <v>-</v>
      </c>
      <c r="P26" s="111"/>
      <c r="Q26" s="128" t="str">
        <f>IF(FN_MC!O28="","*",FN_MC!O28)</f>
        <v>*</v>
      </c>
      <c r="R26" s="128" t="str">
        <f>IF(FN_MC!P28="","*",FN_MC!P28)</f>
        <v>*</v>
      </c>
      <c r="S26" s="110" t="str">
        <f>IF(FN_MC!Q28="","*",CONCATENATE(FN_MC!Q28," ",FN_MC!R28))</f>
        <v>*</v>
      </c>
      <c r="T26" s="110" t="str">
        <f>IF(FN_MC!V28="","*",FN_MC!V28)</f>
        <v>*</v>
      </c>
      <c r="U26" s="110" t="str">
        <f>IF(FN_MC!W28="","*",FN_MC!W28)</f>
        <v>*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*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46024</v>
      </c>
      <c r="G27" s="110" t="str">
        <f>IF(FN_MC!D29="","*",FN_MC!D29)</f>
        <v>E46</v>
      </c>
      <c r="H27" s="110" t="str">
        <f>IF(FN_MC!F29="","*",FN_MC!F29)</f>
        <v>DESLOCAMENTO</v>
      </c>
      <c r="I27" s="110" t="str">
        <f>IF(FN_MC!H29="","*",FN_MC!H29)</f>
        <v>ZTP</v>
      </c>
      <c r="J27" s="110" t="str">
        <f>IF(FN_MC!I29="","*",FN_MC!I29)</f>
        <v>TCS2</v>
      </c>
      <c r="K27" s="110" t="str">
        <f>IF(FN_MC!M29="","*",FN_MC!M29)</f>
        <v>ZTP</v>
      </c>
      <c r="L27" s="110" t="str">
        <f>IF(FN_MC!N29="","*",FN_MC!N29)</f>
        <v>ZTP11</v>
      </c>
      <c r="M27" s="111">
        <f>IF(FN_MC!J29="","*",FN_MC!J29)</f>
        <v>78</v>
      </c>
      <c r="N27" s="296">
        <f>IF(FN_MC!K29="","*",FN_MC!K29)</f>
        <v>336</v>
      </c>
      <c r="O27" s="296" t="str">
        <f>IF(FN_MC!L29="","*",FN_MC!L29)</f>
        <v>-</v>
      </c>
      <c r="P27" s="111"/>
      <c r="Q27" s="128">
        <f>IF(FN_MC!O29="","*",FN_MC!O29)</f>
        <v>0.41666666666666669</v>
      </c>
      <c r="R27" s="128">
        <f>IF(FN_MC!P29="","*",FN_MC!P29)</f>
        <v>4.1666666666666664E-2</v>
      </c>
      <c r="S27" s="110" t="str">
        <f>IF(FN_MC!Q29="","*",CONCATENATE(FN_MC!Q29," ",FN_MC!R29))</f>
        <v>1 BINÁRIO</v>
      </c>
      <c r="T27" s="110" t="str">
        <f>IF(FN_MC!V29="","*",FN_MC!V29)</f>
        <v>PCM</v>
      </c>
      <c r="U27" s="110" t="str">
        <f>IF(FN_MC!W29="","*",FN_MC!W29)</f>
        <v>Deslocamento de ZTP para TCS</v>
      </c>
      <c r="V27" s="112" t="str">
        <f ca="1">_xlfn.XLOOKUP(G27&amp;$V$2,BS_CONTROLE[CHAVE],BS_CONTROLE[Quantidade_11],"-")</f>
        <v>-</v>
      </c>
      <c r="W27" s="112">
        <f ca="1">_xlfn.XLOOKUP(G27&amp;$W$2,BS_CONTROLE[CHAVE],BS_CONTROLE[Quantidade_11],"-")</f>
        <v>1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*</v>
      </c>
      <c r="B28" s="109" t="str">
        <f>IF(FN_MC!X30="","*",FN_MC!X30)</f>
        <v>*</v>
      </c>
      <c r="C28" s="109" t="str">
        <f>IF(FN_MC!Z30="","*",FN_MC!Z30)</f>
        <v>*</v>
      </c>
      <c r="D28" s="110" t="str">
        <f>IF(FN_MC!S30="","*",FN_MC!S30)</f>
        <v>-</v>
      </c>
      <c r="E28" s="110" t="str">
        <f>IF(FN_MC!T30="","*",FN_MC!T30)</f>
        <v>-</v>
      </c>
      <c r="F28" s="110" t="str">
        <f>IF(FN_MC!B30="","*",FN_MC!B30)</f>
        <v>*</v>
      </c>
      <c r="G28" s="110" t="str">
        <f>IF(FN_MC!D30="","*",FN_MC!D30)</f>
        <v>*</v>
      </c>
      <c r="H28" s="110" t="str">
        <f>IF(FN_MC!F30="","*",FN_MC!F30)</f>
        <v>*</v>
      </c>
      <c r="I28" s="110" t="str">
        <f>IF(FN_MC!H30="","*",FN_MC!H30)</f>
        <v>*</v>
      </c>
      <c r="J28" s="110" t="str">
        <f>IF(FN_MC!I30="","*",FN_MC!I30)</f>
        <v>*</v>
      </c>
      <c r="K28" s="110" t="str">
        <f>IF(FN_MC!M30="","*",FN_MC!M30)</f>
        <v>-</v>
      </c>
      <c r="L28" s="110" t="str">
        <f>IF(FN_MC!N30="","*",FN_MC!N30)</f>
        <v>-</v>
      </c>
      <c r="M28" s="111" t="str">
        <f>IF(FN_MC!J30="","*",FN_MC!J30)</f>
        <v>*</v>
      </c>
      <c r="N28" s="296" t="str">
        <f>IF(FN_MC!K30="","*",FN_MC!K30)</f>
        <v>*</v>
      </c>
      <c r="O28" s="296" t="str">
        <f>IF(FN_MC!L30="","*",FN_MC!L30)</f>
        <v>-</v>
      </c>
      <c r="P28" s="111"/>
      <c r="Q28" s="128" t="str">
        <f>IF(FN_MC!O30="","*",FN_MC!O30)</f>
        <v>*</v>
      </c>
      <c r="R28" s="128" t="str">
        <f>IF(FN_MC!P30="","*",FN_MC!P30)</f>
        <v>*</v>
      </c>
      <c r="S28" s="110" t="str">
        <f>IF(FN_MC!Q30="","*",CONCATENATE(FN_MC!Q30," ",FN_MC!R30))</f>
        <v>*</v>
      </c>
      <c r="T28" s="110" t="str">
        <f>IF(FN_MC!V30="","*",FN_MC!V30)</f>
        <v>*</v>
      </c>
      <c r="U28" s="110" t="str">
        <f>IF(FN_MC!W30="","*",FN_MC!W30)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*</v>
      </c>
      <c r="B29" s="109" t="str">
        <f>IF(FN_MC!X31="","*",FN_MC!X31)</f>
        <v>*</v>
      </c>
      <c r="C29" s="109" t="str">
        <f>IF(FN_MC!Z31="","*",FN_MC!Z31)</f>
        <v>*</v>
      </c>
      <c r="D29" s="110" t="str">
        <f>IF(FN_MC!S31="","*",FN_MC!S31)</f>
        <v>-</v>
      </c>
      <c r="E29" s="110" t="str">
        <f>IF(FN_MC!T31="","*",FN_MC!T31)</f>
        <v>-</v>
      </c>
      <c r="F29" s="110" t="str">
        <f>IF(FN_MC!B31="","*",FN_MC!B31)</f>
        <v>*</v>
      </c>
      <c r="G29" s="110" t="str">
        <f>IF(FN_MC!D31="","*",FN_MC!D31)</f>
        <v>*</v>
      </c>
      <c r="H29" s="110" t="str">
        <f>IF(FN_MC!F31="","*",FN_MC!F31)</f>
        <v>*</v>
      </c>
      <c r="I29" s="110" t="str">
        <f>IF(FN_MC!H31="","*",FN_MC!H31)</f>
        <v>*</v>
      </c>
      <c r="J29" s="110" t="str">
        <f>IF(FN_MC!I31="","*",FN_MC!I31)</f>
        <v>*</v>
      </c>
      <c r="K29" s="110" t="str">
        <f>IF(FN_MC!M31="","*",FN_MC!M31)</f>
        <v>-</v>
      </c>
      <c r="L29" s="110" t="str">
        <f>IF(FN_MC!N31="","*",FN_MC!N31)</f>
        <v>-</v>
      </c>
      <c r="M29" s="111" t="str">
        <f>IF(FN_MC!J31="","*",FN_MC!J31)</f>
        <v>*</v>
      </c>
      <c r="N29" s="296" t="str">
        <f>IF(FN_MC!K31="","*",FN_MC!K31)</f>
        <v>*</v>
      </c>
      <c r="O29" s="296" t="str">
        <f>IF(FN_MC!L31="","*",FN_MC!L31)</f>
        <v>-</v>
      </c>
      <c r="P29" s="111"/>
      <c r="Q29" s="128" t="str">
        <f>IF(FN_MC!O31="","*",FN_MC!O31)</f>
        <v>*</v>
      </c>
      <c r="R29" s="128" t="str">
        <f>IF(FN_MC!P31="","*",FN_MC!P31)</f>
        <v>*</v>
      </c>
      <c r="S29" s="110" t="str">
        <f>IF(FN_MC!Q31="","*",CONCATENATE(FN_MC!Q31," ",FN_MC!R31))</f>
        <v>*</v>
      </c>
      <c r="T29" s="110" t="str">
        <f>IF(FN_MC!V31="","*",FN_MC!V31)</f>
        <v>*</v>
      </c>
      <c r="U29" s="110" t="str">
        <f>IF(FN_MC!W31="","*",FN_MC!W31)</f>
        <v>*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6" t="str">
        <f>IF(FN_MC!K32="","*",FN_MC!K32)</f>
        <v>*</v>
      </c>
      <c r="O30" s="296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*</v>
      </c>
      <c r="B31" s="109" t="str">
        <f>IF(FN_MC!X33="","*",FN_MC!X33)</f>
        <v>*</v>
      </c>
      <c r="C31" s="109" t="str">
        <f>IF(FN_MC!Z33="","*",FN_MC!Z33)</f>
        <v>*</v>
      </c>
      <c r="D31" s="110" t="str">
        <f>IF(FN_MC!S33="","*",FN_MC!S33)</f>
        <v>-</v>
      </c>
      <c r="E31" s="110" t="str">
        <f>IF(FN_MC!T33="","*",FN_MC!T33)</f>
        <v>-</v>
      </c>
      <c r="F31" s="110" t="str">
        <f>IF(FN_MC!B33="","*",FN_MC!B33)</f>
        <v>*</v>
      </c>
      <c r="G31" s="110" t="str">
        <f>IF(FN_MC!D33="","*",FN_MC!D33)</f>
        <v>*</v>
      </c>
      <c r="H31" s="110" t="str">
        <f>IF(FN_MC!F33="","*",FN_MC!F33)</f>
        <v>*</v>
      </c>
      <c r="I31" s="110" t="str">
        <f>IF(FN_MC!H33="","*",FN_MC!H33)</f>
        <v>*</v>
      </c>
      <c r="J31" s="110" t="str">
        <f>IF(FN_MC!I33="","*",FN_MC!I33)</f>
        <v>*</v>
      </c>
      <c r="K31" s="110" t="str">
        <f>IF(FN_MC!M33="","*",FN_MC!M33)</f>
        <v>-</v>
      </c>
      <c r="L31" s="110" t="str">
        <f>IF(FN_MC!N33="","*",FN_MC!N33)</f>
        <v>-</v>
      </c>
      <c r="M31" s="111" t="str">
        <f>IF(FN_MC!J33="","*",FN_MC!J33)</f>
        <v>*</v>
      </c>
      <c r="N31" s="296" t="str">
        <f>IF(FN_MC!K33="","*",FN_MC!K33)</f>
        <v>*</v>
      </c>
      <c r="O31" s="296" t="str">
        <f>IF(FN_MC!L33="","*",FN_MC!L33)</f>
        <v>-</v>
      </c>
      <c r="P31" s="111"/>
      <c r="Q31" s="128" t="str">
        <f>IF(FN_MC!O33="","*",FN_MC!O33)</f>
        <v>*</v>
      </c>
      <c r="R31" s="128" t="str">
        <f>IF(FN_MC!P33="","*",FN_MC!P33)</f>
        <v>*</v>
      </c>
      <c r="S31" s="110" t="str">
        <f>IF(FN_MC!Q33="","*",CONCATENATE(FN_MC!Q33," ",FN_MC!R33))</f>
        <v>*</v>
      </c>
      <c r="T31" s="110" t="str">
        <f>IF(FN_MC!V33="","*",FN_MC!V33)</f>
        <v>*</v>
      </c>
      <c r="U31" s="110" t="str">
        <f>IF(FN_MC!W33="","*",FN_MC!W33)</f>
        <v>*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*</v>
      </c>
      <c r="B32" s="109" t="str">
        <f>IF(FN_MC!X34="","*",FN_MC!X34)</f>
        <v>*</v>
      </c>
      <c r="C32" s="109" t="str">
        <f>IF(FN_MC!Z34="","*",FN_MC!Z34)</f>
        <v>*</v>
      </c>
      <c r="D32" s="110" t="str">
        <f>IF(FN_MC!S34="","*",FN_MC!S34)</f>
        <v>-</v>
      </c>
      <c r="E32" s="110" t="str">
        <f>IF(FN_MC!T34="","*",FN_MC!T34)</f>
        <v>-</v>
      </c>
      <c r="F32" s="110" t="str">
        <f>IF(FN_MC!B34="","*",FN_MC!B34)</f>
        <v>*</v>
      </c>
      <c r="G32" s="110" t="str">
        <f>IF(FN_MC!D34="","*",FN_MC!D34)</f>
        <v>*</v>
      </c>
      <c r="H32" s="110" t="str">
        <f>IF(FN_MC!F34="","*",FN_MC!F34)</f>
        <v>*</v>
      </c>
      <c r="I32" s="110" t="str">
        <f>IF(FN_MC!H34="","*",FN_MC!H34)</f>
        <v>*</v>
      </c>
      <c r="J32" s="110" t="str">
        <f>IF(FN_MC!I34="","*",FN_MC!I34)</f>
        <v>*</v>
      </c>
      <c r="K32" s="110" t="str">
        <f>IF(FN_MC!M34="","*",FN_MC!M34)</f>
        <v>-</v>
      </c>
      <c r="L32" s="110" t="str">
        <f>IF(FN_MC!N34="","*",FN_MC!N34)</f>
        <v>-</v>
      </c>
      <c r="M32" s="111" t="str">
        <f>IF(FN_MC!J34="","*",FN_MC!J34)</f>
        <v>*</v>
      </c>
      <c r="N32" s="296" t="str">
        <f>IF(FN_MC!K34="","*",FN_MC!K34)</f>
        <v>*</v>
      </c>
      <c r="O32" s="296" t="str">
        <f>IF(FN_MC!L34="","*",FN_MC!L34)</f>
        <v>-</v>
      </c>
      <c r="P32" s="111"/>
      <c r="Q32" s="128" t="str">
        <f>IF(FN_MC!O34="","*",FN_MC!O34)</f>
        <v>*</v>
      </c>
      <c r="R32" s="128" t="str">
        <f>IF(FN_MC!P34="","*",FN_MC!P34)</f>
        <v>*</v>
      </c>
      <c r="S32" s="110" t="str">
        <f>IF(FN_MC!Q34="","*",CONCATENATE(FN_MC!Q34," ",FN_MC!R34))</f>
        <v>*</v>
      </c>
      <c r="T32" s="110" t="str">
        <f>IF(FN_MC!V34="","*",FN_MC!V34)</f>
        <v>*</v>
      </c>
      <c r="U32" s="110" t="str">
        <f>IF(FN_MC!W34="","*",FN_MC!W34)</f>
        <v>*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*</v>
      </c>
      <c r="B33" s="109" t="str">
        <f>IF(FN_MC!X35="","*",FN_MC!X35)</f>
        <v>*</v>
      </c>
      <c r="C33" s="109" t="str">
        <f>IF(FN_MC!Z35="","*",FN_MC!Z35)</f>
        <v>*</v>
      </c>
      <c r="D33" s="110" t="str">
        <f>IF(FN_MC!S35="","*",FN_MC!S35)</f>
        <v>-</v>
      </c>
      <c r="E33" s="110" t="str">
        <f>IF(FN_MC!T35="","*",FN_MC!T35)</f>
        <v>-</v>
      </c>
      <c r="F33" s="110" t="str">
        <f>IF(FN_MC!B35="","*",FN_MC!B35)</f>
        <v>*</v>
      </c>
      <c r="G33" s="110" t="str">
        <f>IF(FN_MC!D35="","*",FN_MC!D35)</f>
        <v>*</v>
      </c>
      <c r="H33" s="110" t="str">
        <f>IF(FN_MC!F35="","*",FN_MC!F35)</f>
        <v>*</v>
      </c>
      <c r="I33" s="110" t="str">
        <f>IF(FN_MC!H35="","*",FN_MC!H35)</f>
        <v>*</v>
      </c>
      <c r="J33" s="110" t="str">
        <f>IF(FN_MC!I35="","*",FN_MC!I35)</f>
        <v>*</v>
      </c>
      <c r="K33" s="110" t="str">
        <f>IF(FN_MC!M35="","*",FN_MC!M35)</f>
        <v>-</v>
      </c>
      <c r="L33" s="110" t="str">
        <f>IF(FN_MC!N35="","*",FN_MC!N35)</f>
        <v>-</v>
      </c>
      <c r="M33" s="111" t="str">
        <f>IF(FN_MC!J35="","*",FN_MC!J35)</f>
        <v>*</v>
      </c>
      <c r="N33" s="296" t="str">
        <f>IF(FN_MC!K35="","*",FN_MC!K35)</f>
        <v>*</v>
      </c>
      <c r="O33" s="296" t="str">
        <f>IF(FN_MC!L35="","*",FN_MC!L35)</f>
        <v>-</v>
      </c>
      <c r="P33" s="111"/>
      <c r="Q33" s="128" t="str">
        <f>IF(FN_MC!O35="","*",FN_MC!O35)</f>
        <v>*</v>
      </c>
      <c r="R33" s="128" t="str">
        <f>IF(FN_MC!P35="","*",FN_MC!P35)</f>
        <v>*</v>
      </c>
      <c r="S33" s="110" t="str">
        <f>IF(FN_MC!Q35="","*",CONCATENATE(FN_MC!Q35," ",FN_MC!R35))</f>
        <v>*</v>
      </c>
      <c r="T33" s="110" t="str">
        <f>IF(FN_MC!V35="","*",FN_MC!V35)</f>
        <v>*</v>
      </c>
      <c r="U33" s="110" t="str">
        <f>IF(FN_MC!W35="","*",FN_MC!W35)</f>
        <v>*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*</v>
      </c>
      <c r="B34" s="109" t="str">
        <f>IF(FN_MC!X36="","*",FN_MC!X36)</f>
        <v>*</v>
      </c>
      <c r="C34" s="109" t="str">
        <f>IF(FN_MC!Z36="","*",FN_MC!Z36)</f>
        <v>*</v>
      </c>
      <c r="D34" s="110" t="str">
        <f>IF(FN_MC!S36="","*",FN_MC!S36)</f>
        <v>-</v>
      </c>
      <c r="E34" s="110" t="str">
        <f>IF(FN_MC!T36="","*",FN_MC!T36)</f>
        <v>-</v>
      </c>
      <c r="F34" s="110" t="str">
        <f>IF(FN_MC!B36="","*",FN_MC!B36)</f>
        <v>*</v>
      </c>
      <c r="G34" s="110" t="str">
        <f>IF(FN_MC!D36="","*",FN_MC!D36)</f>
        <v>*</v>
      </c>
      <c r="H34" s="110" t="str">
        <f>IF(FN_MC!F36="","*",FN_MC!F36)</f>
        <v>*</v>
      </c>
      <c r="I34" s="110" t="str">
        <f>IF(FN_MC!H36="","*",FN_MC!H36)</f>
        <v>*</v>
      </c>
      <c r="J34" s="110" t="str">
        <f>IF(FN_MC!I36="","*",FN_MC!I36)</f>
        <v>*</v>
      </c>
      <c r="K34" s="110" t="str">
        <f>IF(FN_MC!M36="","*",FN_MC!M36)</f>
        <v>-</v>
      </c>
      <c r="L34" s="110" t="str">
        <f>IF(FN_MC!N36="","*",FN_MC!N36)</f>
        <v>-</v>
      </c>
      <c r="M34" s="111" t="str">
        <f>IF(FN_MC!J36="","*",FN_MC!J36)</f>
        <v>*</v>
      </c>
      <c r="N34" s="296" t="str">
        <f>IF(FN_MC!K36="","*",FN_MC!K36)</f>
        <v>*</v>
      </c>
      <c r="O34" s="296" t="str">
        <f>IF(FN_MC!L36="","*",FN_MC!L36)</f>
        <v>-</v>
      </c>
      <c r="P34" s="111"/>
      <c r="Q34" s="128" t="str">
        <f>IF(FN_MC!O36="","*",FN_MC!O36)</f>
        <v>*</v>
      </c>
      <c r="R34" s="128" t="str">
        <f>IF(FN_MC!P36="","*",FN_MC!P36)</f>
        <v>*</v>
      </c>
      <c r="S34" s="110" t="str">
        <f>IF(FN_MC!Q36="","*",CONCATENATE(FN_MC!Q36," ",FN_MC!R36))</f>
        <v>*</v>
      </c>
      <c r="T34" s="110" t="str">
        <f>IF(FN_MC!V36="","*",FN_MC!V36)</f>
        <v>*</v>
      </c>
      <c r="U34" s="110" t="str">
        <f>IF(FN_MC!W36="","*",FN_MC!W36)</f>
        <v>*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6" t="str">
        <f>IF(FN_MC!K37="","*",FN_MC!K37)</f>
        <v>*</v>
      </c>
      <c r="O35" s="296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*</v>
      </c>
      <c r="B36" s="109" t="str">
        <f>IF(FN_MC!X38="","*",FN_MC!X38)</f>
        <v>*</v>
      </c>
      <c r="C36" s="109" t="str">
        <f>IF(FN_MC!Z38="","*",FN_MC!Z38)</f>
        <v>*</v>
      </c>
      <c r="D36" s="110" t="str">
        <f>IF(FN_MC!S38="","*",FN_MC!S38)</f>
        <v>-</v>
      </c>
      <c r="E36" s="110" t="str">
        <f>IF(FN_MC!T38="","*",FN_MC!T38)</f>
        <v>-</v>
      </c>
      <c r="F36" s="110" t="str">
        <f>IF(FN_MC!B38="","*",FN_MC!B38)</f>
        <v>*</v>
      </c>
      <c r="G36" s="110" t="str">
        <f>IF(FN_MC!D38="","*",FN_MC!D38)</f>
        <v>*</v>
      </c>
      <c r="H36" s="110" t="str">
        <f>IF(FN_MC!F38="","*",FN_MC!F38)</f>
        <v>*</v>
      </c>
      <c r="I36" s="110" t="str">
        <f>IF(FN_MC!H38="","*",FN_MC!H38)</f>
        <v>*</v>
      </c>
      <c r="J36" s="110" t="str">
        <f>IF(FN_MC!I38="","*",FN_MC!I38)</f>
        <v>*</v>
      </c>
      <c r="K36" s="110" t="str">
        <f>IF(FN_MC!M38="","*",FN_MC!M38)</f>
        <v>-</v>
      </c>
      <c r="L36" s="110" t="str">
        <f>IF(FN_MC!N38="","*",FN_MC!N38)</f>
        <v>-</v>
      </c>
      <c r="M36" s="111" t="str">
        <f>IF(FN_MC!J38="","*",FN_MC!J38)</f>
        <v>*</v>
      </c>
      <c r="N36" s="296" t="str">
        <f>IF(FN_MC!K38="","*",FN_MC!K38)</f>
        <v>*</v>
      </c>
      <c r="O36" s="296" t="str">
        <f>IF(FN_MC!L38="","*",FN_MC!L38)</f>
        <v>-</v>
      </c>
      <c r="P36" s="111"/>
      <c r="Q36" s="128" t="str">
        <f>IF(FN_MC!O38="","*",FN_MC!O38)</f>
        <v>*</v>
      </c>
      <c r="R36" s="128" t="str">
        <f>IF(FN_MC!P38="","*",FN_MC!P38)</f>
        <v>*</v>
      </c>
      <c r="S36" s="110" t="str">
        <f>IF(FN_MC!Q38="","*",CONCATENATE(FN_MC!Q38," ",FN_MC!R38))</f>
        <v>*</v>
      </c>
      <c r="T36" s="110" t="str">
        <f>IF(FN_MC!V38="","*",FN_MC!V38)</f>
        <v>*</v>
      </c>
      <c r="U36" s="110" t="str">
        <f>IF(FN_MC!W38="","*",FN_MC!W38)</f>
        <v>*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*</v>
      </c>
      <c r="B37" s="109" t="str">
        <f>IF(FN_MC!X39="","*",FN_MC!X39)</f>
        <v>Oportunidade</v>
      </c>
      <c r="C37" s="109" t="str">
        <f>IF(FN_MC!Z39="","*",FN_MC!Z39)</f>
        <v>*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46025</v>
      </c>
      <c r="G37" s="110" t="str">
        <f>IF(FN_MC!D39="","*",FN_MC!D39)</f>
        <v>W70</v>
      </c>
      <c r="H37" s="110" t="str">
        <f>IF(FN_MC!F39="","*",FN_MC!F39)</f>
        <v>PDM - PEDRA - DESCARGA</v>
      </c>
      <c r="I37" s="110" t="str">
        <f>IF(FN_MC!H39="","*",FN_MC!H39)</f>
        <v>TRO</v>
      </c>
      <c r="J37" s="110" t="str">
        <f>IF(FN_MC!I39="","*",FN_MC!I39)</f>
        <v>TGR2</v>
      </c>
      <c r="K37" s="110" t="str">
        <f>IF(FN_MC!M39="","*",FN_MC!M39)</f>
        <v>TSF-TRO</v>
      </c>
      <c r="L37" s="110" t="str">
        <f>IF(FN_MC!N39="","*",FN_MC!N39)</f>
        <v>TSF732</v>
      </c>
      <c r="M37" s="111">
        <f>IF(FN_MC!J39="","*",FN_MC!J39)</f>
        <v>98</v>
      </c>
      <c r="N37" s="296">
        <f>IF(FN_MC!K39="","*",FN_MC!K39)</f>
        <v>727</v>
      </c>
      <c r="O37" s="296">
        <f>IF(FN_MC!L39="","*",FN_MC!L39)</f>
        <v>730</v>
      </c>
      <c r="P37" s="111"/>
      <c r="Q37" s="128">
        <f>IF(FN_MC!O39="","*",FN_MC!O39)</f>
        <v>0.375</v>
      </c>
      <c r="R37" s="128">
        <f>IF(FN_MC!P39="","*",FN_MC!P39)</f>
        <v>8.3333333333333329E-2</v>
      </c>
      <c r="S37" s="110" t="str">
        <f>IF(FN_MC!Q39="","*",CONCATENATE(FN_MC!Q39," ",FN_MC!R39))</f>
        <v>30 VAGÕES</v>
      </c>
      <c r="T37" s="110" t="str">
        <f>IF(FN_MC!V39="","*",FN_MC!V39)</f>
        <v>Heldo</v>
      </c>
      <c r="U37" s="110" t="str">
        <f>IF(FN_MC!W39="","*",FN_MC!W39)</f>
        <v>Descarga de pedra do km 727 ao 730 - retorna para TGR</v>
      </c>
      <c r="V37" s="112">
        <f ca="1">_xlfn.XLOOKUP(G37&amp;$V$2,BS_CONTROLE[CHAVE],BS_CONTROLE[Quantidade_11],"-")</f>
        <v>30</v>
      </c>
      <c r="W37" s="112">
        <f ca="1">_xlfn.XLOOKUP(G37&amp;$W$2,BS_CONTROLE[CHAVE],BS_CONTROLE[Quantidade_11],"-")</f>
        <v>1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*</v>
      </c>
      <c r="B38" s="109" t="str">
        <f>IF(FN_MC!X40="","*",FN_MC!X40)</f>
        <v>*</v>
      </c>
      <c r="C38" s="109" t="str">
        <f>IF(FN_MC!Z40="","*",FN_MC!Z40)</f>
        <v>*</v>
      </c>
      <c r="D38" s="110" t="str">
        <f>IF(FN_MC!S40="","*",FN_MC!S40)</f>
        <v>-</v>
      </c>
      <c r="E38" s="110" t="str">
        <f>IF(FN_MC!T40="","*",FN_MC!T40)</f>
        <v>-</v>
      </c>
      <c r="F38" s="110" t="str">
        <f>IF(FN_MC!B40="","*",FN_MC!B40)</f>
        <v>*</v>
      </c>
      <c r="G38" s="110" t="str">
        <f>IF(FN_MC!D40="","*",FN_MC!D40)</f>
        <v>*</v>
      </c>
      <c r="H38" s="110" t="str">
        <f>IF(FN_MC!F40="","*",FN_MC!F40)</f>
        <v>*</v>
      </c>
      <c r="I38" s="110" t="str">
        <f>IF(FN_MC!H40="","*",FN_MC!H40)</f>
        <v>*</v>
      </c>
      <c r="J38" s="110" t="str">
        <f>IF(FN_MC!I40="","*",FN_MC!I40)</f>
        <v>*</v>
      </c>
      <c r="K38" s="110" t="str">
        <f>IF(FN_MC!M40="","*",FN_MC!M40)</f>
        <v>-</v>
      </c>
      <c r="L38" s="110" t="str">
        <f>IF(FN_MC!N40="","*",FN_MC!N40)</f>
        <v>-</v>
      </c>
      <c r="M38" s="111" t="str">
        <f>IF(FN_MC!J40="","*",FN_MC!J40)</f>
        <v>*</v>
      </c>
      <c r="N38" s="296" t="str">
        <f>IF(FN_MC!K40="","*",FN_MC!K40)</f>
        <v>*</v>
      </c>
      <c r="O38" s="296" t="str">
        <f>IF(FN_MC!L40="","*",FN_MC!L40)</f>
        <v>-</v>
      </c>
      <c r="P38" s="111"/>
      <c r="Q38" s="128" t="str">
        <f>IF(FN_MC!O40="","*",FN_MC!O40)</f>
        <v>*</v>
      </c>
      <c r="R38" s="128" t="str">
        <f>IF(FN_MC!P40="","*",FN_MC!P40)</f>
        <v>*</v>
      </c>
      <c r="S38" s="110" t="str">
        <f>IF(FN_MC!Q40="","*",CONCATENATE(FN_MC!Q40," ",FN_MC!R40))</f>
        <v>*</v>
      </c>
      <c r="T38" s="110" t="str">
        <f>IF(FN_MC!V40="","*",FN_MC!V40)</f>
        <v>*</v>
      </c>
      <c r="U38" s="110" t="str">
        <f>IF(FN_MC!W40="","*",FN_MC!W40)</f>
        <v>*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*</v>
      </c>
      <c r="B39" s="109" t="str">
        <f>IF(FN_MC!X41="","*",FN_MC!X41)</f>
        <v>Oportunidade</v>
      </c>
      <c r="C39" s="109" t="str">
        <f>IF(FN_MC!Z41="","*",FN_MC!Z41)</f>
        <v>*</v>
      </c>
      <c r="D39" s="110" t="str">
        <f>IF(FN_MC!S41="","*",FN_MC!S41)</f>
        <v>FERRONORTE</v>
      </c>
      <c r="E39" s="110" t="str">
        <f>IF(FN_MC!T41="","*",FN_MC!T41)</f>
        <v>TCS-TGR</v>
      </c>
      <c r="F39" s="110">
        <f>IF(FN_MC!B41="","*",FN_MC!B41)</f>
        <v>46025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TGR2</v>
      </c>
      <c r="J39" s="110" t="str">
        <f>IF(FN_MC!I41="","*",FN_MC!I41)</f>
        <v>TGR2</v>
      </c>
      <c r="K39" s="110" t="str">
        <f>IF(FN_MC!M41="","*",FN_MC!M41)</f>
        <v>TBR-TGR</v>
      </c>
      <c r="L39" s="110" t="str">
        <f>IF(FN_MC!N41="","*",FN_MC!N41)</f>
        <v>499TGR1</v>
      </c>
      <c r="M39" s="111">
        <f>IF(FN_MC!J41="","*",FN_MC!J41)</f>
        <v>74</v>
      </c>
      <c r="N39" s="296">
        <f>IF(FN_MC!K41="","*",FN_MC!K41)</f>
        <v>499</v>
      </c>
      <c r="O39" s="296">
        <f>IF(FN_MC!L41="","*",FN_MC!L41)</f>
        <v>501.25</v>
      </c>
      <c r="P39" s="111"/>
      <c r="Q39" s="128">
        <f>IF(FN_MC!O41="","*",FN_MC!O41)</f>
        <v>0.29166666666666669</v>
      </c>
      <c r="R39" s="128">
        <f>IF(FN_MC!P41="","*",FN_MC!P41)</f>
        <v>0.16666666666666666</v>
      </c>
      <c r="S39" s="110" t="str">
        <f>IF(FN_MC!Q41="","*",CONCATENATE(FN_MC!Q41," ",FN_MC!R41))</f>
        <v>2240 M</v>
      </c>
      <c r="T39" s="110" t="str">
        <f>IF(FN_MC!V41="","*",FN_MC!V41)</f>
        <v>Saulo</v>
      </c>
      <c r="U39" s="110" t="str">
        <f>IF(FN_MC!W41="","*",FN_MC!W41)</f>
        <v>Socadora mecanizada</v>
      </c>
      <c r="V39" s="112">
        <f ca="1">_xlfn.XLOOKUP(G39&amp;$V$2,BS_CONTROLE[CHAVE],BS_CONTROLE[Quantidade_11],"-")</f>
        <v>0</v>
      </c>
      <c r="W39" s="112">
        <f ca="1">_xlfn.XLOOKUP(G39&amp;$W$2,BS_CONTROLE[CHAVE],BS_CONTROLE[Quantidade_11],"-")</f>
        <v>1125</v>
      </c>
      <c r="X39" s="112">
        <f ca="1">_xlfn.XLOOKUP(G39&amp;$X$2,BS_CONTROLE[CHAVE],BS_CONTROLE[Quantidade_11],"-")</f>
        <v>3536</v>
      </c>
    </row>
    <row r="40" spans="1:24" s="113" customFormat="1" hidden="1">
      <c r="A40" s="109" t="str">
        <f>IF(FN_MC!Y42="","*",FN_MC!Y42)</f>
        <v>*</v>
      </c>
      <c r="B40" s="109" t="str">
        <f>IF(FN_MC!X42="","*",FN_MC!X42)</f>
        <v>Oportunidade</v>
      </c>
      <c r="C40" s="109" t="str">
        <f>IF(FN_MC!Z42="","*",FN_MC!Z42)</f>
        <v>*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46025</v>
      </c>
      <c r="G40" s="110" t="str">
        <f>IF(FN_MC!D42="","*",FN_MC!D42)</f>
        <v>W50</v>
      </c>
      <c r="H40" s="110" t="str">
        <f>IF(FN_MC!F42="","*",FN_MC!F42)</f>
        <v>DESLOCAMENTO</v>
      </c>
      <c r="I40" s="110" t="str">
        <f>IF(FN_MC!H42="","*",FN_MC!H42)</f>
        <v>TOM2</v>
      </c>
      <c r="J40" s="110" t="str">
        <f>IF(FN_MC!I42="","*",FN_MC!I42)</f>
        <v>TCS</v>
      </c>
      <c r="K40" s="110" t="str">
        <f>IF(FN_MC!M42="","*",FN_MC!M42)</f>
        <v>TOM-TCS</v>
      </c>
      <c r="L40" s="110" t="str">
        <f>IF(FN_MC!N42="","*",FN_MC!N42)</f>
        <v>TOMTCS</v>
      </c>
      <c r="M40" s="111">
        <f>IF(FN_MC!J42="","*",FN_MC!J42)</f>
        <v>74</v>
      </c>
      <c r="N40" s="296">
        <f>IF(FN_MC!K42="","*",FN_MC!K42)</f>
        <v>404</v>
      </c>
      <c r="O40" s="296">
        <f>IF(FN_MC!L42="","*",FN_MC!L42)</f>
        <v>291</v>
      </c>
      <c r="P40" s="111"/>
      <c r="Q40" s="128">
        <f>IF(FN_MC!O42="","*",FN_MC!O42)</f>
        <v>0.41666666666666669</v>
      </c>
      <c r="R40" s="128">
        <f>IF(FN_MC!P42="","*",FN_MC!P42)</f>
        <v>4.1666666666666664E-2</v>
      </c>
      <c r="S40" s="110" t="str">
        <f>IF(FN_MC!Q42="","*",CONCATENATE(FN_MC!Q42," ",FN_MC!R42))</f>
        <v>1 BINÁRIO</v>
      </c>
      <c r="T40" s="110" t="str">
        <f>IF(FN_MC!V42="","*",FN_MC!V42)</f>
        <v>Silmara</v>
      </c>
      <c r="U40" s="110" t="str">
        <f>IF(FN_MC!W42="","*",FN_MC!W42)</f>
        <v>Deslocamento TOM -TCS</v>
      </c>
      <c r="V40" s="112">
        <f ca="1">_xlfn.XLOOKUP(G40&amp;$V$2,BS_CONTROLE[CHAVE],BS_CONTROLE[Quantidade_11],"-")</f>
        <v>1</v>
      </c>
      <c r="W40" s="112">
        <f ca="1">_xlfn.XLOOKUP(G40&amp;$W$2,BS_CONTROLE[CHAVE],BS_CONTROLE[Quantidade_11],"-")</f>
        <v>786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*</v>
      </c>
      <c r="B41" s="109" t="str">
        <f>IF(FN_MC!X43="","*",FN_MC!X43)</f>
        <v>*</v>
      </c>
      <c r="C41" s="109" t="str">
        <f>IF(FN_MC!Z43="","*",FN_MC!Z43)</f>
        <v>*</v>
      </c>
      <c r="D41" s="110" t="str">
        <f>IF(FN_MC!S43="","*",FN_MC!S43)</f>
        <v>-</v>
      </c>
      <c r="E41" s="110" t="str">
        <f>IF(FN_MC!T43="","*",FN_MC!T43)</f>
        <v>-</v>
      </c>
      <c r="F41" s="110" t="str">
        <f>IF(FN_MC!B43="","*",FN_MC!B43)</f>
        <v>*</v>
      </c>
      <c r="G41" s="110" t="str">
        <f>IF(FN_MC!D43="","*",FN_MC!D43)</f>
        <v>*</v>
      </c>
      <c r="H41" s="110" t="str">
        <f>IF(FN_MC!F43="","*",FN_MC!F43)</f>
        <v>*</v>
      </c>
      <c r="I41" s="110" t="str">
        <f>IF(FN_MC!H43="","*",FN_MC!H43)</f>
        <v>*</v>
      </c>
      <c r="J41" s="110" t="str">
        <f>IF(FN_MC!I43="","*",FN_MC!I43)</f>
        <v>*</v>
      </c>
      <c r="K41" s="110" t="str">
        <f>IF(FN_MC!M43="","*",FN_MC!M43)</f>
        <v>-</v>
      </c>
      <c r="L41" s="110" t="str">
        <f>IF(FN_MC!N43="","*",FN_MC!N43)</f>
        <v>-</v>
      </c>
      <c r="M41" s="111" t="str">
        <f>IF(FN_MC!J43="","*",FN_MC!J43)</f>
        <v>*</v>
      </c>
      <c r="N41" s="296" t="str">
        <f>IF(FN_MC!K43="","*",FN_MC!K43)</f>
        <v>*</v>
      </c>
      <c r="O41" s="296" t="str">
        <f>IF(FN_MC!L43="","*",FN_MC!L43)</f>
        <v>-</v>
      </c>
      <c r="P41" s="111"/>
      <c r="Q41" s="128" t="str">
        <f>IF(FN_MC!O43="","*",FN_MC!O43)</f>
        <v>*</v>
      </c>
      <c r="R41" s="128" t="str">
        <f>IF(FN_MC!P43="","*",FN_MC!P43)</f>
        <v>*</v>
      </c>
      <c r="S41" s="110" t="str">
        <f>IF(FN_MC!Q43="","*",CONCATENATE(FN_MC!Q43," ",FN_MC!R43))</f>
        <v>*</v>
      </c>
      <c r="T41" s="110" t="str">
        <f>IF(FN_MC!V43="","*",FN_MC!V43)</f>
        <v>*</v>
      </c>
      <c r="U41" s="110" t="str">
        <f>IF(FN_MC!W43="","*",FN_MC!W43)</f>
        <v>*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*</v>
      </c>
      <c r="B42" s="109" t="str">
        <f>IF(FN_MC!X44="","*",FN_MC!X44)</f>
        <v>Oportunidade</v>
      </c>
      <c r="C42" s="109" t="str">
        <f>IF(FN_MC!Z44="","*",FN_MC!Z44)</f>
        <v>*</v>
      </c>
      <c r="D42" s="110" t="str">
        <f>IF(FN_MC!S44="","*",FN_MC!S44)</f>
        <v>MALHA CENTRAL</v>
      </c>
      <c r="E42" s="110" t="str">
        <f>IF(FN_MC!T44="","*",FN_MC!T44)</f>
        <v>RAMAL</v>
      </c>
      <c r="F42" s="110">
        <f>IF(FN_MC!B44="","*",FN_MC!B44)</f>
        <v>46025</v>
      </c>
      <c r="G42" s="110" t="str">
        <f>IF(FN_MC!D44="","*",FN_MC!D44)</f>
        <v>V42</v>
      </c>
      <c r="H42" s="110" t="str">
        <f>IF(FN_MC!F44="","*",FN_MC!F44)</f>
        <v>MODERNIZAÇÃO - SOCADORA</v>
      </c>
      <c r="I42" s="110" t="str">
        <f>IF(FN_MC!H44="","*",FN_MC!H44)</f>
        <v>ZGT1</v>
      </c>
      <c r="J42" s="110" t="str">
        <f>IF(FN_MC!I44="","*",FN_MC!I44)</f>
        <v>ZGT1</v>
      </c>
      <c r="K42" s="110" t="str">
        <f>IF(FN_MC!M44="","*",FN_MC!M44)</f>
        <v>ZGT-ZXE</v>
      </c>
      <c r="L42" s="110" t="str">
        <f>IF(FN_MC!N44="","*",FN_MC!N44)</f>
        <v>ZGTZXE</v>
      </c>
      <c r="M42" s="111">
        <f>IF(FN_MC!J44="","*",FN_MC!J44)</f>
        <v>72</v>
      </c>
      <c r="N42" s="296">
        <f>IF(FN_MC!K44="","*",FN_MC!K44)</f>
        <v>317</v>
      </c>
      <c r="O42" s="296">
        <f>IF(FN_MC!L44="","*",FN_MC!L44)</f>
        <v>318</v>
      </c>
      <c r="P42" s="111"/>
      <c r="Q42" s="128">
        <f>IF(FN_MC!O44="","*",FN_MC!O44)</f>
        <v>0.27083333333333331</v>
      </c>
      <c r="R42" s="128">
        <f>IF(FN_MC!P44="","*",FN_MC!P44)</f>
        <v>8.3333333333333329E-2</v>
      </c>
      <c r="S42" s="110" t="str">
        <f>IF(FN_MC!Q44="","*",CONCATENATE(FN_MC!Q44," ",FN_MC!R44))</f>
        <v>400 M</v>
      </c>
      <c r="T42" s="110" t="str">
        <f>IF(FN_MC!V44="","*",FN_MC!V44)</f>
        <v>Ana</v>
      </c>
      <c r="U42" s="110" t="str">
        <f>IF(FN_MC!W44="","*",FN_MC!W44)</f>
        <v>Socadora mecanizada</v>
      </c>
      <c r="V42" s="112">
        <f ca="1">_xlfn.XLOOKUP(G42&amp;$V$2,BS_CONTROLE[CHAVE],BS_CONTROLE[Quantidade_11],"-")</f>
        <v>770</v>
      </c>
      <c r="W42" s="112">
        <f ca="1">_xlfn.XLOOKUP(G42&amp;$W$2,BS_CONTROLE[CHAVE],BS_CONTROLE[Quantidade_11],"-")</f>
        <v>220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6" t="str">
        <f>IF(FN_MC!K45="","*",FN_MC!K45)</f>
        <v>*</v>
      </c>
      <c r="O43" s="296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*</v>
      </c>
      <c r="B44" s="109" t="str">
        <f>IF(FN_MC!X46="","*",FN_MC!X46)</f>
        <v>*</v>
      </c>
      <c r="C44" s="109" t="str">
        <f>IF(FN_MC!Z46="","*",FN_MC!Z46)</f>
        <v>*</v>
      </c>
      <c r="D44" s="110" t="str">
        <f>IF(FN_MC!S46="","*",FN_MC!S46)</f>
        <v>-</v>
      </c>
      <c r="E44" s="110" t="str">
        <f>IF(FN_MC!T46="","*",FN_MC!T46)</f>
        <v>-</v>
      </c>
      <c r="F44" s="110" t="str">
        <f>IF(FN_MC!B46="","*",FN_MC!B46)</f>
        <v>*</v>
      </c>
      <c r="G44" s="110" t="str">
        <f>IF(FN_MC!D46="","*",FN_MC!D46)</f>
        <v>*</v>
      </c>
      <c r="H44" s="110" t="str">
        <f>IF(FN_MC!F46="","*",FN_MC!F46)</f>
        <v>*</v>
      </c>
      <c r="I44" s="110" t="str">
        <f>IF(FN_MC!H46="","*",FN_MC!H46)</f>
        <v>*</v>
      </c>
      <c r="J44" s="110" t="str">
        <f>IF(FN_MC!I46="","*",FN_MC!I46)</f>
        <v>*</v>
      </c>
      <c r="K44" s="110" t="str">
        <f>IF(FN_MC!M46="","*",FN_MC!M46)</f>
        <v>-</v>
      </c>
      <c r="L44" s="110" t="str">
        <f>IF(FN_MC!N46="","*",FN_MC!N46)</f>
        <v>-</v>
      </c>
      <c r="M44" s="111" t="str">
        <f>IF(FN_MC!J46="","*",FN_MC!J46)</f>
        <v>*</v>
      </c>
      <c r="N44" s="296" t="str">
        <f>IF(FN_MC!K46="","*",FN_MC!K46)</f>
        <v>*</v>
      </c>
      <c r="O44" s="296" t="str">
        <f>IF(FN_MC!L46="","*",FN_MC!L46)</f>
        <v>-</v>
      </c>
      <c r="P44" s="111"/>
      <c r="Q44" s="128" t="str">
        <f>IF(FN_MC!O46="","*",FN_MC!O46)</f>
        <v>*</v>
      </c>
      <c r="R44" s="128" t="str">
        <f>IF(FN_MC!P46="","*",FN_MC!P46)</f>
        <v>*</v>
      </c>
      <c r="S44" s="110" t="str">
        <f>IF(FN_MC!Q46="","*",CONCATENATE(FN_MC!Q46," ",FN_MC!R46))</f>
        <v>*</v>
      </c>
      <c r="T44" s="110" t="str">
        <f>IF(FN_MC!V46="","*",FN_MC!V46)</f>
        <v>*</v>
      </c>
      <c r="U44" s="110" t="str">
        <f>IF(FN_MC!W46="","*",FN_MC!W46)</f>
        <v>*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*</v>
      </c>
      <c r="B45" s="109" t="str">
        <f>IF(FN_MC!X47="","*",FN_MC!X47)</f>
        <v>*</v>
      </c>
      <c r="C45" s="109" t="str">
        <f>IF(FN_MC!Z47="","*",FN_MC!Z47)</f>
        <v>*</v>
      </c>
      <c r="D45" s="110" t="str">
        <f>IF(FN_MC!S47="","*",FN_MC!S47)</f>
        <v>-</v>
      </c>
      <c r="E45" s="110" t="str">
        <f>IF(FN_MC!T47="","*",FN_MC!T47)</f>
        <v>-</v>
      </c>
      <c r="F45" s="110" t="str">
        <f>IF(FN_MC!B47="","*",FN_MC!B47)</f>
        <v>*</v>
      </c>
      <c r="G45" s="110" t="str">
        <f>IF(FN_MC!D47="","*",FN_MC!D47)</f>
        <v>*</v>
      </c>
      <c r="H45" s="110" t="str">
        <f>IF(FN_MC!F47="","*",FN_MC!F47)</f>
        <v>*</v>
      </c>
      <c r="I45" s="110" t="str">
        <f>IF(FN_MC!H47="","*",FN_MC!H47)</f>
        <v>*</v>
      </c>
      <c r="J45" s="110" t="str">
        <f>IF(FN_MC!I47="","*",FN_MC!I47)</f>
        <v>*</v>
      </c>
      <c r="K45" s="110" t="str">
        <f>IF(FN_MC!M47="","*",FN_MC!M47)</f>
        <v>-</v>
      </c>
      <c r="L45" s="110" t="str">
        <f>IF(FN_MC!N47="","*",FN_MC!N47)</f>
        <v>-</v>
      </c>
      <c r="M45" s="111" t="str">
        <f>IF(FN_MC!J47="","*",FN_MC!J47)</f>
        <v>*</v>
      </c>
      <c r="N45" s="296" t="str">
        <f>IF(FN_MC!K47="","*",FN_MC!K47)</f>
        <v>*</v>
      </c>
      <c r="O45" s="296" t="str">
        <f>IF(FN_MC!L47="","*",FN_MC!L47)</f>
        <v>-</v>
      </c>
      <c r="P45" s="111"/>
      <c r="Q45" s="128" t="str">
        <f>IF(FN_MC!O47="","*",FN_MC!O47)</f>
        <v>*</v>
      </c>
      <c r="R45" s="128" t="str">
        <f>IF(FN_MC!P47="","*",FN_MC!P47)</f>
        <v>*</v>
      </c>
      <c r="S45" s="110" t="str">
        <f>IF(FN_MC!Q47="","*",CONCATENATE(FN_MC!Q47," ",FN_MC!R47))</f>
        <v>*</v>
      </c>
      <c r="T45" s="110" t="str">
        <f>IF(FN_MC!V47="","*",FN_MC!V47)</f>
        <v>*</v>
      </c>
      <c r="U45" s="110" t="str">
        <f>IF(FN_MC!W47="","*",FN_MC!W47)</f>
        <v>*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*</v>
      </c>
      <c r="B46" s="109" t="str">
        <f>IF(FN_MC!X48="","*",FN_MC!X48)</f>
        <v>*</v>
      </c>
      <c r="C46" s="109" t="str">
        <f>IF(FN_MC!Z48="","*",FN_MC!Z48)</f>
        <v>*</v>
      </c>
      <c r="D46" s="110" t="str">
        <f>IF(FN_MC!S48="","*",FN_MC!S48)</f>
        <v>-</v>
      </c>
      <c r="E46" s="110" t="str">
        <f>IF(FN_MC!T48="","*",FN_MC!T48)</f>
        <v>-</v>
      </c>
      <c r="F46" s="110" t="str">
        <f>IF(FN_MC!B48="","*",FN_MC!B48)</f>
        <v>*</v>
      </c>
      <c r="G46" s="110" t="str">
        <f>IF(FN_MC!D48="","*",FN_MC!D48)</f>
        <v>*</v>
      </c>
      <c r="H46" s="110" t="str">
        <f>IF(FN_MC!F48="","*",FN_MC!F48)</f>
        <v>*</v>
      </c>
      <c r="I46" s="110" t="str">
        <f>IF(FN_MC!H48="","*",FN_MC!H48)</f>
        <v>*</v>
      </c>
      <c r="J46" s="110" t="str">
        <f>IF(FN_MC!I48="","*",FN_MC!I48)</f>
        <v>*</v>
      </c>
      <c r="K46" s="110" t="str">
        <f>IF(FN_MC!M48="","*",FN_MC!M48)</f>
        <v>-</v>
      </c>
      <c r="L46" s="110" t="str">
        <f>IF(FN_MC!N48="","*",FN_MC!N48)</f>
        <v>-</v>
      </c>
      <c r="M46" s="111" t="str">
        <f>IF(FN_MC!J48="","*",FN_MC!J48)</f>
        <v>*</v>
      </c>
      <c r="N46" s="296" t="str">
        <f>IF(FN_MC!K48="","*",FN_MC!K48)</f>
        <v>*</v>
      </c>
      <c r="O46" s="296" t="str">
        <f>IF(FN_MC!L48="","*",FN_MC!L48)</f>
        <v>-</v>
      </c>
      <c r="P46" s="111"/>
      <c r="Q46" s="128" t="str">
        <f>IF(FN_MC!O48="","*",FN_MC!O48)</f>
        <v>*</v>
      </c>
      <c r="R46" s="128" t="str">
        <f>IF(FN_MC!P48="","*",FN_MC!P48)</f>
        <v>*</v>
      </c>
      <c r="S46" s="110" t="str">
        <f>IF(FN_MC!Q48="","*",CONCATENATE(FN_MC!Q48," ",FN_MC!R48))</f>
        <v>*</v>
      </c>
      <c r="T46" s="110" t="str">
        <f>IF(FN_MC!V48="","*",FN_MC!V48)</f>
        <v>*</v>
      </c>
      <c r="U46" s="110" t="str">
        <f>IF(FN_MC!W48="","*",FN_MC!W48)</f>
        <v>*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*</v>
      </c>
      <c r="B47" s="109" t="str">
        <f>IF(FN_MC!X49="","*",FN_MC!X49)</f>
        <v>*</v>
      </c>
      <c r="C47" s="109" t="str">
        <f>IF(FN_MC!Z49="","*",FN_MC!Z49)</f>
        <v>*</v>
      </c>
      <c r="D47" s="110" t="str">
        <f>IF(FN_MC!S49="","*",FN_MC!S49)</f>
        <v>-</v>
      </c>
      <c r="E47" s="110" t="str">
        <f>IF(FN_MC!T49="","*",FN_MC!T49)</f>
        <v>-</v>
      </c>
      <c r="F47" s="110" t="str">
        <f>IF(FN_MC!B49="","*",FN_MC!B49)</f>
        <v>*</v>
      </c>
      <c r="G47" s="110" t="str">
        <f>IF(FN_MC!D49="","*",FN_MC!D49)</f>
        <v>*</v>
      </c>
      <c r="H47" s="110" t="str">
        <f>IF(FN_MC!F49="","*",FN_MC!F49)</f>
        <v>*</v>
      </c>
      <c r="I47" s="110" t="str">
        <f>IF(FN_MC!H49="","*",FN_MC!H49)</f>
        <v>*</v>
      </c>
      <c r="J47" s="110" t="str">
        <f>IF(FN_MC!I49="","*",FN_MC!I49)</f>
        <v>*</v>
      </c>
      <c r="K47" s="110" t="str">
        <f>IF(FN_MC!M49="","*",FN_MC!M49)</f>
        <v>-</v>
      </c>
      <c r="L47" s="110" t="str">
        <f>IF(FN_MC!N49="","*",FN_MC!N49)</f>
        <v>-</v>
      </c>
      <c r="M47" s="111" t="str">
        <f>IF(FN_MC!J49="","*",FN_MC!J49)</f>
        <v>*</v>
      </c>
      <c r="N47" s="296" t="str">
        <f>IF(FN_MC!K49="","*",FN_MC!K49)</f>
        <v>*</v>
      </c>
      <c r="O47" s="296" t="str">
        <f>IF(FN_MC!L49="","*",FN_MC!L49)</f>
        <v>-</v>
      </c>
      <c r="P47" s="111"/>
      <c r="Q47" s="128" t="str">
        <f>IF(FN_MC!O49="","*",FN_MC!O49)</f>
        <v>*</v>
      </c>
      <c r="R47" s="128" t="str">
        <f>IF(FN_MC!P49="","*",FN_MC!P49)</f>
        <v>*</v>
      </c>
      <c r="S47" s="110" t="str">
        <f>IF(FN_MC!Q49="","*",CONCATENATE(FN_MC!Q49," ",FN_MC!R49))</f>
        <v>*</v>
      </c>
      <c r="T47" s="110" t="str">
        <f>IF(FN_MC!V49="","*",FN_MC!V49)</f>
        <v>*</v>
      </c>
      <c r="U47" s="110" t="str">
        <f>IF(FN_MC!W49="","*",FN_MC!W49)</f>
        <v>*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*</v>
      </c>
      <c r="B48" s="109" t="str">
        <f>IF(FN_MC!X50="","*",FN_MC!X50)</f>
        <v>*</v>
      </c>
      <c r="C48" s="109" t="str">
        <f>IF(FN_MC!Z50="","*",FN_MC!Z50)</f>
        <v>*</v>
      </c>
      <c r="D48" s="110" t="str">
        <f>IF(FN_MC!S50="","*",FN_MC!S50)</f>
        <v>-</v>
      </c>
      <c r="E48" s="110" t="str">
        <f>IF(FN_MC!T50="","*",FN_MC!T50)</f>
        <v>-</v>
      </c>
      <c r="F48" s="110" t="str">
        <f>IF(FN_MC!B50="","*",FN_MC!B50)</f>
        <v>*</v>
      </c>
      <c r="G48" s="110" t="str">
        <f>IF(FN_MC!D50="","*",FN_MC!D50)</f>
        <v>*</v>
      </c>
      <c r="H48" s="110" t="str">
        <f>IF(FN_MC!F50="","*",FN_MC!F50)</f>
        <v>*</v>
      </c>
      <c r="I48" s="110" t="str">
        <f>IF(FN_MC!H50="","*",FN_MC!H50)</f>
        <v>*</v>
      </c>
      <c r="J48" s="110" t="str">
        <f>IF(FN_MC!I50="","*",FN_MC!I50)</f>
        <v>*</v>
      </c>
      <c r="K48" s="110" t="str">
        <f>IF(FN_MC!M50="","*",FN_MC!M50)</f>
        <v>-</v>
      </c>
      <c r="L48" s="110" t="str">
        <f>IF(FN_MC!N50="","*",FN_MC!N50)</f>
        <v>-</v>
      </c>
      <c r="M48" s="111" t="str">
        <f>IF(FN_MC!J50="","*",FN_MC!J50)</f>
        <v>*</v>
      </c>
      <c r="N48" s="296" t="str">
        <f>IF(FN_MC!K50="","*",FN_MC!K50)</f>
        <v>*</v>
      </c>
      <c r="O48" s="296" t="str">
        <f>IF(FN_MC!L50="","*",FN_MC!L50)</f>
        <v>-</v>
      </c>
      <c r="P48" s="111"/>
      <c r="Q48" s="128" t="str">
        <f>IF(FN_MC!O50="","*",FN_MC!O50)</f>
        <v>*</v>
      </c>
      <c r="R48" s="128" t="str">
        <f>IF(FN_MC!P50="","*",FN_MC!P50)</f>
        <v>*</v>
      </c>
      <c r="S48" s="110" t="str">
        <f>IF(FN_MC!Q50="","*",CONCATENATE(FN_MC!Q50," ",FN_MC!R50))</f>
        <v>*</v>
      </c>
      <c r="T48" s="110" t="str">
        <f>IF(FN_MC!V50="","*",FN_MC!V50)</f>
        <v>*</v>
      </c>
      <c r="U48" s="110" t="str">
        <f>IF(FN_MC!W50="","*",FN_MC!W50)</f>
        <v>*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*</v>
      </c>
      <c r="B49" s="109" t="str">
        <f>IF(FN_MC!X51="","*",FN_MC!X51)</f>
        <v>Oportunidade</v>
      </c>
      <c r="C49" s="109" t="str">
        <f>IF(FN_MC!Z51="","*",FN_MC!Z51)</f>
        <v>*</v>
      </c>
      <c r="D49" s="110" t="str">
        <f>IF(FN_MC!S51="","*",FN_MC!S51)</f>
        <v>FERRONORTE</v>
      </c>
      <c r="E49" s="110" t="str">
        <f>IF(FN_MC!T51="","*",FN_MC!T51)</f>
        <v>TCS-TGR</v>
      </c>
      <c r="F49" s="110">
        <f>IF(FN_MC!B51="","*",FN_MC!B51)</f>
        <v>46026</v>
      </c>
      <c r="G49" s="110" t="str">
        <f>IF(FN_MC!D51="","*",FN_MC!D51)</f>
        <v>V86</v>
      </c>
      <c r="H49" s="110" t="str">
        <f>IF(FN_MC!F51="","*",FN_MC!F51)</f>
        <v>MECANIZAÇÃO - SOCADORA</v>
      </c>
      <c r="I49" s="110" t="str">
        <f>IF(FN_MC!H51="","*",FN_MC!H51)</f>
        <v>TGR2</v>
      </c>
      <c r="J49" s="110" t="str">
        <f>IF(FN_MC!I51="","*",FN_MC!I51)</f>
        <v>TGR2</v>
      </c>
      <c r="K49" s="110" t="str">
        <f>IF(FN_MC!M51="","*",FN_MC!M51)</f>
        <v>TBR-TGR</v>
      </c>
      <c r="L49" s="110" t="str">
        <f>IF(FN_MC!N51="","*",FN_MC!N51)</f>
        <v>499TGR1</v>
      </c>
      <c r="M49" s="111">
        <f>IF(FN_MC!J51="","*",FN_MC!J51)</f>
        <v>74</v>
      </c>
      <c r="N49" s="296">
        <f>IF(FN_MC!K51="","*",FN_MC!K51)</f>
        <v>499</v>
      </c>
      <c r="O49" s="296">
        <f>IF(FN_MC!L51="","*",FN_MC!L51)</f>
        <v>501.25</v>
      </c>
      <c r="P49" s="111"/>
      <c r="Q49" s="128">
        <f>IF(FN_MC!O51="","*",FN_MC!O51)</f>
        <v>0.29166666666666669</v>
      </c>
      <c r="R49" s="128">
        <f>IF(FN_MC!P51="","*",FN_MC!P51)</f>
        <v>0.16666666666666666</v>
      </c>
      <c r="S49" s="110" t="str">
        <f>IF(FN_MC!Q51="","*",CONCATENATE(FN_MC!Q51," ",FN_MC!R51))</f>
        <v>2240 M</v>
      </c>
      <c r="T49" s="110" t="str">
        <f>IF(FN_MC!V51="","*",FN_MC!V51)</f>
        <v>Saulo</v>
      </c>
      <c r="U49" s="110" t="str">
        <f>IF(FN_MC!W51="","*",FN_MC!W51)</f>
        <v>Socadora mecanizada</v>
      </c>
      <c r="V49" s="112">
        <f ca="1">_xlfn.XLOOKUP(G49&amp;$V$2,BS_CONTROLE[CHAVE],BS_CONTROLE[Quantidade_11],"-")</f>
        <v>0</v>
      </c>
      <c r="W49" s="112">
        <f ca="1">_xlfn.XLOOKUP(G49&amp;$W$2,BS_CONTROLE[CHAVE],BS_CONTROLE[Quantidade_11],"-")</f>
        <v>1125</v>
      </c>
      <c r="X49" s="112">
        <f ca="1">_xlfn.XLOOKUP(G49&amp;$X$2,BS_CONTROLE[CHAVE],BS_CONTROLE[Quantidade_11],"-")</f>
        <v>3536</v>
      </c>
    </row>
    <row r="50" spans="1:24" s="113" customFormat="1" hidden="1">
      <c r="A50" s="109" t="str">
        <f>IF(FN_MC!Y52="","*",FN_MC!Y52)</f>
        <v>*</v>
      </c>
      <c r="B50" s="109" t="str">
        <f>IF(FN_MC!X52="","*",FN_MC!X52)</f>
        <v>*</v>
      </c>
      <c r="C50" s="109" t="str">
        <f>IF(FN_MC!Z52="","*",FN_MC!Z52)</f>
        <v>*</v>
      </c>
      <c r="D50" s="110" t="str">
        <f>IF(FN_MC!S52="","*",FN_MC!S52)</f>
        <v>-</v>
      </c>
      <c r="E50" s="110" t="str">
        <f>IF(FN_MC!T52="","*",FN_MC!T52)</f>
        <v>-</v>
      </c>
      <c r="F50" s="110" t="str">
        <f>IF(FN_MC!B52="","*",FN_MC!B52)</f>
        <v>*</v>
      </c>
      <c r="G50" s="110" t="str">
        <f>IF(FN_MC!D52="","*",FN_MC!D52)</f>
        <v>*</v>
      </c>
      <c r="H50" s="110" t="str">
        <f>IF(FN_MC!F52="","*",FN_MC!F52)</f>
        <v>*</v>
      </c>
      <c r="I50" s="110" t="str">
        <f>IF(FN_MC!H52="","*",FN_MC!H52)</f>
        <v>*</v>
      </c>
      <c r="J50" s="110" t="str">
        <f>IF(FN_MC!I52="","*",FN_MC!I52)</f>
        <v>*</v>
      </c>
      <c r="K50" s="110" t="str">
        <f>IF(FN_MC!M52="","*",FN_MC!M52)</f>
        <v>-</v>
      </c>
      <c r="L50" s="110" t="str">
        <f>IF(FN_MC!N52="","*",FN_MC!N52)</f>
        <v>-</v>
      </c>
      <c r="M50" s="111" t="str">
        <f>IF(FN_MC!J52="","*",FN_MC!J52)</f>
        <v>*</v>
      </c>
      <c r="N50" s="296" t="str">
        <f>IF(FN_MC!K52="","*",FN_MC!K52)</f>
        <v>*</v>
      </c>
      <c r="O50" s="296" t="str">
        <f>IF(FN_MC!L52="","*",FN_MC!L52)</f>
        <v>-</v>
      </c>
      <c r="P50" s="111"/>
      <c r="Q50" s="128" t="str">
        <f>IF(FN_MC!O52="","*",FN_MC!O52)</f>
        <v>*</v>
      </c>
      <c r="R50" s="128" t="str">
        <f>IF(FN_MC!P52="","*",FN_MC!P52)</f>
        <v>*</v>
      </c>
      <c r="S50" s="110" t="str">
        <f>IF(FN_MC!Q52="","*",CONCATENATE(FN_MC!Q52," ",FN_MC!R52))</f>
        <v>*</v>
      </c>
      <c r="T50" s="110" t="str">
        <f>IF(FN_MC!V52="","*",FN_MC!V52)</f>
        <v>*</v>
      </c>
      <c r="U50" s="110" t="str">
        <f>IF(FN_MC!W52="","*",FN_MC!W52)</f>
        <v>*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*</v>
      </c>
      <c r="B51" s="109" t="str">
        <f>IF(FN_MC!X53="","*",FN_MC!X53)</f>
        <v>*</v>
      </c>
      <c r="C51" s="109" t="str">
        <f>IF(FN_MC!Z53="","*",FN_MC!Z53)</f>
        <v>*</v>
      </c>
      <c r="D51" s="110" t="str">
        <f>IF(FN_MC!S53="","*",FN_MC!S53)</f>
        <v>-</v>
      </c>
      <c r="E51" s="110" t="str">
        <f>IF(FN_MC!T53="","*",FN_MC!T53)</f>
        <v>-</v>
      </c>
      <c r="F51" s="110" t="str">
        <f>IF(FN_MC!B53="","*",FN_MC!B53)</f>
        <v>*</v>
      </c>
      <c r="G51" s="110" t="str">
        <f>IF(FN_MC!D53="","*",FN_MC!D53)</f>
        <v>*</v>
      </c>
      <c r="H51" s="110" t="str">
        <f>IF(FN_MC!F53="","*",FN_MC!F53)</f>
        <v>*</v>
      </c>
      <c r="I51" s="110" t="str">
        <f>IF(FN_MC!H53="","*",FN_MC!H53)</f>
        <v>*</v>
      </c>
      <c r="J51" s="110" t="str">
        <f>IF(FN_MC!I53="","*",FN_MC!I53)</f>
        <v>*</v>
      </c>
      <c r="K51" s="110" t="str">
        <f>IF(FN_MC!M53="","*",FN_MC!M53)</f>
        <v>-</v>
      </c>
      <c r="L51" s="110" t="str">
        <f>IF(FN_MC!N53="","*",FN_MC!N53)</f>
        <v>-</v>
      </c>
      <c r="M51" s="111" t="str">
        <f>IF(FN_MC!J53="","*",FN_MC!J53)</f>
        <v>*</v>
      </c>
      <c r="N51" s="296" t="str">
        <f>IF(FN_MC!K53="","*",FN_MC!K53)</f>
        <v>*</v>
      </c>
      <c r="O51" s="296" t="str">
        <f>IF(FN_MC!L53="","*",FN_MC!L53)</f>
        <v>-</v>
      </c>
      <c r="P51" s="111"/>
      <c r="Q51" s="128" t="str">
        <f>IF(FN_MC!O53="","*",FN_MC!O53)</f>
        <v>*</v>
      </c>
      <c r="R51" s="128" t="str">
        <f>IF(FN_MC!P53="","*",FN_MC!P53)</f>
        <v>*</v>
      </c>
      <c r="S51" s="110" t="str">
        <f>IF(FN_MC!Q53="","*",CONCATENATE(FN_MC!Q53," ",FN_MC!R53))</f>
        <v>*</v>
      </c>
      <c r="T51" s="110" t="str">
        <f>IF(FN_MC!V53="","*",FN_MC!V53)</f>
        <v>*</v>
      </c>
      <c r="U51" s="110" t="str">
        <f>IF(FN_MC!W53="","*",FN_MC!W53)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*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46026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6">
        <f>IF(FN_MC!K54="","*",FN_MC!K54)</f>
        <v>286.8</v>
      </c>
      <c r="O52" s="296">
        <f>IF(FN_MC!L54="","*",FN_MC!L54)</f>
        <v>287.8</v>
      </c>
      <c r="P52" s="111"/>
      <c r="Q52" s="128">
        <f>IF(FN_MC!O54="","*",FN_MC!O54)</f>
        <v>0.29166666666666669</v>
      </c>
      <c r="R52" s="128">
        <f>IF(FN_MC!P54="","*",FN_MC!P54)</f>
        <v>8.3333333333333329E-2</v>
      </c>
      <c r="S52" s="110" t="str">
        <f>IF(FN_MC!Q54="","*",CONCATENATE(FN_MC!Q54," ",FN_MC!R54))</f>
        <v>400 M</v>
      </c>
      <c r="T52" s="110" t="str">
        <f>IF(FN_MC!V54="","*",FN_MC!V54)</f>
        <v>Ana</v>
      </c>
      <c r="U52" s="110" t="str">
        <f>IF(FN_MC!W54="","*",FN_MC!W54)</f>
        <v>Socadora mecanizada</v>
      </c>
      <c r="V52" s="112">
        <f ca="1">_xlfn.XLOOKUP(G52&amp;$V$2,BS_CONTROLE[CHAVE],BS_CONTROLE[Quantidade_11],"-")</f>
        <v>770</v>
      </c>
      <c r="W52" s="112">
        <f ca="1">_xlfn.XLOOKUP(G52&amp;$W$2,BS_CONTROLE[CHAVE],BS_CONTROLE[Quantidade_11],"-")</f>
        <v>220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*</v>
      </c>
      <c r="B53" s="109" t="str">
        <f>IF(FN_MC!X55="","*",FN_MC!X55)</f>
        <v>*</v>
      </c>
      <c r="C53" s="109" t="str">
        <f>IF(FN_MC!Z55="","*",FN_MC!Z55)</f>
        <v>*</v>
      </c>
      <c r="D53" s="110" t="str">
        <f>IF(FN_MC!S55="","*",FN_MC!S55)</f>
        <v>-</v>
      </c>
      <c r="E53" s="110" t="str">
        <f>IF(FN_MC!T55="","*",FN_MC!T55)</f>
        <v>-</v>
      </c>
      <c r="F53" s="110" t="str">
        <f>IF(FN_MC!B55="","*",FN_MC!B55)</f>
        <v>*</v>
      </c>
      <c r="G53" s="110" t="str">
        <f>IF(FN_MC!D55="","*",FN_MC!D55)</f>
        <v>*</v>
      </c>
      <c r="H53" s="110" t="str">
        <f>IF(FN_MC!F55="","*",FN_MC!F55)</f>
        <v>*</v>
      </c>
      <c r="I53" s="110" t="str">
        <f>IF(FN_MC!H55="","*",FN_MC!H55)</f>
        <v>*</v>
      </c>
      <c r="J53" s="110" t="str">
        <f>IF(FN_MC!I55="","*",FN_MC!I55)</f>
        <v>*</v>
      </c>
      <c r="K53" s="110" t="str">
        <f>IF(FN_MC!M55="","*",FN_MC!M55)</f>
        <v>-</v>
      </c>
      <c r="L53" s="110" t="str">
        <f>IF(FN_MC!N55="","*",FN_MC!N55)</f>
        <v>-</v>
      </c>
      <c r="M53" s="111" t="str">
        <f>IF(FN_MC!J55="","*",FN_MC!J55)</f>
        <v>*</v>
      </c>
      <c r="N53" s="296" t="str">
        <f>IF(FN_MC!K55="","*",FN_MC!K55)</f>
        <v>*</v>
      </c>
      <c r="O53" s="296" t="str">
        <f>IF(FN_MC!L55="","*",FN_MC!L55)</f>
        <v>-</v>
      </c>
      <c r="P53" s="111"/>
      <c r="Q53" s="128" t="str">
        <f>IF(FN_MC!O55="","*",FN_MC!O55)</f>
        <v>*</v>
      </c>
      <c r="R53" s="128" t="str">
        <f>IF(FN_MC!P55="","*",FN_MC!P55)</f>
        <v>*</v>
      </c>
      <c r="S53" s="110" t="str">
        <f>IF(FN_MC!Q55="","*",CONCATENATE(FN_MC!Q55," ",FN_MC!R55))</f>
        <v>*</v>
      </c>
      <c r="T53" s="110" t="str">
        <f>IF(FN_MC!V55="","*",FN_MC!V55)</f>
        <v>*</v>
      </c>
      <c r="U53" s="110" t="str">
        <f>IF(FN_MC!W55="","*",FN_MC!W55)</f>
        <v>*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*</v>
      </c>
      <c r="B54" s="109" t="str">
        <f>IF(FN_MC!X56="","*",FN_MC!X56)</f>
        <v>*</v>
      </c>
      <c r="C54" s="109" t="str">
        <f>IF(FN_MC!Z56="","*",FN_MC!Z56)</f>
        <v>*</v>
      </c>
      <c r="D54" s="110" t="str">
        <f>IF(FN_MC!S56="","*",FN_MC!S56)</f>
        <v>-</v>
      </c>
      <c r="E54" s="110" t="str">
        <f>IF(FN_MC!T56="","*",FN_MC!T56)</f>
        <v>-</v>
      </c>
      <c r="F54" s="110" t="str">
        <f>IF(FN_MC!B56="","*",FN_MC!B56)</f>
        <v>*</v>
      </c>
      <c r="G54" s="110" t="str">
        <f>IF(FN_MC!D56="","*",FN_MC!D56)</f>
        <v>*</v>
      </c>
      <c r="H54" s="110" t="str">
        <f>IF(FN_MC!F56="","*",FN_MC!F56)</f>
        <v>*</v>
      </c>
      <c r="I54" s="110" t="str">
        <f>IF(FN_MC!H56="","*",FN_MC!H56)</f>
        <v>*</v>
      </c>
      <c r="J54" s="110" t="str">
        <f>IF(FN_MC!I56="","*",FN_MC!I56)</f>
        <v>*</v>
      </c>
      <c r="K54" s="110" t="str">
        <f>IF(FN_MC!M56="","*",FN_MC!M56)</f>
        <v>-</v>
      </c>
      <c r="L54" s="110" t="str">
        <f>IF(FN_MC!N56="","*",FN_MC!N56)</f>
        <v>-</v>
      </c>
      <c r="M54" s="111" t="str">
        <f>IF(FN_MC!J56="","*",FN_MC!J56)</f>
        <v>*</v>
      </c>
      <c r="N54" s="296" t="str">
        <f>IF(FN_MC!K56="","*",FN_MC!K56)</f>
        <v>*</v>
      </c>
      <c r="O54" s="296" t="str">
        <f>IF(FN_MC!L56="","*",FN_MC!L56)</f>
        <v>-</v>
      </c>
      <c r="P54" s="111"/>
      <c r="Q54" s="128" t="str">
        <f>IF(FN_MC!O56="","*",FN_MC!O56)</f>
        <v>*</v>
      </c>
      <c r="R54" s="128" t="str">
        <f>IF(FN_MC!P56="","*",FN_MC!P56)</f>
        <v>*</v>
      </c>
      <c r="S54" s="110" t="str">
        <f>IF(FN_MC!Q56="","*",CONCATENATE(FN_MC!Q56," ",FN_MC!R56))</f>
        <v>*</v>
      </c>
      <c r="T54" s="110" t="str">
        <f>IF(FN_MC!V56="","*",FN_MC!V56)</f>
        <v>*</v>
      </c>
      <c r="U54" s="110" t="str">
        <f>IF(FN_MC!W56="","*",FN_MC!W56)</f>
        <v>*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6" t="str">
        <f>IF(FN_MC!K57="","*",FN_MC!K57)</f>
        <v>*</v>
      </c>
      <c r="O55" s="296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6" t="str">
        <f>IF(FN_MC!K58="","*",FN_MC!K58)</f>
        <v>*</v>
      </c>
      <c r="O56" s="296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*</v>
      </c>
      <c r="B57" s="109" t="str">
        <f>IF(FN_MC!X59="","*",FN_MC!X59)</f>
        <v>*</v>
      </c>
      <c r="C57" s="109" t="str">
        <f>IF(FN_MC!Z59="","*",FN_MC!Z59)</f>
        <v>*</v>
      </c>
      <c r="D57" s="110" t="str">
        <f>IF(FN_MC!S59="","*",FN_MC!S59)</f>
        <v>-</v>
      </c>
      <c r="E57" s="110" t="str">
        <f>IF(FN_MC!T59="","*",FN_MC!T59)</f>
        <v>-</v>
      </c>
      <c r="F57" s="110" t="str">
        <f>IF(FN_MC!B59="","*",FN_MC!B59)</f>
        <v>*</v>
      </c>
      <c r="G57" s="110" t="str">
        <f>IF(FN_MC!D59="","*",FN_MC!D59)</f>
        <v>*</v>
      </c>
      <c r="H57" s="110" t="str">
        <f>IF(FN_MC!F59="","*",FN_MC!F59)</f>
        <v>*</v>
      </c>
      <c r="I57" s="110" t="str">
        <f>IF(FN_MC!H59="","*",FN_MC!H59)</f>
        <v>*</v>
      </c>
      <c r="J57" s="110" t="str">
        <f>IF(FN_MC!I59="","*",FN_MC!I59)</f>
        <v>*</v>
      </c>
      <c r="K57" s="110" t="str">
        <f>IF(FN_MC!M59="","*",FN_MC!M59)</f>
        <v>-</v>
      </c>
      <c r="L57" s="110" t="str">
        <f>IF(FN_MC!N59="","*",FN_MC!N59)</f>
        <v>-</v>
      </c>
      <c r="M57" s="111" t="str">
        <f>IF(FN_MC!J59="","*",FN_MC!J59)</f>
        <v>*</v>
      </c>
      <c r="N57" s="296" t="str">
        <f>IF(FN_MC!K59="","*",FN_MC!K59)</f>
        <v>*</v>
      </c>
      <c r="O57" s="296" t="str">
        <f>IF(FN_MC!L59="","*",FN_MC!L59)</f>
        <v>-</v>
      </c>
      <c r="P57" s="111"/>
      <c r="Q57" s="128" t="str">
        <f>IF(FN_MC!O59="","*",FN_MC!O59)</f>
        <v>*</v>
      </c>
      <c r="R57" s="128" t="str">
        <f>IF(FN_MC!P59="","*",FN_MC!P59)</f>
        <v>*</v>
      </c>
      <c r="S57" s="110" t="str">
        <f>IF(FN_MC!Q59="","*",CONCATENATE(FN_MC!Q59," ",FN_MC!R59))</f>
        <v>*</v>
      </c>
      <c r="T57" s="110" t="str">
        <f>IF(FN_MC!V59="","*",FN_MC!V59)</f>
        <v>*</v>
      </c>
      <c r="U57" s="110" t="str">
        <f>IF(FN_MC!W59="","*",FN_MC!W59)</f>
        <v>*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>
      <c r="A58" s="109" t="str">
        <f>IF(FN_MC!Y60="","*",FN_MC!Y60)</f>
        <v>*</v>
      </c>
      <c r="B58" s="109" t="str">
        <f>IF(FN_MC!X60="","*",FN_MC!X60)</f>
        <v>Oportunidade</v>
      </c>
      <c r="C58" s="109" t="str">
        <f>IF(FN_MC!Z60="","*",FN_MC!Z60)</f>
        <v>*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46027</v>
      </c>
      <c r="G58" s="110" t="str">
        <f>IF(FN_MC!D60="","*",FN_MC!D60)</f>
        <v>W70</v>
      </c>
      <c r="H58" s="110" t="str">
        <f>IF(FN_MC!F60="","*",FN_MC!F60)</f>
        <v>DESLOCAMENTO</v>
      </c>
      <c r="I58" s="110" t="str">
        <f>IF(FN_MC!H60="","*",FN_MC!H60)</f>
        <v>TGR2</v>
      </c>
      <c r="J58" s="110" t="str">
        <f>IF(FN_MC!I60="","*",FN_MC!I60)</f>
        <v>TRO</v>
      </c>
      <c r="K58" s="110" t="str">
        <f>IF(FN_MC!M60="","*",FN_MC!M60)</f>
        <v>TGR-TBE</v>
      </c>
      <c r="L58" s="110" t="str">
        <f>IF(FN_MC!N60="","*",FN_MC!N60)</f>
        <v>TGR512</v>
      </c>
      <c r="M58" s="111">
        <f>IF(FN_MC!J60="","*",FN_MC!J60)</f>
        <v>98</v>
      </c>
      <c r="N58" s="296">
        <f>IF(FN_MC!K60="","*",FN_MC!K60)</f>
        <v>502</v>
      </c>
      <c r="O58" s="296">
        <f>IF(FN_MC!L60="","*",FN_MC!L60)</f>
        <v>754</v>
      </c>
      <c r="P58" s="111"/>
      <c r="Q58" s="128">
        <f>IF(FN_MC!O60="","*",FN_MC!O60)</f>
        <v>0.375</v>
      </c>
      <c r="R58" s="128">
        <f>IF(FN_MC!P60="","*",FN_MC!P60)</f>
        <v>4.1666666666666664E-2</v>
      </c>
      <c r="S58" s="110" t="str">
        <f>IF(FN_MC!Q60="","*",CONCATENATE(FN_MC!Q60," ",FN_MC!R60))</f>
        <v>1 BINÁRIO</v>
      </c>
      <c r="T58" s="110" t="str">
        <f>IF(FN_MC!V60="","*",FN_MC!V60)</f>
        <v>Heldo</v>
      </c>
      <c r="U58" s="110" t="str">
        <f>IF(FN_MC!W60="","*",FN_MC!W60)</f>
        <v>Carregar 30vgs em TGR e deslocar para TRO</v>
      </c>
      <c r="V58" s="112">
        <f ca="1">_xlfn.XLOOKUP(G58&amp;$V$2,BS_CONTROLE[CHAVE],BS_CONTROLE[Quantidade_11],"-")</f>
        <v>30</v>
      </c>
      <c r="W58" s="112">
        <f ca="1">_xlfn.XLOOKUP(G58&amp;$W$2,BS_CONTROLE[CHAVE],BS_CONTROLE[Quantidade_11],"-")</f>
        <v>1</v>
      </c>
      <c r="X58" s="112" t="str">
        <f ca="1">_xlfn.XLOOKUP(G58&amp;$X$2,BS_CONTROLE[CHAVE],BS_CONTROLE[Quantidade_11],"-")</f>
        <v>-</v>
      </c>
    </row>
    <row r="59" spans="1:24" s="113" customFormat="1">
      <c r="A59" s="109" t="str">
        <f>IF(FN_MC!Y61="","*",FN_MC!Y61)</f>
        <v>*</v>
      </c>
      <c r="B59" s="109" t="str">
        <f>IF(FN_MC!X61="","*",FN_MC!X61)</f>
        <v>Oportunidade</v>
      </c>
      <c r="C59" s="109" t="str">
        <f>IF(FN_MC!Z61="","*",FN_MC!Z61)</f>
        <v>*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46027</v>
      </c>
      <c r="G59" s="110" t="str">
        <f>IF(FN_MC!D61="","*",FN_MC!D61)</f>
        <v>V86</v>
      </c>
      <c r="H59" s="110" t="str">
        <f>IF(FN_MC!F61="","*",FN_MC!F61)</f>
        <v>MECANIZAÇÃO - SOCADORA</v>
      </c>
      <c r="I59" s="110" t="str">
        <f>IF(FN_MC!H61="","*",FN_MC!H61)</f>
        <v>TGR2</v>
      </c>
      <c r="J59" s="110" t="str">
        <f>IF(FN_MC!I61="","*",FN_MC!I61)</f>
        <v>TAG</v>
      </c>
      <c r="K59" s="110" t="str">
        <f>IF(FN_MC!M61="","*",FN_MC!M61)</f>
        <v>TGR-TBE</v>
      </c>
      <c r="L59" s="110" t="str">
        <f>IF(FN_MC!N61="","*",FN_MC!N61)</f>
        <v>TAG2</v>
      </c>
      <c r="M59" s="111">
        <f>IF(FN_MC!J61="","*",FN_MC!J61)</f>
        <v>98</v>
      </c>
      <c r="N59" s="296">
        <f>IF(FN_MC!K61="","*",FN_MC!K61)</f>
        <v>502</v>
      </c>
      <c r="O59" s="296" t="str">
        <f>IF(FN_MC!L61="","*",FN_MC!L61)</f>
        <v>-</v>
      </c>
      <c r="P59" s="111"/>
      <c r="Q59" s="128">
        <f>IF(FN_MC!O61="","*",FN_MC!O61)</f>
        <v>0.3125</v>
      </c>
      <c r="R59" s="128">
        <f>IF(FN_MC!P61="","*",FN_MC!P61)</f>
        <v>0.16666666666666666</v>
      </c>
      <c r="S59" s="110" t="str">
        <f>IF(FN_MC!Q61="","*",CONCATENATE(FN_MC!Q61," ",FN_MC!R61))</f>
        <v>2200 M</v>
      </c>
      <c r="T59" s="110" t="str">
        <f>IF(FN_MC!V61="","*",FN_MC!V61)</f>
        <v>Saulo</v>
      </c>
      <c r="U59" s="110" t="str">
        <f>IF(FN_MC!W61="","*",FN_MC!W61)</f>
        <v xml:space="preserve">Trabalha em TAG2 </v>
      </c>
      <c r="V59" s="112">
        <f ca="1">_xlfn.XLOOKUP(G59&amp;$V$2,BS_CONTROLE[CHAVE],BS_CONTROLE[Quantidade_11],"-")</f>
        <v>0</v>
      </c>
      <c r="W59" s="112">
        <f ca="1">_xlfn.XLOOKUP(G59&amp;$W$2,BS_CONTROLE[CHAVE],BS_CONTROLE[Quantidade_11],"-")</f>
        <v>1125</v>
      </c>
      <c r="X59" s="112">
        <f ca="1">_xlfn.XLOOKUP(G59&amp;$X$2,BS_CONTROLE[CHAVE],BS_CONTROLE[Quantidade_11],"-")</f>
        <v>3536</v>
      </c>
    </row>
    <row r="60" spans="1:24" s="113" customFormat="1" hidden="1">
      <c r="A60" s="109" t="str">
        <f>IF(FN_MC!Y62="","*",FN_MC!Y62)</f>
        <v>*</v>
      </c>
      <c r="B60" s="109" t="str">
        <f>IF(FN_MC!X62="","*",FN_MC!X62)</f>
        <v>*</v>
      </c>
      <c r="C60" s="109" t="str">
        <f>IF(FN_MC!Z62="","*",FN_MC!Z62)</f>
        <v>*</v>
      </c>
      <c r="D60" s="110" t="str">
        <f>IF(FN_MC!S62="","*",FN_MC!S62)</f>
        <v>FERRONORTE</v>
      </c>
      <c r="E60" s="110" t="str">
        <f>IF(FN_MC!T62="","*",FN_MC!T62)</f>
        <v>TMI-TCS</v>
      </c>
      <c r="F60" s="110" t="str">
        <f>IF(FN_MC!B62="","*",FN_MC!B62)</f>
        <v>*</v>
      </c>
      <c r="G60" s="110" t="str">
        <f>IF(FN_MC!D62="","*",FN_MC!D62)</f>
        <v>W50</v>
      </c>
      <c r="H60" s="110" t="str">
        <f>IF(FN_MC!F62="","*",FN_MC!F62)</f>
        <v xml:space="preserve">MODERNIZAÇÃO - DORMENTE - CARGA </v>
      </c>
      <c r="I60" s="110" t="str">
        <f>IF(FN_MC!H62="","*",FN_MC!H62)</f>
        <v>TCS</v>
      </c>
      <c r="J60" s="110" t="str">
        <f>IF(FN_MC!I62="","*",FN_MC!I62)</f>
        <v>TCS2</v>
      </c>
      <c r="K60" s="110" t="str">
        <f>IF(FN_MC!M62="","*",FN_MC!M62)</f>
        <v>TID-TVI</v>
      </c>
      <c r="L60" s="110" t="str">
        <f>IF(FN_MC!N62="","*",FN_MC!N62)</f>
        <v>213TVI</v>
      </c>
      <c r="M60" s="111">
        <f>IF(FN_MC!J62="","*",FN_MC!J62)</f>
        <v>74</v>
      </c>
      <c r="N60" s="296">
        <f>IF(FN_MC!K62="","*",FN_MC!K62)</f>
        <v>217</v>
      </c>
      <c r="O60" s="296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8.3333333333333329E-2</v>
      </c>
      <c r="S60" s="110" t="str">
        <f>IF(FN_MC!Q62="","*",CONCATENATE(FN_MC!Q62," ",FN_MC!R62))</f>
        <v>600 Nº DE DORMENTES</v>
      </c>
      <c r="T60" s="110" t="str">
        <f>IF(FN_MC!V62="","*",FN_MC!V62)</f>
        <v>Efraim</v>
      </c>
      <c r="U60" s="110" t="str">
        <f>IF(FN_MC!W62="","*",FN_MC!W62)</f>
        <v>Carregamento em TCS</v>
      </c>
      <c r="V60" s="112">
        <f ca="1">_xlfn.XLOOKUP(G60&amp;$V$2,BS_CONTROLE[CHAVE],BS_CONTROLE[Quantidade_11],"-")</f>
        <v>1</v>
      </c>
      <c r="W60" s="112">
        <f ca="1">_xlfn.XLOOKUP(G60&amp;$W$2,BS_CONTROLE[CHAVE],BS_CONTROLE[Quantidade_11],"-")</f>
        <v>786</v>
      </c>
      <c r="X60" s="112" t="str">
        <f ca="1">_xlfn.XLOOKUP(G60&amp;$X$2,BS_CONTROLE[CHAVE],BS_CONTROLE[Quantidade_11],"-")</f>
        <v>-</v>
      </c>
    </row>
    <row r="61" spans="1:24" s="113" customFormat="1">
      <c r="A61" s="109" t="str">
        <f>IF(FN_MC!Y63="","*",FN_MC!Y63)</f>
        <v>*</v>
      </c>
      <c r="B61" s="109" t="str">
        <f>IF(FN_MC!X63="","*",FN_MC!X63)</f>
        <v>Contrato</v>
      </c>
      <c r="C61" s="109" t="str">
        <f>IF(FN_MC!Z63="","*",FN_MC!Z63)</f>
        <v>*</v>
      </c>
      <c r="D61" s="110" t="str">
        <f>IF(FN_MC!S63="","*",FN_MC!S63)</f>
        <v>FERRONORTE</v>
      </c>
      <c r="E61" s="110" t="str">
        <f>IF(FN_MC!T63="","*",FN_MC!T63)</f>
        <v>TMI-TCS</v>
      </c>
      <c r="F61" s="110">
        <f>IF(FN_MC!B63="","*",FN_MC!B63)</f>
        <v>46027</v>
      </c>
      <c r="G61" s="110" t="str">
        <f>IF(FN_MC!D63="","*",FN_MC!D63)</f>
        <v>MARCOS (TF-520)</v>
      </c>
      <c r="H61" s="110" t="str">
        <f>IF(FN_MC!F63="","*",FN_MC!F63)</f>
        <v>PDM - SOLDA</v>
      </c>
      <c r="I61" s="110" t="str">
        <f>IF(FN_MC!H63="","*",FN_MC!H63)</f>
        <v>TID201</v>
      </c>
      <c r="J61" s="110" t="str">
        <f>IF(FN_MC!I63="","*",FN_MC!I63)</f>
        <v>-</v>
      </c>
      <c r="K61" s="110" t="str">
        <f>IF(FN_MC!M63="","*",FN_MC!M63)</f>
        <v>TID-TVI</v>
      </c>
      <c r="L61" s="110" t="str">
        <f>IF(FN_MC!N63="","*",FN_MC!N63)</f>
        <v>TID201</v>
      </c>
      <c r="M61" s="111">
        <f>IF(FN_MC!J63="","*",FN_MC!J63)</f>
        <v>74</v>
      </c>
      <c r="N61" s="296">
        <f>IF(FN_MC!K63="","*",FN_MC!K63)</f>
        <v>196.119</v>
      </c>
      <c r="O61" s="296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8.3333333333333329E-2</v>
      </c>
      <c r="S61" s="110" t="str">
        <f>IF(FN_MC!Q63="","*",CONCATENATE(FN_MC!Q63," ",FN_MC!R63))</f>
        <v>2 Nº DE SOLDA</v>
      </c>
      <c r="T61" s="110" t="str">
        <f>IF(FN_MC!V63="","*",FN_MC!V63)</f>
        <v>Herbert</v>
      </c>
      <c r="U61" s="110" t="str">
        <f>IF(FN_MC!W63="","*",FN_MC!W63)</f>
        <v>Realizar duas soldas e trilho 12 metros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>
      <c r="A62" s="109" t="str">
        <f>IF(FN_MC!Y64="","*",FN_MC!Y64)</f>
        <v>*</v>
      </c>
      <c r="B62" s="109" t="str">
        <f>IF(FN_MC!X64="","*",FN_MC!X64)</f>
        <v>Oportunidade</v>
      </c>
      <c r="C62" s="109" t="str">
        <f>IF(FN_MC!Z64="","*",FN_MC!Z64)</f>
        <v>*</v>
      </c>
      <c r="D62" s="110" t="str">
        <f>IF(FN_MC!S64="","*",FN_MC!S64)</f>
        <v>FERRONORTE</v>
      </c>
      <c r="E62" s="110" t="str">
        <f>IF(FN_MC!T64="","*",FN_MC!T64)</f>
        <v>TMI-TCS</v>
      </c>
      <c r="F62" s="110">
        <f>IF(FN_MC!B64="","*",FN_MC!B64)</f>
        <v>46027</v>
      </c>
      <c r="G62" s="110" t="str">
        <f>IF(FN_MC!D64="","*",FN_MC!D64)</f>
        <v>A60</v>
      </c>
      <c r="H62" s="110" t="str">
        <f>IF(FN_MC!F64="","*",FN_MC!F64)</f>
        <v>DETECÇÃO - RONDA 7 DIAS</v>
      </c>
      <c r="I62" s="110" t="str">
        <f>IF(FN_MC!H64="","*",FN_MC!H64)</f>
        <v>TMI</v>
      </c>
      <c r="J62" s="110" t="str">
        <f>IF(FN_MC!I64="","*",FN_MC!I64)</f>
        <v>TCS2</v>
      </c>
      <c r="K62" s="110" t="str">
        <f>IF(FN_MC!M64="","*",FN_MC!M64)</f>
        <v>TMI-TCS</v>
      </c>
      <c r="L62" s="110" t="str">
        <f>IF(FN_MC!N64="","*",FN_MC!N64)</f>
        <v>TMITCS</v>
      </c>
      <c r="M62" s="111">
        <f>IF(FN_MC!J64="","*",FN_MC!J64)</f>
        <v>74</v>
      </c>
      <c r="N62" s="296">
        <f>IF(FN_MC!K64="","*",FN_MC!K64)</f>
        <v>0</v>
      </c>
      <c r="O62" s="296" t="str">
        <f>IF(FN_MC!L64="","*",FN_MC!L64)</f>
        <v>-</v>
      </c>
      <c r="P62" s="111"/>
      <c r="Q62" s="128">
        <f>IF(FN_MC!O64="","*",FN_MC!O64)</f>
        <v>0.33333333333333331</v>
      </c>
      <c r="R62" s="128">
        <f>IF(FN_MC!P64="","*",FN_MC!P64)</f>
        <v>4.1666666666666664E-2</v>
      </c>
      <c r="S62" s="110" t="str">
        <f>IF(FN_MC!Q64="","*",CONCATENATE(FN_MC!Q64," ",FN_MC!R64))</f>
        <v>290 KM</v>
      </c>
      <c r="T62" s="110" t="str">
        <f>IF(FN_MC!V64="","*",FN_MC!V64)</f>
        <v>Herbert</v>
      </c>
      <c r="U62" s="110" t="str">
        <f>IF(FN_MC!W64="","*",FN_MC!W64)</f>
        <v>Ronda 7 dias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>
      <c r="A63" s="109" t="str">
        <f>IF(FN_MC!Y65="","*",FN_MC!Y65)</f>
        <v>*</v>
      </c>
      <c r="B63" s="109" t="str">
        <f>IF(FN_MC!X65="","*",FN_MC!X65)</f>
        <v>Oportunidade</v>
      </c>
      <c r="C63" s="109" t="str">
        <f>IF(FN_MC!Z65="","*",FN_MC!Z65)</f>
        <v>*</v>
      </c>
      <c r="D63" s="110" t="str">
        <f>IF(FN_MC!S65="","*",FN_MC!S65)</f>
        <v>MALHA CENTRAL</v>
      </c>
      <c r="E63" s="110" t="str">
        <f>IF(FN_MC!T65="","*",FN_MC!T65)</f>
        <v>RAMAL</v>
      </c>
      <c r="F63" s="110">
        <f>IF(FN_MC!B65="","*",FN_MC!B65)</f>
        <v>46027</v>
      </c>
      <c r="G63" s="110" t="str">
        <f>IF(FN_MC!D65="","*",FN_MC!D65)</f>
        <v>V42</v>
      </c>
      <c r="H63" s="110" t="str">
        <f>IF(FN_MC!F65="","*",FN_MC!F65)</f>
        <v>MODERNIZAÇÃO - SOCADORA</v>
      </c>
      <c r="I63" s="110" t="str">
        <f>IF(FN_MC!H65="","*",FN_MC!H65)</f>
        <v>ZGT1</v>
      </c>
      <c r="J63" s="110" t="str">
        <f>IF(FN_MC!I65="","*",FN_MC!I65)</f>
        <v>ZGT1</v>
      </c>
      <c r="K63" s="110" t="str">
        <f>IF(FN_MC!M65="","*",FN_MC!M65)</f>
        <v>ZRI</v>
      </c>
      <c r="L63" s="110" t="str">
        <f>IF(FN_MC!N65="","*",FN_MC!N65)</f>
        <v>ZRI1</v>
      </c>
      <c r="M63" s="111">
        <f>IF(FN_MC!J65="","*",FN_MC!J65)</f>
        <v>72</v>
      </c>
      <c r="N63" s="296">
        <f>IF(FN_MC!K65="","*",FN_MC!K65)</f>
        <v>285.8</v>
      </c>
      <c r="O63" s="296">
        <f>IF(FN_MC!L65="","*",FN_MC!L65)</f>
        <v>286.8</v>
      </c>
      <c r="P63" s="111"/>
      <c r="Q63" s="128">
        <f>IF(FN_MC!O65="","*",FN_MC!O65)</f>
        <v>0.29166666666666669</v>
      </c>
      <c r="R63" s="128">
        <f>IF(FN_MC!P65="","*",FN_MC!P65)</f>
        <v>8.3333333333333329E-2</v>
      </c>
      <c r="S63" s="110" t="str">
        <f>IF(FN_MC!Q65="","*",CONCATENATE(FN_MC!Q65," ",FN_MC!R65))</f>
        <v>400 M</v>
      </c>
      <c r="T63" s="110" t="str">
        <f>IF(FN_MC!V65="","*",FN_MC!V65)</f>
        <v>Ana</v>
      </c>
      <c r="U63" s="110" t="str">
        <f>IF(FN_MC!W65="","*",FN_MC!W65)</f>
        <v>Socadora mecanizada</v>
      </c>
      <c r="V63" s="112">
        <f ca="1">_xlfn.XLOOKUP(G63&amp;$V$2,BS_CONTROLE[CHAVE],BS_CONTROLE[Quantidade_11],"-")</f>
        <v>770</v>
      </c>
      <c r="W63" s="112">
        <f ca="1">_xlfn.XLOOKUP(G63&amp;$W$2,BS_CONTROLE[CHAVE],BS_CONTROLE[Quantidade_11],"-")</f>
        <v>220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*</v>
      </c>
      <c r="B64" s="109" t="str">
        <f>IF(FN_MC!X66="","*",FN_MC!X66)</f>
        <v>*</v>
      </c>
      <c r="C64" s="109" t="str">
        <f>IF(FN_MC!Z66="","*",FN_MC!Z66)</f>
        <v>*</v>
      </c>
      <c r="D64" s="110" t="str">
        <f>IF(FN_MC!S66="","*",FN_MC!S66)</f>
        <v>-</v>
      </c>
      <c r="E64" s="110" t="str">
        <f>IF(FN_MC!T66="","*",FN_MC!T66)</f>
        <v>-</v>
      </c>
      <c r="F64" s="110" t="str">
        <f>IF(FN_MC!B66="","*",FN_MC!B66)</f>
        <v>*</v>
      </c>
      <c r="G64" s="110" t="str">
        <f>IF(FN_MC!D66="","*",FN_MC!D66)</f>
        <v>*</v>
      </c>
      <c r="H64" s="110" t="str">
        <f>IF(FN_MC!F66="","*",FN_MC!F66)</f>
        <v>*</v>
      </c>
      <c r="I64" s="110" t="str">
        <f>IF(FN_MC!H66="","*",FN_MC!H66)</f>
        <v>*</v>
      </c>
      <c r="J64" s="110" t="str">
        <f>IF(FN_MC!I66="","*",FN_MC!I66)</f>
        <v>*</v>
      </c>
      <c r="K64" s="110" t="str">
        <f>IF(FN_MC!M66="","*",FN_MC!M66)</f>
        <v>-</v>
      </c>
      <c r="L64" s="110" t="str">
        <f>IF(FN_MC!N66="","*",FN_MC!N66)</f>
        <v>-</v>
      </c>
      <c r="M64" s="111" t="str">
        <f>IF(FN_MC!J66="","*",FN_MC!J66)</f>
        <v>*</v>
      </c>
      <c r="N64" s="296" t="str">
        <f>IF(FN_MC!K66="","*",FN_MC!K66)</f>
        <v>*</v>
      </c>
      <c r="O64" s="296" t="str">
        <f>IF(FN_MC!L66="","*",FN_MC!L66)</f>
        <v>-</v>
      </c>
      <c r="P64" s="111"/>
      <c r="Q64" s="128" t="str">
        <f>IF(FN_MC!O66="","*",FN_MC!O66)</f>
        <v>*</v>
      </c>
      <c r="R64" s="128" t="str">
        <f>IF(FN_MC!P66="","*",FN_MC!P66)</f>
        <v>*</v>
      </c>
      <c r="S64" s="110" t="str">
        <f>IF(FN_MC!Q66="","*",CONCATENATE(FN_MC!Q66," ",FN_MC!R66))</f>
        <v>*</v>
      </c>
      <c r="T64" s="110" t="str">
        <f>IF(FN_MC!V66="","*",FN_MC!V66)</f>
        <v>*</v>
      </c>
      <c r="U64" s="110" t="str">
        <f>IF(FN_MC!W66="","*",FN_MC!W66)</f>
        <v>*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*</v>
      </c>
      <c r="B65" s="109" t="str">
        <f>IF(FN_MC!X67="","*",FN_MC!X67)</f>
        <v>*</v>
      </c>
      <c r="C65" s="109" t="str">
        <f>IF(FN_MC!Z67="","*",FN_MC!Z67)</f>
        <v>*</v>
      </c>
      <c r="D65" s="110" t="str">
        <f>IF(FN_MC!S67="","*",FN_MC!S67)</f>
        <v>-</v>
      </c>
      <c r="E65" s="110" t="str">
        <f>IF(FN_MC!T67="","*",FN_MC!T67)</f>
        <v>-</v>
      </c>
      <c r="F65" s="110" t="str">
        <f>IF(FN_MC!B67="","*",FN_MC!B67)</f>
        <v>*</v>
      </c>
      <c r="G65" s="110" t="str">
        <f>IF(FN_MC!D67="","*",FN_MC!D67)</f>
        <v>*</v>
      </c>
      <c r="H65" s="110" t="str">
        <f>IF(FN_MC!F67="","*",FN_MC!F67)</f>
        <v>*</v>
      </c>
      <c r="I65" s="110" t="str">
        <f>IF(FN_MC!H67="","*",FN_MC!H67)</f>
        <v>*</v>
      </c>
      <c r="J65" s="110" t="str">
        <f>IF(FN_MC!I67="","*",FN_MC!I67)</f>
        <v>*</v>
      </c>
      <c r="K65" s="110" t="str">
        <f>IF(FN_MC!M67="","*",FN_MC!M67)</f>
        <v>-</v>
      </c>
      <c r="L65" s="110" t="str">
        <f>IF(FN_MC!N67="","*",FN_MC!N67)</f>
        <v>-</v>
      </c>
      <c r="M65" s="111" t="str">
        <f>IF(FN_MC!J67="","*",FN_MC!J67)</f>
        <v>*</v>
      </c>
      <c r="N65" s="296" t="str">
        <f>IF(FN_MC!K67="","*",FN_MC!K67)</f>
        <v>*</v>
      </c>
      <c r="O65" s="296" t="str">
        <f>IF(FN_MC!L67="","*",FN_MC!L67)</f>
        <v>-</v>
      </c>
      <c r="P65" s="111"/>
      <c r="Q65" s="128" t="str">
        <f>IF(FN_MC!O67="","*",FN_MC!O67)</f>
        <v>*</v>
      </c>
      <c r="R65" s="128" t="str">
        <f>IF(FN_MC!P67="","*",FN_MC!P67)</f>
        <v>*</v>
      </c>
      <c r="S65" s="110" t="str">
        <f>IF(FN_MC!Q67="","*",CONCATENATE(FN_MC!Q67," ",FN_MC!R67))</f>
        <v>*</v>
      </c>
      <c r="T65" s="110" t="str">
        <f>IF(FN_MC!V67="","*",FN_MC!V67)</f>
        <v>*</v>
      </c>
      <c r="U65" s="110" t="str">
        <f>IF(FN_MC!W67="","*",FN_MC!W67)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6" t="str">
        <f>IF(FN_MC!K68="","*",FN_MC!K68)</f>
        <v>*</v>
      </c>
      <c r="O66" s="296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*</v>
      </c>
      <c r="B67" s="109" t="str">
        <f>IF(FN_MC!X69="","*",FN_MC!X69)</f>
        <v>*</v>
      </c>
      <c r="C67" s="109" t="str">
        <f>IF(FN_MC!Z69="","*",FN_MC!Z69)</f>
        <v>*</v>
      </c>
      <c r="D67" s="110" t="str">
        <f>IF(FN_MC!S69="","*",FN_MC!S69)</f>
        <v>-</v>
      </c>
      <c r="E67" s="110" t="str">
        <f>IF(FN_MC!T69="","*",FN_MC!T69)</f>
        <v>-</v>
      </c>
      <c r="F67" s="110" t="str">
        <f>IF(FN_MC!B69="","*",FN_MC!B69)</f>
        <v>*</v>
      </c>
      <c r="G67" s="110" t="str">
        <f>IF(FN_MC!D69="","*",FN_MC!D69)</f>
        <v>*</v>
      </c>
      <c r="H67" s="110" t="str">
        <f>IF(FN_MC!F69="","*",FN_MC!F69)</f>
        <v>*</v>
      </c>
      <c r="I67" s="110" t="str">
        <f>IF(FN_MC!H69="","*",FN_MC!H69)</f>
        <v>*</v>
      </c>
      <c r="J67" s="110" t="str">
        <f>IF(FN_MC!I69="","*",FN_MC!I69)</f>
        <v>*</v>
      </c>
      <c r="K67" s="110" t="str">
        <f>IF(FN_MC!M69="","*",FN_MC!M69)</f>
        <v>-</v>
      </c>
      <c r="L67" s="110" t="str">
        <f>IF(FN_MC!N69="","*",FN_MC!N69)</f>
        <v>-</v>
      </c>
      <c r="M67" s="111" t="str">
        <f>IF(FN_MC!J69="","*",FN_MC!J69)</f>
        <v>*</v>
      </c>
      <c r="N67" s="296" t="str">
        <f>IF(FN_MC!K69="","*",FN_MC!K69)</f>
        <v>*</v>
      </c>
      <c r="O67" s="296" t="str">
        <f>IF(FN_MC!L69="","*",FN_MC!L69)</f>
        <v>-</v>
      </c>
      <c r="P67" s="111"/>
      <c r="Q67" s="128" t="str">
        <f>IF(FN_MC!O69="","*",FN_MC!O69)</f>
        <v>*</v>
      </c>
      <c r="R67" s="128" t="str">
        <f>IF(FN_MC!P69="","*",FN_MC!P69)</f>
        <v>*</v>
      </c>
      <c r="S67" s="110" t="str">
        <f>IF(FN_MC!Q69="","*",CONCATENATE(FN_MC!Q69," ",FN_MC!R69))</f>
        <v>*</v>
      </c>
      <c r="T67" s="110" t="str">
        <f>IF(FN_MC!V69="","*",FN_MC!V69)</f>
        <v>*</v>
      </c>
      <c r="U67" s="110" t="str">
        <f>IF(FN_MC!W69="","*",FN_MC!W69)</f>
        <v>*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*</v>
      </c>
      <c r="B68" s="109" t="str">
        <f>IF(FN_MC!X70="","*",FN_MC!X70)</f>
        <v>*</v>
      </c>
      <c r="C68" s="109" t="str">
        <f>IF(FN_MC!Z70="","*",FN_MC!Z70)</f>
        <v>*</v>
      </c>
      <c r="D68" s="110" t="str">
        <f>IF(FN_MC!S70="","*",FN_MC!S70)</f>
        <v>-</v>
      </c>
      <c r="E68" s="110" t="str">
        <f>IF(FN_MC!T70="","*",FN_MC!T70)</f>
        <v>-</v>
      </c>
      <c r="F68" s="110" t="str">
        <f>IF(FN_MC!B70="","*",FN_MC!B70)</f>
        <v>*</v>
      </c>
      <c r="G68" s="110" t="str">
        <f>IF(FN_MC!D70="","*",FN_MC!D70)</f>
        <v>*</v>
      </c>
      <c r="H68" s="110" t="str">
        <f>IF(FN_MC!F70="","*",FN_MC!F70)</f>
        <v>*</v>
      </c>
      <c r="I68" s="110" t="str">
        <f>IF(FN_MC!H70="","*",FN_MC!H70)</f>
        <v>*</v>
      </c>
      <c r="J68" s="110" t="str">
        <f>IF(FN_MC!I70="","*",FN_MC!I70)</f>
        <v>*</v>
      </c>
      <c r="K68" s="110" t="str">
        <f>IF(FN_MC!M70="","*",FN_MC!M70)</f>
        <v>-</v>
      </c>
      <c r="L68" s="110" t="str">
        <f>IF(FN_MC!N70="","*",FN_MC!N70)</f>
        <v>-</v>
      </c>
      <c r="M68" s="111" t="str">
        <f>IF(FN_MC!J70="","*",FN_MC!J70)</f>
        <v>*</v>
      </c>
      <c r="N68" s="296" t="str">
        <f>IF(FN_MC!K70="","*",FN_MC!K70)</f>
        <v>*</v>
      </c>
      <c r="O68" s="296" t="str">
        <f>IF(FN_MC!L70="","*",FN_MC!L70)</f>
        <v>-</v>
      </c>
      <c r="P68" s="111"/>
      <c r="Q68" s="128" t="str">
        <f>IF(FN_MC!O70="","*",FN_MC!O70)</f>
        <v>*</v>
      </c>
      <c r="R68" s="128" t="str">
        <f>IF(FN_MC!P70="","*",FN_MC!P70)</f>
        <v>*</v>
      </c>
      <c r="S68" s="110" t="str">
        <f>IF(FN_MC!Q70="","*",CONCATENATE(FN_MC!Q70," ",FN_MC!R70))</f>
        <v>*</v>
      </c>
      <c r="T68" s="110" t="str">
        <f>IF(FN_MC!V70="","*",FN_MC!V70)</f>
        <v>*</v>
      </c>
      <c r="U68" s="110" t="str">
        <f>IF(FN_MC!W70="","*",FN_MC!W70)</f>
        <v>*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6" t="str">
        <f>IF(FN_MC!K71="","*",FN_MC!K71)</f>
        <v>*</v>
      </c>
      <c r="O69" s="296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*</v>
      </c>
      <c r="B70" s="109" t="str">
        <f>IF(FN_MC!X72="","*",FN_MC!X72)</f>
        <v>*</v>
      </c>
      <c r="C70" s="109" t="str">
        <f>IF(FN_MC!Z72="","*",FN_MC!Z72)</f>
        <v>*</v>
      </c>
      <c r="D70" s="110" t="str">
        <f>IF(FN_MC!S72="","*",FN_MC!S72)</f>
        <v>-</v>
      </c>
      <c r="E70" s="110" t="str">
        <f>IF(FN_MC!T72="","*",FN_MC!T72)</f>
        <v>-</v>
      </c>
      <c r="F70" s="110" t="str">
        <f>IF(FN_MC!B72="","*",FN_MC!B72)</f>
        <v>*</v>
      </c>
      <c r="G70" s="110" t="str">
        <f>IF(FN_MC!D72="","*",FN_MC!D72)</f>
        <v>*</v>
      </c>
      <c r="H70" s="110" t="str">
        <f>IF(FN_MC!F72="","*",FN_MC!F72)</f>
        <v>*</v>
      </c>
      <c r="I70" s="110" t="str">
        <f>IF(FN_MC!H72="","*",FN_MC!H72)</f>
        <v>*</v>
      </c>
      <c r="J70" s="110" t="str">
        <f>IF(FN_MC!I72="","*",FN_MC!I72)</f>
        <v>*</v>
      </c>
      <c r="K70" s="110" t="str">
        <f>IF(FN_MC!M72="","*",FN_MC!M72)</f>
        <v>-</v>
      </c>
      <c r="L70" s="110" t="str">
        <f>IF(FN_MC!N72="","*",FN_MC!N72)</f>
        <v>-</v>
      </c>
      <c r="M70" s="111" t="str">
        <f>IF(FN_MC!J72="","*",FN_MC!J72)</f>
        <v>*</v>
      </c>
      <c r="N70" s="296" t="str">
        <f>IF(FN_MC!K72="","*",FN_MC!K72)</f>
        <v>*</v>
      </c>
      <c r="O70" s="296" t="str">
        <f>IF(FN_MC!L72="","*",FN_MC!L72)</f>
        <v>-</v>
      </c>
      <c r="P70" s="111"/>
      <c r="Q70" s="128" t="str">
        <f>IF(FN_MC!O72="","*",FN_MC!O72)</f>
        <v>*</v>
      </c>
      <c r="R70" s="128" t="str">
        <f>IF(FN_MC!P72="","*",FN_MC!P72)</f>
        <v>*</v>
      </c>
      <c r="S70" s="110" t="str">
        <f>IF(FN_MC!Q72="","*",CONCATENATE(FN_MC!Q72," ",FN_MC!R72))</f>
        <v>*</v>
      </c>
      <c r="T70" s="110" t="str">
        <f>IF(FN_MC!V72="","*",FN_MC!V72)</f>
        <v>*</v>
      </c>
      <c r="U70" s="110" t="str">
        <f>IF(FN_MC!W72="","*",FN_MC!W72)</f>
        <v>*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*</v>
      </c>
      <c r="B71" s="109" t="str">
        <f>IF(FN_MC!X73="","*",FN_MC!X73)</f>
        <v>*</v>
      </c>
      <c r="C71" s="109" t="str">
        <f>IF(FN_MC!Z73="","*",FN_MC!Z73)</f>
        <v>*</v>
      </c>
      <c r="D71" s="110" t="str">
        <f>IF(FN_MC!S73="","*",FN_MC!S73)</f>
        <v>-</v>
      </c>
      <c r="E71" s="110" t="str">
        <f>IF(FN_MC!T73="","*",FN_MC!T73)</f>
        <v>-</v>
      </c>
      <c r="F71" s="110" t="str">
        <f>IF(FN_MC!B73="","*",FN_MC!B73)</f>
        <v>*</v>
      </c>
      <c r="G71" s="110" t="str">
        <f>IF(FN_MC!D73="","*",FN_MC!D73)</f>
        <v>*</v>
      </c>
      <c r="H71" s="110" t="str">
        <f>IF(FN_MC!F73="","*",FN_MC!F73)</f>
        <v>*</v>
      </c>
      <c r="I71" s="110" t="str">
        <f>IF(FN_MC!H73="","*",FN_MC!H73)</f>
        <v>*</v>
      </c>
      <c r="J71" s="110" t="str">
        <f>IF(FN_MC!I73="","*",FN_MC!I73)</f>
        <v>*</v>
      </c>
      <c r="K71" s="110" t="str">
        <f>IF(FN_MC!M73="","*",FN_MC!M73)</f>
        <v>-</v>
      </c>
      <c r="L71" s="110" t="str">
        <f>IF(FN_MC!N73="","*",FN_MC!N73)</f>
        <v>-</v>
      </c>
      <c r="M71" s="111" t="str">
        <f>IF(FN_MC!J73="","*",FN_MC!J73)</f>
        <v>*</v>
      </c>
      <c r="N71" s="296" t="str">
        <f>IF(FN_MC!K73="","*",FN_MC!K73)</f>
        <v>*</v>
      </c>
      <c r="O71" s="296" t="str">
        <f>IF(FN_MC!L73="","*",FN_MC!L73)</f>
        <v>-</v>
      </c>
      <c r="P71" s="111"/>
      <c r="Q71" s="128" t="str">
        <f>IF(FN_MC!O73="","*",FN_MC!O73)</f>
        <v>*</v>
      </c>
      <c r="R71" s="128" t="str">
        <f>IF(FN_MC!P73="","*",FN_MC!P73)</f>
        <v>*</v>
      </c>
      <c r="S71" s="110" t="str">
        <f>IF(FN_MC!Q73="","*",CONCATENATE(FN_MC!Q73," ",FN_MC!R73))</f>
        <v>*</v>
      </c>
      <c r="T71" s="110" t="str">
        <f>IF(FN_MC!V73="","*",FN_MC!V73)</f>
        <v>*</v>
      </c>
      <c r="U71" s="110" t="str">
        <f>IF(FN_MC!W73="","*",FN_MC!W73)</f>
        <v>*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*</v>
      </c>
      <c r="B72" s="109" t="str">
        <f>IF(FN_MC!X74="","*",FN_MC!X74)</f>
        <v>*</v>
      </c>
      <c r="C72" s="109" t="str">
        <f>IF(FN_MC!Z74="","*",FN_MC!Z74)</f>
        <v>*</v>
      </c>
      <c r="D72" s="110" t="str">
        <f>IF(FN_MC!S74="","*",FN_MC!S74)</f>
        <v>-</v>
      </c>
      <c r="E72" s="110" t="str">
        <f>IF(FN_MC!T74="","*",FN_MC!T74)</f>
        <v>-</v>
      </c>
      <c r="F72" s="110" t="str">
        <f>IF(FN_MC!B74="","*",FN_MC!B74)</f>
        <v>*</v>
      </c>
      <c r="G72" s="110" t="str">
        <f>IF(FN_MC!D74="","*",FN_MC!D74)</f>
        <v>*</v>
      </c>
      <c r="H72" s="110" t="str">
        <f>IF(FN_MC!F74="","*",FN_MC!F74)</f>
        <v>*</v>
      </c>
      <c r="I72" s="110" t="str">
        <f>IF(FN_MC!H74="","*",FN_MC!H74)</f>
        <v>*</v>
      </c>
      <c r="J72" s="110" t="str">
        <f>IF(FN_MC!I74="","*",FN_MC!I74)</f>
        <v>*</v>
      </c>
      <c r="K72" s="110" t="str">
        <f>IF(FN_MC!M74="","*",FN_MC!M74)</f>
        <v>-</v>
      </c>
      <c r="L72" s="110" t="str">
        <f>IF(FN_MC!N74="","*",FN_MC!N74)</f>
        <v>-</v>
      </c>
      <c r="M72" s="111" t="str">
        <f>IF(FN_MC!J74="","*",FN_MC!J74)</f>
        <v>*</v>
      </c>
      <c r="N72" s="296" t="str">
        <f>IF(FN_MC!K74="","*",FN_MC!K74)</f>
        <v>*</v>
      </c>
      <c r="O72" s="296" t="str">
        <f>IF(FN_MC!L74="","*",FN_MC!L74)</f>
        <v>-</v>
      </c>
      <c r="P72" s="111"/>
      <c r="Q72" s="128" t="str">
        <f>IF(FN_MC!O74="","*",FN_MC!O74)</f>
        <v>*</v>
      </c>
      <c r="R72" s="128" t="str">
        <f>IF(FN_MC!P74="","*",FN_MC!P74)</f>
        <v>*</v>
      </c>
      <c r="S72" s="110" t="str">
        <f>IF(FN_MC!Q74="","*",CONCATENATE(FN_MC!Q74," ",FN_MC!R74))</f>
        <v>*</v>
      </c>
      <c r="T72" s="110" t="str">
        <f>IF(FN_MC!V74="","*",FN_MC!V74)</f>
        <v>*</v>
      </c>
      <c r="U72" s="110" t="str">
        <f>IF(FN_MC!W74="","*",FN_MC!W74)</f>
        <v>*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*</v>
      </c>
      <c r="C73" s="109" t="str">
        <f>IF(FN_MC!Z75="","*",FN_MC!Z75)</f>
        <v>*</v>
      </c>
      <c r="D73" s="110" t="str">
        <f>IF(FN_MC!S75="","*",FN_MC!S75)</f>
        <v>-</v>
      </c>
      <c r="E73" s="110" t="str">
        <f>IF(FN_MC!T75="","*",FN_MC!T75)</f>
        <v>-</v>
      </c>
      <c r="F73" s="110" t="str">
        <f>IF(FN_MC!B75="","*",FN_MC!B75)</f>
        <v>*</v>
      </c>
      <c r="G73" s="110" t="str">
        <f>IF(FN_MC!D75="","*",FN_MC!D75)</f>
        <v>*</v>
      </c>
      <c r="H73" s="110" t="str">
        <f>IF(FN_MC!F75="","*",FN_MC!F75)</f>
        <v>*</v>
      </c>
      <c r="I73" s="110" t="str">
        <f>IF(FN_MC!H75="","*",FN_MC!H75)</f>
        <v>*</v>
      </c>
      <c r="J73" s="110" t="str">
        <f>IF(FN_MC!I75="","*",FN_MC!I75)</f>
        <v>*</v>
      </c>
      <c r="K73" s="110" t="str">
        <f>IF(FN_MC!M75="","*",FN_MC!M75)</f>
        <v>-</v>
      </c>
      <c r="L73" s="110" t="str">
        <f>IF(FN_MC!N75="","*",FN_MC!N75)</f>
        <v>-</v>
      </c>
      <c r="M73" s="111" t="str">
        <f>IF(FN_MC!J75="","*",FN_MC!J75)</f>
        <v>*</v>
      </c>
      <c r="N73" s="296" t="str">
        <f>IF(FN_MC!K75="","*",FN_MC!K75)</f>
        <v>*</v>
      </c>
      <c r="O73" s="296" t="str">
        <f>IF(FN_MC!L75="","*",FN_MC!L75)</f>
        <v>-</v>
      </c>
      <c r="P73" s="111"/>
      <c r="Q73" s="128" t="str">
        <f>IF(FN_MC!O75="","*",FN_MC!O75)</f>
        <v>*</v>
      </c>
      <c r="R73" s="128" t="str">
        <f>IF(FN_MC!P75="","*",FN_MC!P75)</f>
        <v>*</v>
      </c>
      <c r="S73" s="110" t="str">
        <f>IF(FN_MC!Q75="","*",CONCATENATE(FN_MC!Q75," ",FN_MC!R75))</f>
        <v>*</v>
      </c>
      <c r="T73" s="110" t="str">
        <f>IF(FN_MC!V75="","*",FN_MC!V75)</f>
        <v>*</v>
      </c>
      <c r="U73" s="110" t="str">
        <f>IF(FN_MC!W75="","*",FN_MC!W75)</f>
        <v>*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6" t="str">
        <f>IF(FN_MC!K76="","*",FN_MC!K76)</f>
        <v>*</v>
      </c>
      <c r="O74" s="296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6" t="str">
        <f>IF(FN_MC!K77="","*",FN_MC!K77)</f>
        <v>*</v>
      </c>
      <c r="O75" s="296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*</v>
      </c>
      <c r="B76" s="109" t="str">
        <f>IF(FN_MC!X78="","*",FN_MC!X78)</f>
        <v>*</v>
      </c>
      <c r="C76" s="109" t="str">
        <f>IF(FN_MC!Z78="","*",FN_MC!Z78)</f>
        <v>*</v>
      </c>
      <c r="D76" s="110" t="str">
        <f>IF(FN_MC!S78="","*",FN_MC!S78)</f>
        <v>-</v>
      </c>
      <c r="E76" s="110" t="str">
        <f>IF(FN_MC!T78="","*",FN_MC!T78)</f>
        <v>-</v>
      </c>
      <c r="F76" s="110" t="str">
        <f>IF(FN_MC!B78="","*",FN_MC!B78)</f>
        <v>*</v>
      </c>
      <c r="G76" s="110" t="str">
        <f>IF(FN_MC!D78="","*",FN_MC!D78)</f>
        <v>*</v>
      </c>
      <c r="H76" s="110" t="str">
        <f>IF(FN_MC!F78="","*",FN_MC!F78)</f>
        <v>*</v>
      </c>
      <c r="I76" s="110" t="str">
        <f>IF(FN_MC!H78="","*",FN_MC!H78)</f>
        <v>*</v>
      </c>
      <c r="J76" s="110" t="str">
        <f>IF(FN_MC!I78="","*",FN_MC!I78)</f>
        <v>*</v>
      </c>
      <c r="K76" s="110" t="str">
        <f>IF(FN_MC!M78="","*",FN_MC!M78)</f>
        <v>-</v>
      </c>
      <c r="L76" s="110" t="str">
        <f>IF(FN_MC!N78="","*",FN_MC!N78)</f>
        <v>-</v>
      </c>
      <c r="M76" s="111" t="str">
        <f>IF(FN_MC!J78="","*",FN_MC!J78)</f>
        <v>*</v>
      </c>
      <c r="N76" s="296" t="str">
        <f>IF(FN_MC!K78="","*",FN_MC!K78)</f>
        <v>*</v>
      </c>
      <c r="O76" s="296" t="str">
        <f>IF(FN_MC!L78="","*",FN_MC!L78)</f>
        <v>-</v>
      </c>
      <c r="P76" s="111"/>
      <c r="Q76" s="128" t="str">
        <f>IF(FN_MC!O78="","*",FN_MC!O78)</f>
        <v>*</v>
      </c>
      <c r="R76" s="128" t="str">
        <f>IF(FN_MC!P78="","*",FN_MC!P78)</f>
        <v>*</v>
      </c>
      <c r="S76" s="110" t="str">
        <f>IF(FN_MC!Q78="","*",CONCATENATE(FN_MC!Q78," ",FN_MC!R78))</f>
        <v>*</v>
      </c>
      <c r="T76" s="110" t="str">
        <f>IF(FN_MC!V78="","*",FN_MC!V78)</f>
        <v>*</v>
      </c>
      <c r="U76" s="110" t="str">
        <f>IF(FN_MC!W78="","*",FN_MC!W78)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*</v>
      </c>
      <c r="C77" s="109" t="str">
        <f>IF(FN_MC!Z79="","*",FN_MC!Z79)</f>
        <v>*</v>
      </c>
      <c r="D77" s="110" t="str">
        <f>IF(FN_MC!S79="","*",FN_MC!S79)</f>
        <v>-</v>
      </c>
      <c r="E77" s="110" t="str">
        <f>IF(FN_MC!T79="","*",FN_MC!T79)</f>
        <v>-</v>
      </c>
      <c r="F77" s="110" t="str">
        <f>IF(FN_MC!B79="","*",FN_MC!B79)</f>
        <v>*</v>
      </c>
      <c r="G77" s="110" t="str">
        <f>IF(FN_MC!D79="","*",FN_MC!D79)</f>
        <v>*</v>
      </c>
      <c r="H77" s="110" t="str">
        <f>IF(FN_MC!F79="","*",FN_MC!F79)</f>
        <v>*</v>
      </c>
      <c r="I77" s="110" t="str">
        <f>IF(FN_MC!H79="","*",FN_MC!H79)</f>
        <v>*</v>
      </c>
      <c r="J77" s="110" t="str">
        <f>IF(FN_MC!I79="","*",FN_MC!I79)</f>
        <v>*</v>
      </c>
      <c r="K77" s="110" t="str">
        <f>IF(FN_MC!M79="","*",FN_MC!M79)</f>
        <v>-</v>
      </c>
      <c r="L77" s="110" t="str">
        <f>IF(FN_MC!N79="","*",FN_MC!N79)</f>
        <v>-</v>
      </c>
      <c r="M77" s="111" t="str">
        <f>IF(FN_MC!J79="","*",FN_MC!J79)</f>
        <v>*</v>
      </c>
      <c r="N77" s="296" t="str">
        <f>IF(FN_MC!K79="","*",FN_MC!K79)</f>
        <v>*</v>
      </c>
      <c r="O77" s="296" t="str">
        <f>IF(FN_MC!L79="","*",FN_MC!L79)</f>
        <v>-</v>
      </c>
      <c r="P77" s="111"/>
      <c r="Q77" s="128" t="str">
        <f>IF(FN_MC!O79="","*",FN_MC!O79)</f>
        <v>*</v>
      </c>
      <c r="R77" s="128" t="str">
        <f>IF(FN_MC!P79="","*",FN_MC!P79)</f>
        <v>*</v>
      </c>
      <c r="S77" s="110" t="str">
        <f>IF(FN_MC!Q79="","*",CONCATENATE(FN_MC!Q79," ",FN_MC!R79))</f>
        <v>*</v>
      </c>
      <c r="T77" s="110" t="str">
        <f>IF(FN_MC!V79="","*",FN_MC!V79)</f>
        <v>*</v>
      </c>
      <c r="U77" s="110" t="str">
        <f>IF(FN_MC!W79="","*",FN_MC!W79)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*</v>
      </c>
      <c r="B78" s="109" t="str">
        <f>IF(FN_MC!X80="","*",FN_MC!X80)</f>
        <v>*</v>
      </c>
      <c r="C78" s="109" t="str">
        <f>IF(FN_MC!Z80="","*",FN_MC!Z80)</f>
        <v>*</v>
      </c>
      <c r="D78" s="110" t="str">
        <f>IF(FN_MC!S80="","*",FN_MC!S80)</f>
        <v>-</v>
      </c>
      <c r="E78" s="110" t="str">
        <f>IF(FN_MC!T80="","*",FN_MC!T80)</f>
        <v>-</v>
      </c>
      <c r="F78" s="110" t="str">
        <f>IF(FN_MC!B80="","*",FN_MC!B80)</f>
        <v>*</v>
      </c>
      <c r="G78" s="110" t="str">
        <f>IF(FN_MC!D80="","*",FN_MC!D80)</f>
        <v>*</v>
      </c>
      <c r="H78" s="110" t="str">
        <f>IF(FN_MC!F80="","*",FN_MC!F80)</f>
        <v>*</v>
      </c>
      <c r="I78" s="110" t="str">
        <f>IF(FN_MC!H80="","*",FN_MC!H80)</f>
        <v>*</v>
      </c>
      <c r="J78" s="110" t="str">
        <f>IF(FN_MC!I80="","*",FN_MC!I80)</f>
        <v>*</v>
      </c>
      <c r="K78" s="110" t="str">
        <f>IF(FN_MC!M80="","*",FN_MC!M80)</f>
        <v>-</v>
      </c>
      <c r="L78" s="110" t="str">
        <f>IF(FN_MC!N80="","*",FN_MC!N80)</f>
        <v>-</v>
      </c>
      <c r="M78" s="111" t="str">
        <f>IF(FN_MC!J80="","*",FN_MC!J80)</f>
        <v>*</v>
      </c>
      <c r="N78" s="296" t="str">
        <f>IF(FN_MC!K80="","*",FN_MC!K80)</f>
        <v>*</v>
      </c>
      <c r="O78" s="296" t="str">
        <f>IF(FN_MC!L80="","*",FN_MC!L80)</f>
        <v>-</v>
      </c>
      <c r="P78" s="111"/>
      <c r="Q78" s="128" t="str">
        <f>IF(FN_MC!O80="","*",FN_MC!O80)</f>
        <v>*</v>
      </c>
      <c r="R78" s="128" t="str">
        <f>IF(FN_MC!P80="","*",FN_MC!P80)</f>
        <v>*</v>
      </c>
      <c r="S78" s="110" t="str">
        <f>IF(FN_MC!Q80="","*",CONCATENATE(FN_MC!Q80," ",FN_MC!R80))</f>
        <v>*</v>
      </c>
      <c r="T78" s="110" t="str">
        <f>IF(FN_MC!V80="","*",FN_MC!V80)</f>
        <v>*</v>
      </c>
      <c r="U78" s="110" t="str">
        <f>IF(FN_MC!W80="","*",FN_MC!W80)</f>
        <v>*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*</v>
      </c>
      <c r="C79" s="109" t="str">
        <f>IF(FN_MC!Z81="","*",FN_MC!Z81)</f>
        <v>*</v>
      </c>
      <c r="D79" s="110" t="str">
        <f>IF(FN_MC!S81="","*",FN_MC!S81)</f>
        <v>-</v>
      </c>
      <c r="E79" s="110" t="str">
        <f>IF(FN_MC!T81="","*",FN_MC!T81)</f>
        <v>-</v>
      </c>
      <c r="F79" s="110" t="str">
        <f>IF(FN_MC!B81="","*",FN_MC!B81)</f>
        <v>*</v>
      </c>
      <c r="G79" s="110" t="str">
        <f>IF(FN_MC!D81="","*",FN_MC!D81)</f>
        <v>*</v>
      </c>
      <c r="H79" s="110" t="str">
        <f>IF(FN_MC!F81="","*",FN_MC!F81)</f>
        <v>*</v>
      </c>
      <c r="I79" s="110" t="str">
        <f>IF(FN_MC!H81="","*",FN_MC!H81)</f>
        <v>*</v>
      </c>
      <c r="J79" s="110" t="str">
        <f>IF(FN_MC!I81="","*",FN_MC!I81)</f>
        <v>*</v>
      </c>
      <c r="K79" s="110" t="str">
        <f>IF(FN_MC!M81="","*",FN_MC!M81)</f>
        <v>-</v>
      </c>
      <c r="L79" s="110" t="str">
        <f>IF(FN_MC!N81="","*",FN_MC!N81)</f>
        <v>-</v>
      </c>
      <c r="M79" s="111" t="str">
        <f>IF(FN_MC!J81="","*",FN_MC!J81)</f>
        <v>*</v>
      </c>
      <c r="N79" s="296" t="str">
        <f>IF(FN_MC!K81="","*",FN_MC!K81)</f>
        <v>*</v>
      </c>
      <c r="O79" s="296" t="str">
        <f>IF(FN_MC!L81="","*",FN_MC!L81)</f>
        <v>-</v>
      </c>
      <c r="P79" s="111"/>
      <c r="Q79" s="128" t="str">
        <f>IF(FN_MC!O81="","*",FN_MC!O81)</f>
        <v>*</v>
      </c>
      <c r="R79" s="128" t="str">
        <f>IF(FN_MC!P81="","*",FN_MC!P81)</f>
        <v>*</v>
      </c>
      <c r="S79" s="110" t="str">
        <f>IF(FN_MC!Q81="","*",CONCATENATE(FN_MC!Q81," ",FN_MC!R81))</f>
        <v>*</v>
      </c>
      <c r="T79" s="110" t="str">
        <f>IF(FN_MC!V81="","*",FN_MC!V81)</f>
        <v>*</v>
      </c>
      <c r="U79" s="110" t="str">
        <f>IF(FN_MC!W81="","*",FN_MC!W81)</f>
        <v>*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*</v>
      </c>
      <c r="B80" s="109" t="str">
        <f>IF(FN_MC!X82="","*",FN_MC!X82)</f>
        <v>*</v>
      </c>
      <c r="C80" s="109" t="str">
        <f>IF(FN_MC!Z82="","*",FN_MC!Z82)</f>
        <v>*</v>
      </c>
      <c r="D80" s="110" t="str">
        <f>IF(FN_MC!S82="","*",FN_MC!S82)</f>
        <v>-</v>
      </c>
      <c r="E80" s="110" t="str">
        <f>IF(FN_MC!T82="","*",FN_MC!T82)</f>
        <v>-</v>
      </c>
      <c r="F80" s="110" t="str">
        <f>IF(FN_MC!B82="","*",FN_MC!B82)</f>
        <v>*</v>
      </c>
      <c r="G80" s="110" t="str">
        <f>IF(FN_MC!D82="","*",FN_MC!D82)</f>
        <v>*</v>
      </c>
      <c r="H80" s="110" t="str">
        <f>IF(FN_MC!F82="","*",FN_MC!F82)</f>
        <v>*</v>
      </c>
      <c r="I80" s="110" t="str">
        <f>IF(FN_MC!H82="","*",FN_MC!H82)</f>
        <v>*</v>
      </c>
      <c r="J80" s="110" t="str">
        <f>IF(FN_MC!I82="","*",FN_MC!I82)</f>
        <v>*</v>
      </c>
      <c r="K80" s="110" t="str">
        <f>IF(FN_MC!M82="","*",FN_MC!M82)</f>
        <v>-</v>
      </c>
      <c r="L80" s="110" t="str">
        <f>IF(FN_MC!N82="","*",FN_MC!N82)</f>
        <v>-</v>
      </c>
      <c r="M80" s="111" t="str">
        <f>IF(FN_MC!J82="","*",FN_MC!J82)</f>
        <v>*</v>
      </c>
      <c r="N80" s="296" t="str">
        <f>IF(FN_MC!K82="","*",FN_MC!K82)</f>
        <v>*</v>
      </c>
      <c r="O80" s="296" t="str">
        <f>IF(FN_MC!L82="","*",FN_MC!L82)</f>
        <v>-</v>
      </c>
      <c r="P80" s="111"/>
      <c r="Q80" s="128" t="str">
        <f>IF(FN_MC!O82="","*",FN_MC!O82)</f>
        <v>*</v>
      </c>
      <c r="R80" s="128" t="str">
        <f>IF(FN_MC!P82="","*",FN_MC!P82)</f>
        <v>*</v>
      </c>
      <c r="S80" s="110" t="str">
        <f>IF(FN_MC!Q82="","*",CONCATENATE(FN_MC!Q82," ",FN_MC!R82))</f>
        <v>*</v>
      </c>
      <c r="T80" s="110" t="str">
        <f>IF(FN_MC!V82="","*",FN_MC!V82)</f>
        <v>*</v>
      </c>
      <c r="U80" s="110" t="str">
        <f>IF(FN_MC!W82="","*",FN_MC!W82)</f>
        <v>*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*</v>
      </c>
      <c r="B81" s="109" t="str">
        <f>IF(FN_MC!X83="","*",FN_MC!X83)</f>
        <v>*</v>
      </c>
      <c r="C81" s="109" t="str">
        <f>IF(FN_MC!Z83="","*",FN_MC!Z83)</f>
        <v>*</v>
      </c>
      <c r="D81" s="110" t="str">
        <f>IF(FN_MC!S83="","*",FN_MC!S83)</f>
        <v>-</v>
      </c>
      <c r="E81" s="110" t="str">
        <f>IF(FN_MC!T83="","*",FN_MC!T83)</f>
        <v>-</v>
      </c>
      <c r="F81" s="110" t="str">
        <f>IF(FN_MC!B83="","*",FN_MC!B83)</f>
        <v>*</v>
      </c>
      <c r="G81" s="110" t="str">
        <f>IF(FN_MC!D83="","*",FN_MC!D83)</f>
        <v>*</v>
      </c>
      <c r="H81" s="110" t="str">
        <f>IF(FN_MC!F83="","*",FN_MC!F83)</f>
        <v>*</v>
      </c>
      <c r="I81" s="110" t="str">
        <f>IF(FN_MC!H83="","*",FN_MC!H83)</f>
        <v>*</v>
      </c>
      <c r="J81" s="110" t="str">
        <f>IF(FN_MC!I83="","*",FN_MC!I83)</f>
        <v>*</v>
      </c>
      <c r="K81" s="110" t="str">
        <f>IF(FN_MC!M83="","*",FN_MC!M83)</f>
        <v>-</v>
      </c>
      <c r="L81" s="110" t="str">
        <f>IF(FN_MC!N83="","*",FN_MC!N83)</f>
        <v>-</v>
      </c>
      <c r="M81" s="111" t="str">
        <f>IF(FN_MC!J83="","*",FN_MC!J83)</f>
        <v>*</v>
      </c>
      <c r="N81" s="296" t="str">
        <f>IF(FN_MC!K83="","*",FN_MC!K83)</f>
        <v>*</v>
      </c>
      <c r="O81" s="296" t="str">
        <f>IF(FN_MC!L83="","*",FN_MC!L83)</f>
        <v>-</v>
      </c>
      <c r="P81" s="111"/>
      <c r="Q81" s="128" t="str">
        <f>IF(FN_MC!O83="","*",FN_MC!O83)</f>
        <v>*</v>
      </c>
      <c r="R81" s="128" t="str">
        <f>IF(FN_MC!P83="","*",FN_MC!P83)</f>
        <v>*</v>
      </c>
      <c r="S81" s="110" t="str">
        <f>IF(FN_MC!Q83="","*",CONCATENATE(FN_MC!Q83," ",FN_MC!R83))</f>
        <v>*</v>
      </c>
      <c r="T81" s="110" t="str">
        <f>IF(FN_MC!V83="","*",FN_MC!V83)</f>
        <v>*</v>
      </c>
      <c r="U81" s="110" t="str">
        <f>IF(FN_MC!W83="","*",FN_MC!W83)</f>
        <v>*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*</v>
      </c>
      <c r="B82" s="109" t="str">
        <f>IF(FN_MC!X84="","*",FN_MC!X84)</f>
        <v>*</v>
      </c>
      <c r="C82" s="109" t="str">
        <f>IF(FN_MC!Z84="","*",FN_MC!Z84)</f>
        <v>*</v>
      </c>
      <c r="D82" s="110" t="str">
        <f>IF(FN_MC!S84="","*",FN_MC!S84)</f>
        <v>-</v>
      </c>
      <c r="E82" s="110" t="str">
        <f>IF(FN_MC!T84="","*",FN_MC!T84)</f>
        <v>-</v>
      </c>
      <c r="F82" s="110" t="str">
        <f>IF(FN_MC!B84="","*",FN_MC!B84)</f>
        <v>*</v>
      </c>
      <c r="G82" s="110" t="str">
        <f>IF(FN_MC!D84="","*",FN_MC!D84)</f>
        <v>*</v>
      </c>
      <c r="H82" s="110" t="str">
        <f>IF(FN_MC!F84="","*",FN_MC!F84)</f>
        <v>*</v>
      </c>
      <c r="I82" s="110" t="str">
        <f>IF(FN_MC!H84="","*",FN_MC!H84)</f>
        <v>*</v>
      </c>
      <c r="J82" s="110" t="str">
        <f>IF(FN_MC!I84="","*",FN_MC!I84)</f>
        <v>*</v>
      </c>
      <c r="K82" s="110" t="str">
        <f>IF(FN_MC!M84="","*",FN_MC!M84)</f>
        <v>-</v>
      </c>
      <c r="L82" s="110" t="str">
        <f>IF(FN_MC!N84="","*",FN_MC!N84)</f>
        <v>-</v>
      </c>
      <c r="M82" s="111" t="str">
        <f>IF(FN_MC!J84="","*",FN_MC!J84)</f>
        <v>*</v>
      </c>
      <c r="N82" s="296" t="str">
        <f>IF(FN_MC!K84="","*",FN_MC!K84)</f>
        <v>*</v>
      </c>
      <c r="O82" s="296" t="str">
        <f>IF(FN_MC!L84="","*",FN_MC!L84)</f>
        <v>-</v>
      </c>
      <c r="P82" s="111"/>
      <c r="Q82" s="128" t="str">
        <f>IF(FN_MC!O84="","*",FN_MC!O84)</f>
        <v>*</v>
      </c>
      <c r="R82" s="128" t="str">
        <f>IF(FN_MC!P84="","*",FN_MC!P84)</f>
        <v>*</v>
      </c>
      <c r="S82" s="110" t="str">
        <f>IF(FN_MC!Q84="","*",CONCATENATE(FN_MC!Q84," ",FN_MC!R84))</f>
        <v>*</v>
      </c>
      <c r="T82" s="110" t="str">
        <f>IF(FN_MC!V84="","*",FN_MC!V84)</f>
        <v>*</v>
      </c>
      <c r="U82" s="110" t="str">
        <f>IF(FN_MC!W84="","*",FN_MC!W84)</f>
        <v>*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*</v>
      </c>
      <c r="B83" s="109" t="str">
        <f>IF(FN_MC!X85="","*",FN_MC!X85)</f>
        <v>*</v>
      </c>
      <c r="C83" s="109" t="str">
        <f>IF(FN_MC!Z85="","*",FN_MC!Z85)</f>
        <v>*</v>
      </c>
      <c r="D83" s="110" t="str">
        <f>IF(FN_MC!S85="","*",FN_MC!S85)</f>
        <v>-</v>
      </c>
      <c r="E83" s="110" t="str">
        <f>IF(FN_MC!T85="","*",FN_MC!T85)</f>
        <v>-</v>
      </c>
      <c r="F83" s="110" t="str">
        <f>IF(FN_MC!B85="","*",FN_MC!B85)</f>
        <v>*</v>
      </c>
      <c r="G83" s="110" t="str">
        <f>IF(FN_MC!D85="","*",FN_MC!D85)</f>
        <v>*</v>
      </c>
      <c r="H83" s="110" t="str">
        <f>IF(FN_MC!F85="","*",FN_MC!F85)</f>
        <v>*</v>
      </c>
      <c r="I83" s="110" t="str">
        <f>IF(FN_MC!H85="","*",FN_MC!H85)</f>
        <v>*</v>
      </c>
      <c r="J83" s="110" t="str">
        <f>IF(FN_MC!I85="","*",FN_MC!I85)</f>
        <v>*</v>
      </c>
      <c r="K83" s="110" t="str">
        <f>IF(FN_MC!M85="","*",FN_MC!M85)</f>
        <v>-</v>
      </c>
      <c r="L83" s="110" t="str">
        <f>IF(FN_MC!N85="","*",FN_MC!N85)</f>
        <v>-</v>
      </c>
      <c r="M83" s="111" t="str">
        <f>IF(FN_MC!J85="","*",FN_MC!J85)</f>
        <v>*</v>
      </c>
      <c r="N83" s="296" t="str">
        <f>IF(FN_MC!K85="","*",FN_MC!K85)</f>
        <v>*</v>
      </c>
      <c r="O83" s="296" t="str">
        <f>IF(FN_MC!L85="","*",FN_MC!L85)</f>
        <v>-</v>
      </c>
      <c r="P83" s="111"/>
      <c r="Q83" s="128" t="str">
        <f>IF(FN_MC!O85="","*",FN_MC!O85)</f>
        <v>*</v>
      </c>
      <c r="R83" s="128" t="str">
        <f>IF(FN_MC!P85="","*",FN_MC!P85)</f>
        <v>*</v>
      </c>
      <c r="S83" s="110" t="str">
        <f>IF(FN_MC!Q85="","*",CONCATENATE(FN_MC!Q85," ",FN_MC!R85))</f>
        <v>*</v>
      </c>
      <c r="T83" s="110" t="str">
        <f>IF(FN_MC!V85="","*",FN_MC!V85)</f>
        <v>*</v>
      </c>
      <c r="U83" s="110" t="str">
        <f>IF(FN_MC!W85="","*",FN_MC!W85)</f>
        <v>*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6" t="str">
        <f>IF(FN_MC!K86="","*",FN_MC!K86)</f>
        <v>*</v>
      </c>
      <c r="O84" s="296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*</v>
      </c>
      <c r="C85" s="109" t="str">
        <f>IF(FN_MC!Z87="","*",FN_MC!Z87)</f>
        <v>*</v>
      </c>
      <c r="D85" s="110" t="str">
        <f>IF(FN_MC!S87="","*",FN_MC!S87)</f>
        <v>-</v>
      </c>
      <c r="E85" s="110" t="str">
        <f>IF(FN_MC!T87="","*",FN_MC!T87)</f>
        <v>-</v>
      </c>
      <c r="F85" s="110" t="str">
        <f>IF(FN_MC!B87="","*",FN_MC!B87)</f>
        <v>*</v>
      </c>
      <c r="G85" s="110" t="str">
        <f>IF(FN_MC!D87="","*",FN_MC!D87)</f>
        <v>*</v>
      </c>
      <c r="H85" s="110" t="str">
        <f>IF(FN_MC!F87="","*",FN_MC!F87)</f>
        <v>*</v>
      </c>
      <c r="I85" s="110" t="str">
        <f>IF(FN_MC!H87="","*",FN_MC!H87)</f>
        <v>*</v>
      </c>
      <c r="J85" s="110" t="str">
        <f>IF(FN_MC!I87="","*",FN_MC!I87)</f>
        <v>*</v>
      </c>
      <c r="K85" s="110" t="str">
        <f>IF(FN_MC!M87="","*",FN_MC!M87)</f>
        <v>-</v>
      </c>
      <c r="L85" s="110" t="str">
        <f>IF(FN_MC!N87="","*",FN_MC!N87)</f>
        <v>-</v>
      </c>
      <c r="M85" s="111" t="str">
        <f>IF(FN_MC!J87="","*",FN_MC!J87)</f>
        <v>*</v>
      </c>
      <c r="N85" s="296" t="str">
        <f>IF(FN_MC!K87="","*",FN_MC!K87)</f>
        <v>*</v>
      </c>
      <c r="O85" s="296" t="str">
        <f>IF(FN_MC!L87="","*",FN_MC!L87)</f>
        <v>-</v>
      </c>
      <c r="P85" s="111"/>
      <c r="Q85" s="128" t="str">
        <f>IF(FN_MC!O87="","*",FN_MC!O87)</f>
        <v>*</v>
      </c>
      <c r="R85" s="128" t="str">
        <f>IF(FN_MC!P87="","*",FN_MC!P87)</f>
        <v>*</v>
      </c>
      <c r="S85" s="110" t="str">
        <f>IF(FN_MC!Q87="","*",CONCATENATE(FN_MC!Q87," ",FN_MC!R87))</f>
        <v>*</v>
      </c>
      <c r="T85" s="110" t="str">
        <f>IF(FN_MC!V87="","*",FN_MC!V87)</f>
        <v>*</v>
      </c>
      <c r="U85" s="110" t="str">
        <f>IF(FN_MC!W87="","*",FN_MC!W87)</f>
        <v>*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*</v>
      </c>
      <c r="C86" s="109" t="str">
        <f>IF(FN_MC!Z88="","*",FN_MC!Z88)</f>
        <v>*</v>
      </c>
      <c r="D86" s="110" t="str">
        <f>IF(FN_MC!S88="","*",FN_MC!S88)</f>
        <v>-</v>
      </c>
      <c r="E86" s="110" t="str">
        <f>IF(FN_MC!T88="","*",FN_MC!T88)</f>
        <v>-</v>
      </c>
      <c r="F86" s="110" t="str">
        <f>IF(FN_MC!B88="","*",FN_MC!B88)</f>
        <v>*</v>
      </c>
      <c r="G86" s="110" t="str">
        <f>IF(FN_MC!D88="","*",FN_MC!D88)</f>
        <v>*</v>
      </c>
      <c r="H86" s="110" t="str">
        <f>IF(FN_MC!F88="","*",FN_MC!F88)</f>
        <v>*</v>
      </c>
      <c r="I86" s="110" t="str">
        <f>IF(FN_MC!H88="","*",FN_MC!H88)</f>
        <v>*</v>
      </c>
      <c r="J86" s="110" t="str">
        <f>IF(FN_MC!I88="","*",FN_MC!I88)</f>
        <v>*</v>
      </c>
      <c r="K86" s="110" t="str">
        <f>IF(FN_MC!M88="","*",FN_MC!M88)</f>
        <v>-</v>
      </c>
      <c r="L86" s="110" t="str">
        <f>IF(FN_MC!N88="","*",FN_MC!N88)</f>
        <v>-</v>
      </c>
      <c r="M86" s="111" t="str">
        <f>IF(FN_MC!J88="","*",FN_MC!J88)</f>
        <v>*</v>
      </c>
      <c r="N86" s="296" t="str">
        <f>IF(FN_MC!K88="","*",FN_MC!K88)</f>
        <v>*</v>
      </c>
      <c r="O86" s="296" t="str">
        <f>IF(FN_MC!L88="","*",FN_MC!L88)</f>
        <v>-</v>
      </c>
      <c r="P86" s="111"/>
      <c r="Q86" s="128" t="str">
        <f>IF(FN_MC!O88="","*",FN_MC!O88)</f>
        <v>*</v>
      </c>
      <c r="R86" s="128" t="str">
        <f>IF(FN_MC!P88="","*",FN_MC!P88)</f>
        <v>*</v>
      </c>
      <c r="S86" s="110" t="str">
        <f>IF(FN_MC!Q88="","*",CONCATENATE(FN_MC!Q88," ",FN_MC!R88))</f>
        <v>*</v>
      </c>
      <c r="T86" s="110" t="str">
        <f>IF(FN_MC!V88="","*",FN_MC!V88)</f>
        <v>*</v>
      </c>
      <c r="U86" s="110" t="str">
        <f>IF(FN_MC!W88="","*",FN_MC!W88)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*</v>
      </c>
      <c r="C87" s="109" t="str">
        <f>IF(FN_MC!Z89="","*",FN_MC!Z89)</f>
        <v>*</v>
      </c>
      <c r="D87" s="110" t="str">
        <f>IF(FN_MC!S89="","*",FN_MC!S89)</f>
        <v>-</v>
      </c>
      <c r="E87" s="110" t="str">
        <f>IF(FN_MC!T89="","*",FN_MC!T89)</f>
        <v>-</v>
      </c>
      <c r="F87" s="110" t="str">
        <f>IF(FN_MC!B89="","*",FN_MC!B89)</f>
        <v>*</v>
      </c>
      <c r="G87" s="110" t="str">
        <f>IF(FN_MC!D89="","*",FN_MC!D89)</f>
        <v>*</v>
      </c>
      <c r="H87" s="110" t="str">
        <f>IF(FN_MC!F89="","*",FN_MC!F89)</f>
        <v>*</v>
      </c>
      <c r="I87" s="110" t="str">
        <f>IF(FN_MC!H89="","*",FN_MC!H89)</f>
        <v>*</v>
      </c>
      <c r="J87" s="110" t="str">
        <f>IF(FN_MC!I89="","*",FN_MC!I89)</f>
        <v>*</v>
      </c>
      <c r="K87" s="110" t="str">
        <f>IF(FN_MC!M89="","*",FN_MC!M89)</f>
        <v>-</v>
      </c>
      <c r="L87" s="110" t="str">
        <f>IF(FN_MC!N89="","*",FN_MC!N89)</f>
        <v>-</v>
      </c>
      <c r="M87" s="111" t="str">
        <f>IF(FN_MC!J89="","*",FN_MC!J89)</f>
        <v>*</v>
      </c>
      <c r="N87" s="296" t="str">
        <f>IF(FN_MC!K89="","*",FN_MC!K89)</f>
        <v>*</v>
      </c>
      <c r="O87" s="296" t="str">
        <f>IF(FN_MC!L89="","*",FN_MC!L89)</f>
        <v>-</v>
      </c>
      <c r="P87" s="111"/>
      <c r="Q87" s="128" t="str">
        <f>IF(FN_MC!O89="","*",FN_MC!O89)</f>
        <v>*</v>
      </c>
      <c r="R87" s="128" t="str">
        <f>IF(FN_MC!P89="","*",FN_MC!P89)</f>
        <v>*</v>
      </c>
      <c r="S87" s="110" t="str">
        <f>IF(FN_MC!Q89="","*",CONCATENATE(FN_MC!Q89," ",FN_MC!R89))</f>
        <v>*</v>
      </c>
      <c r="T87" s="110" t="str">
        <f>IF(FN_MC!V89="","*",FN_MC!V89)</f>
        <v>*</v>
      </c>
      <c r="U87" s="110" t="str">
        <f>IF(FN_MC!W89="","*",FN_MC!W89)</f>
        <v>*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-</v>
      </c>
      <c r="E88" s="110" t="str">
        <f>IF(FN_MC!T90="","*",FN_MC!T90)</f>
        <v>-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-</v>
      </c>
      <c r="L88" s="110" t="str">
        <f>IF(FN_MC!N90="","*",FN_MC!N90)</f>
        <v>-</v>
      </c>
      <c r="M88" s="111" t="str">
        <f>IF(FN_MC!J90="","*",FN_MC!J90)</f>
        <v>*</v>
      </c>
      <c r="N88" s="296" t="str">
        <f>IF(FN_MC!K90="","*",FN_MC!K90)</f>
        <v>*</v>
      </c>
      <c r="O88" s="296" t="str">
        <f>IF(FN_MC!L90="","*",FN_MC!L90)</f>
        <v>-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6" t="str">
        <f>IF(FN_MC!K91="","*",FN_MC!K91)</f>
        <v>*</v>
      </c>
      <c r="O89" s="296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6" t="str">
        <f>IF(FN_MC!K92="","*",FN_MC!K92)</f>
        <v>*</v>
      </c>
      <c r="O90" s="296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6" t="str">
        <f>IF(FN_MC!K93="","*",FN_MC!K93)</f>
        <v>*</v>
      </c>
      <c r="O91" s="296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*</v>
      </c>
      <c r="C92" s="109" t="str">
        <f>IF(FN_MC!Z94="","*",FN_MC!Z94)</f>
        <v>*</v>
      </c>
      <c r="D92" s="110" t="str">
        <f>IF(FN_MC!S94="","*",FN_MC!S94)</f>
        <v>-</v>
      </c>
      <c r="E92" s="110" t="str">
        <f>IF(FN_MC!T94="","*",FN_MC!T94)</f>
        <v>-</v>
      </c>
      <c r="F92" s="110" t="str">
        <f>IF(FN_MC!B94="","*",FN_MC!B94)</f>
        <v>*</v>
      </c>
      <c r="G92" s="110" t="str">
        <f>IF(FN_MC!D94="","*",FN_MC!D94)</f>
        <v>*</v>
      </c>
      <c r="H92" s="110" t="str">
        <f>IF(FN_MC!F94="","*",FN_MC!F94)</f>
        <v>*</v>
      </c>
      <c r="I92" s="110" t="str">
        <f>IF(FN_MC!H94="","*",FN_MC!H94)</f>
        <v>*</v>
      </c>
      <c r="J92" s="110" t="str">
        <f>IF(FN_MC!I94="","*",FN_MC!I94)</f>
        <v>*</v>
      </c>
      <c r="K92" s="110" t="str">
        <f>IF(FN_MC!M94="","*",FN_MC!M94)</f>
        <v>-</v>
      </c>
      <c r="L92" s="110" t="str">
        <f>IF(FN_MC!N94="","*",FN_MC!N94)</f>
        <v>-</v>
      </c>
      <c r="M92" s="111" t="str">
        <f>IF(FN_MC!J94="","*",FN_MC!J94)</f>
        <v>*</v>
      </c>
      <c r="N92" s="296" t="str">
        <f>IF(FN_MC!K94="","*",FN_MC!K94)</f>
        <v>*</v>
      </c>
      <c r="O92" s="296" t="str">
        <f>IF(FN_MC!L94="","*",FN_MC!L94)</f>
        <v>-</v>
      </c>
      <c r="P92" s="111"/>
      <c r="Q92" s="128" t="str">
        <f>IF(FN_MC!O94="","*",FN_MC!O94)</f>
        <v>*</v>
      </c>
      <c r="R92" s="128" t="str">
        <f>IF(FN_MC!P94="","*",FN_MC!P94)</f>
        <v>*</v>
      </c>
      <c r="S92" s="110" t="str">
        <f>IF(FN_MC!Q94="","*",CONCATENATE(FN_MC!Q94," ",FN_MC!R94))</f>
        <v>*</v>
      </c>
      <c r="T92" s="110" t="str">
        <f>IF(FN_MC!V94="","*",FN_MC!V94)</f>
        <v>*</v>
      </c>
      <c r="U92" s="110" t="str">
        <f>IF(FN_MC!W94="","*",FN_MC!W94)</f>
        <v>*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*</v>
      </c>
      <c r="C93" s="109" t="str">
        <f>IF(FN_MC!Z95="","*",FN_MC!Z95)</f>
        <v>*</v>
      </c>
      <c r="D93" s="110" t="str">
        <f>IF(FN_MC!S95="","*",FN_MC!S95)</f>
        <v>-</v>
      </c>
      <c r="E93" s="110" t="str">
        <f>IF(FN_MC!T95="","*",FN_MC!T95)</f>
        <v>-</v>
      </c>
      <c r="F93" s="110" t="str">
        <f>IF(FN_MC!B95="","*",FN_MC!B95)</f>
        <v>*</v>
      </c>
      <c r="G93" s="110" t="str">
        <f>IF(FN_MC!D95="","*",FN_MC!D95)</f>
        <v>*</v>
      </c>
      <c r="H93" s="110" t="str">
        <f>IF(FN_MC!F95="","*",FN_MC!F95)</f>
        <v>*</v>
      </c>
      <c r="I93" s="110" t="str">
        <f>IF(FN_MC!H95="","*",FN_MC!H95)</f>
        <v>*</v>
      </c>
      <c r="J93" s="110" t="str">
        <f>IF(FN_MC!I95="","*",FN_MC!I95)</f>
        <v>*</v>
      </c>
      <c r="K93" s="110" t="str">
        <f>IF(FN_MC!M95="","*",FN_MC!M95)</f>
        <v>-</v>
      </c>
      <c r="L93" s="110" t="str">
        <f>IF(FN_MC!N95="","*",FN_MC!N95)</f>
        <v>-</v>
      </c>
      <c r="M93" s="111" t="str">
        <f>IF(FN_MC!J95="","*",FN_MC!J95)</f>
        <v>*</v>
      </c>
      <c r="N93" s="296" t="str">
        <f>IF(FN_MC!K95="","*",FN_MC!K95)</f>
        <v>*</v>
      </c>
      <c r="O93" s="296" t="str">
        <f>IF(FN_MC!L95="","*",FN_MC!L95)</f>
        <v>-</v>
      </c>
      <c r="P93" s="111"/>
      <c r="Q93" s="128" t="str">
        <f>IF(FN_MC!O95="","*",FN_MC!O95)</f>
        <v>*</v>
      </c>
      <c r="R93" s="128" t="str">
        <f>IF(FN_MC!P95="","*",FN_MC!P95)</f>
        <v>*</v>
      </c>
      <c r="S93" s="110" t="str">
        <f>IF(FN_MC!Q95="","*",CONCATENATE(FN_MC!Q95," ",FN_MC!R95))</f>
        <v>*</v>
      </c>
      <c r="T93" s="110" t="str">
        <f>IF(FN_MC!V95="","*",FN_MC!V95)</f>
        <v>*</v>
      </c>
      <c r="U93" s="110" t="str">
        <f>IF(FN_MC!W95="","*",FN_MC!W95)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*</v>
      </c>
      <c r="C94" s="109" t="str">
        <f>IF(FN_MC!Z96="","*",FN_MC!Z96)</f>
        <v>*</v>
      </c>
      <c r="D94" s="110" t="str">
        <f>IF(FN_MC!S96="","*",FN_MC!S96)</f>
        <v>-</v>
      </c>
      <c r="E94" s="110" t="str">
        <f>IF(FN_MC!T96="","*",FN_MC!T96)</f>
        <v>-</v>
      </c>
      <c r="F94" s="110" t="str">
        <f>IF(FN_MC!B96="","*",FN_MC!B96)</f>
        <v>*</v>
      </c>
      <c r="G94" s="110" t="str">
        <f>IF(FN_MC!D96="","*",FN_MC!D96)</f>
        <v>*</v>
      </c>
      <c r="H94" s="110" t="str">
        <f>IF(FN_MC!F96="","*",FN_MC!F96)</f>
        <v>*</v>
      </c>
      <c r="I94" s="110" t="str">
        <f>IF(FN_MC!H96="","*",FN_MC!H96)</f>
        <v>*</v>
      </c>
      <c r="J94" s="110" t="str">
        <f>IF(FN_MC!I96="","*",FN_MC!I96)</f>
        <v>*</v>
      </c>
      <c r="K94" s="110" t="str">
        <f>IF(FN_MC!M96="","*",FN_MC!M96)</f>
        <v>-</v>
      </c>
      <c r="L94" s="110" t="str">
        <f>IF(FN_MC!N96="","*",FN_MC!N96)</f>
        <v>-</v>
      </c>
      <c r="M94" s="111" t="str">
        <f>IF(FN_MC!J96="","*",FN_MC!J96)</f>
        <v>*</v>
      </c>
      <c r="N94" s="296" t="str">
        <f>IF(FN_MC!K96="","*",FN_MC!K96)</f>
        <v>*</v>
      </c>
      <c r="O94" s="296" t="str">
        <f>IF(FN_MC!L96="","*",FN_MC!L96)</f>
        <v>-</v>
      </c>
      <c r="P94" s="111"/>
      <c r="Q94" s="128" t="str">
        <f>IF(FN_MC!O96="","*",FN_MC!O96)</f>
        <v>*</v>
      </c>
      <c r="R94" s="128" t="str">
        <f>IF(FN_MC!P96="","*",FN_MC!P96)</f>
        <v>*</v>
      </c>
      <c r="S94" s="110" t="str">
        <f>IF(FN_MC!Q96="","*",CONCATENATE(FN_MC!Q96," ",FN_MC!R96))</f>
        <v>*</v>
      </c>
      <c r="T94" s="110" t="str">
        <f>IF(FN_MC!V96="","*",FN_MC!V96)</f>
        <v>*</v>
      </c>
      <c r="U94" s="110" t="str">
        <f>IF(FN_MC!W96="","*",FN_MC!W96)</f>
        <v>*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*</v>
      </c>
      <c r="C95" s="109" t="str">
        <f>IF(FN_MC!Z97="","*",FN_MC!Z97)</f>
        <v>*</v>
      </c>
      <c r="D95" s="110" t="str">
        <f>IF(FN_MC!S97="","*",FN_MC!S97)</f>
        <v>-</v>
      </c>
      <c r="E95" s="110" t="str">
        <f>IF(FN_MC!T97="","*",FN_MC!T97)</f>
        <v>-</v>
      </c>
      <c r="F95" s="110" t="str">
        <f>IF(FN_MC!B97="","*",FN_MC!B97)</f>
        <v>*</v>
      </c>
      <c r="G95" s="110" t="str">
        <f>IF(FN_MC!D97="","*",FN_MC!D97)</f>
        <v>*</v>
      </c>
      <c r="H95" s="110" t="str">
        <f>IF(FN_MC!F97="","*",FN_MC!F97)</f>
        <v>*</v>
      </c>
      <c r="I95" s="110" t="str">
        <f>IF(FN_MC!H97="","*",FN_MC!H97)</f>
        <v>*</v>
      </c>
      <c r="J95" s="110" t="str">
        <f>IF(FN_MC!I97="","*",FN_MC!I97)</f>
        <v>*</v>
      </c>
      <c r="K95" s="110" t="str">
        <f>IF(FN_MC!M97="","*",FN_MC!M97)</f>
        <v>-</v>
      </c>
      <c r="L95" s="110" t="str">
        <f>IF(FN_MC!N97="","*",FN_MC!N97)</f>
        <v>-</v>
      </c>
      <c r="M95" s="111" t="str">
        <f>IF(FN_MC!J97="","*",FN_MC!J97)</f>
        <v>*</v>
      </c>
      <c r="N95" s="296" t="str">
        <f>IF(FN_MC!K97="","*",FN_MC!K97)</f>
        <v>*</v>
      </c>
      <c r="O95" s="296" t="str">
        <f>IF(FN_MC!L97="","*",FN_MC!L97)</f>
        <v>-</v>
      </c>
      <c r="P95" s="111"/>
      <c r="Q95" s="128" t="str">
        <f>IF(FN_MC!O97="","*",FN_MC!O97)</f>
        <v>*</v>
      </c>
      <c r="R95" s="128" t="str">
        <f>IF(FN_MC!P97="","*",FN_MC!P97)</f>
        <v>*</v>
      </c>
      <c r="S95" s="110" t="str">
        <f>IF(FN_MC!Q97="","*",CONCATENATE(FN_MC!Q97," ",FN_MC!R97))</f>
        <v>*</v>
      </c>
      <c r="T95" s="110" t="str">
        <f>IF(FN_MC!V97="","*",FN_MC!V97)</f>
        <v>*</v>
      </c>
      <c r="U95" s="110" t="str">
        <f>IF(FN_MC!W97="","*",FN_MC!W97)</f>
        <v>*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*</v>
      </c>
      <c r="C96" s="109" t="str">
        <f>IF(FN_MC!Z98="","*",FN_MC!Z98)</f>
        <v>*</v>
      </c>
      <c r="D96" s="110" t="str">
        <f>IF(FN_MC!S98="","*",FN_MC!S98)</f>
        <v>-</v>
      </c>
      <c r="E96" s="110" t="str">
        <f>IF(FN_MC!T98="","*",FN_MC!T98)</f>
        <v>-</v>
      </c>
      <c r="F96" s="110" t="str">
        <f>IF(FN_MC!B98="","*",FN_MC!B98)</f>
        <v>*</v>
      </c>
      <c r="G96" s="110" t="str">
        <f>IF(FN_MC!D98="","*",FN_MC!D98)</f>
        <v>*</v>
      </c>
      <c r="H96" s="110" t="str">
        <f>IF(FN_MC!F98="","*",FN_MC!F98)</f>
        <v>*</v>
      </c>
      <c r="I96" s="110" t="str">
        <f>IF(FN_MC!H98="","*",FN_MC!H98)</f>
        <v>*</v>
      </c>
      <c r="J96" s="110" t="str">
        <f>IF(FN_MC!I98="","*",FN_MC!I98)</f>
        <v>*</v>
      </c>
      <c r="K96" s="110" t="str">
        <f>IF(FN_MC!M98="","*",FN_MC!M98)</f>
        <v>-</v>
      </c>
      <c r="L96" s="110" t="str">
        <f>IF(FN_MC!N98="","*",FN_MC!N98)</f>
        <v>-</v>
      </c>
      <c r="M96" s="111" t="str">
        <f>IF(FN_MC!J98="","*",FN_MC!J98)</f>
        <v>*</v>
      </c>
      <c r="N96" s="296" t="str">
        <f>IF(FN_MC!K98="","*",FN_MC!K98)</f>
        <v>*</v>
      </c>
      <c r="O96" s="296" t="str">
        <f>IF(FN_MC!L98="","*",FN_MC!L98)</f>
        <v>-</v>
      </c>
      <c r="P96" s="111"/>
      <c r="Q96" s="128" t="str">
        <f>IF(FN_MC!O98="","*",FN_MC!O98)</f>
        <v>*</v>
      </c>
      <c r="R96" s="128" t="str">
        <f>IF(FN_MC!P98="","*",FN_MC!P98)</f>
        <v>*</v>
      </c>
      <c r="S96" s="110" t="str">
        <f>IF(FN_MC!Q98="","*",CONCATENATE(FN_MC!Q98," ",FN_MC!R98))</f>
        <v>*</v>
      </c>
      <c r="T96" s="110" t="str">
        <f>IF(FN_MC!V98="","*",FN_MC!V98)</f>
        <v>*</v>
      </c>
      <c r="U96" s="110" t="str">
        <f>IF(FN_MC!W98="","*",FN_MC!W98)</f>
        <v>*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*</v>
      </c>
      <c r="C97" s="109" t="str">
        <f>IF(FN_MC!Z99="","*",FN_MC!Z99)</f>
        <v>*</v>
      </c>
      <c r="D97" s="110" t="str">
        <f>IF(FN_MC!S99="","*",FN_MC!S99)</f>
        <v>-</v>
      </c>
      <c r="E97" s="110" t="str">
        <f>IF(FN_MC!T99="","*",FN_MC!T99)</f>
        <v>-</v>
      </c>
      <c r="F97" s="110" t="str">
        <f>IF(FN_MC!B99="","*",FN_MC!B99)</f>
        <v>*</v>
      </c>
      <c r="G97" s="110" t="str">
        <f>IF(FN_MC!D99="","*",FN_MC!D99)</f>
        <v>*</v>
      </c>
      <c r="H97" s="110" t="str">
        <f>IF(FN_MC!F99="","*",FN_MC!F99)</f>
        <v>*</v>
      </c>
      <c r="I97" s="110" t="str">
        <f>IF(FN_MC!H99="","*",FN_MC!H99)</f>
        <v>*</v>
      </c>
      <c r="J97" s="110" t="str">
        <f>IF(FN_MC!I99="","*",FN_MC!I99)</f>
        <v>*</v>
      </c>
      <c r="K97" s="110" t="str">
        <f>IF(FN_MC!M99="","*",FN_MC!M99)</f>
        <v>-</v>
      </c>
      <c r="L97" s="110" t="str">
        <f>IF(FN_MC!N99="","*",FN_MC!N99)</f>
        <v>-</v>
      </c>
      <c r="M97" s="111" t="str">
        <f>IF(FN_MC!J99="","*",FN_MC!J99)</f>
        <v>*</v>
      </c>
      <c r="N97" s="296" t="str">
        <f>IF(FN_MC!K99="","*",FN_MC!K99)</f>
        <v>*</v>
      </c>
      <c r="O97" s="296" t="str">
        <f>IF(FN_MC!L99="","*",FN_MC!L99)</f>
        <v>-</v>
      </c>
      <c r="P97" s="111"/>
      <c r="Q97" s="128" t="str">
        <f>IF(FN_MC!O99="","*",FN_MC!O99)</f>
        <v>*</v>
      </c>
      <c r="R97" s="128" t="str">
        <f>IF(FN_MC!P99="","*",FN_MC!P99)</f>
        <v>*</v>
      </c>
      <c r="S97" s="110" t="str">
        <f>IF(FN_MC!Q99="","*",CONCATENATE(FN_MC!Q99," ",FN_MC!R99))</f>
        <v>*</v>
      </c>
      <c r="T97" s="110" t="str">
        <f>IF(FN_MC!V99="","*",FN_MC!V99)</f>
        <v>*</v>
      </c>
      <c r="U97" s="110" t="str">
        <f>IF(FN_MC!W99="","*",FN_MC!W99)</f>
        <v>*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*</v>
      </c>
      <c r="C98" s="109" t="str">
        <f>IF(FN_MC!Z100="","*",FN_MC!Z100)</f>
        <v>*</v>
      </c>
      <c r="D98" s="110" t="str">
        <f>IF(FN_MC!S100="","*",FN_MC!S100)</f>
        <v>-</v>
      </c>
      <c r="E98" s="110" t="str">
        <f>IF(FN_MC!T100="","*",FN_MC!T100)</f>
        <v>-</v>
      </c>
      <c r="F98" s="110" t="str">
        <f>IF(FN_MC!B100="","*",FN_MC!B100)</f>
        <v>*</v>
      </c>
      <c r="G98" s="110" t="str">
        <f>IF(FN_MC!D100="","*",FN_MC!D100)</f>
        <v>*</v>
      </c>
      <c r="H98" s="110" t="str">
        <f>IF(FN_MC!F100="","*",FN_MC!F100)</f>
        <v>*</v>
      </c>
      <c r="I98" s="110" t="str">
        <f>IF(FN_MC!H100="","*",FN_MC!H100)</f>
        <v>*</v>
      </c>
      <c r="J98" s="110" t="str">
        <f>IF(FN_MC!I100="","*",FN_MC!I100)</f>
        <v>*</v>
      </c>
      <c r="K98" s="110" t="str">
        <f>IF(FN_MC!M100="","*",FN_MC!M100)</f>
        <v>-</v>
      </c>
      <c r="L98" s="110" t="str">
        <f>IF(FN_MC!N100="","*",FN_MC!N100)</f>
        <v>-</v>
      </c>
      <c r="M98" s="111" t="str">
        <f>IF(FN_MC!J100="","*",FN_MC!J100)</f>
        <v>*</v>
      </c>
      <c r="N98" s="296" t="str">
        <f>IF(FN_MC!K100="","*",FN_MC!K100)</f>
        <v>*</v>
      </c>
      <c r="O98" s="296" t="str">
        <f>IF(FN_MC!L100="","*",FN_MC!L100)</f>
        <v>-</v>
      </c>
      <c r="P98" s="111"/>
      <c r="Q98" s="128" t="str">
        <f>IF(FN_MC!O100="","*",FN_MC!O100)</f>
        <v>*</v>
      </c>
      <c r="R98" s="128" t="str">
        <f>IF(FN_MC!P100="","*",FN_MC!P100)</f>
        <v>*</v>
      </c>
      <c r="S98" s="110" t="str">
        <f>IF(FN_MC!Q100="","*",CONCATENATE(FN_MC!Q100," ",FN_MC!R100))</f>
        <v>*</v>
      </c>
      <c r="T98" s="110" t="str">
        <f>IF(FN_MC!V100="","*",FN_MC!V100)</f>
        <v>*</v>
      </c>
      <c r="U98" s="110" t="str">
        <f>IF(FN_MC!W100="","*",FN_MC!W100)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*</v>
      </c>
      <c r="C99" s="109" t="str">
        <f>IF(FN_MC!Z101="","*",FN_MC!Z101)</f>
        <v>*</v>
      </c>
      <c r="D99" s="110" t="str">
        <f>IF(FN_MC!S101="","*",FN_MC!S101)</f>
        <v>-</v>
      </c>
      <c r="E99" s="110" t="str">
        <f>IF(FN_MC!T101="","*",FN_MC!T101)</f>
        <v>-</v>
      </c>
      <c r="F99" s="110" t="str">
        <f>IF(FN_MC!B101="","*",FN_MC!B101)</f>
        <v>*</v>
      </c>
      <c r="G99" s="110" t="str">
        <f>IF(FN_MC!D101="","*",FN_MC!D101)</f>
        <v>*</v>
      </c>
      <c r="H99" s="110" t="str">
        <f>IF(FN_MC!F101="","*",FN_MC!F101)</f>
        <v>*</v>
      </c>
      <c r="I99" s="110" t="str">
        <f>IF(FN_MC!H101="","*",FN_MC!H101)</f>
        <v>*</v>
      </c>
      <c r="J99" s="110" t="str">
        <f>IF(FN_MC!I101="","*",FN_MC!I101)</f>
        <v>*</v>
      </c>
      <c r="K99" s="110" t="str">
        <f>IF(FN_MC!M101="","*",FN_MC!M101)</f>
        <v>-</v>
      </c>
      <c r="L99" s="110" t="str">
        <f>IF(FN_MC!N101="","*",FN_MC!N101)</f>
        <v>-</v>
      </c>
      <c r="M99" s="111" t="str">
        <f>IF(FN_MC!J101="","*",FN_MC!J101)</f>
        <v>*</v>
      </c>
      <c r="N99" s="296" t="str">
        <f>IF(FN_MC!K101="","*",FN_MC!K101)</f>
        <v>*</v>
      </c>
      <c r="O99" s="296" t="str">
        <f>IF(FN_MC!L101="","*",FN_MC!L101)</f>
        <v>-</v>
      </c>
      <c r="P99" s="111"/>
      <c r="Q99" s="128" t="str">
        <f>IF(FN_MC!O101="","*",FN_MC!O101)</f>
        <v>*</v>
      </c>
      <c r="R99" s="128" t="str">
        <f>IF(FN_MC!P101="","*",FN_MC!P101)</f>
        <v>*</v>
      </c>
      <c r="S99" s="110" t="str">
        <f>IF(FN_MC!Q101="","*",CONCATENATE(FN_MC!Q101," ",FN_MC!R101))</f>
        <v>*</v>
      </c>
      <c r="T99" s="110" t="str">
        <f>IF(FN_MC!V101="","*",FN_MC!V101)</f>
        <v>*</v>
      </c>
      <c r="U99" s="110" t="str">
        <f>IF(FN_MC!W101="","*",FN_MC!W101)</f>
        <v>*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*</v>
      </c>
      <c r="C100" s="109" t="str">
        <f>IF(FN_MC!Z102="","*",FN_MC!Z102)</f>
        <v>*</v>
      </c>
      <c r="D100" s="110" t="str">
        <f>IF(FN_MC!S102="","*",FN_MC!S102)</f>
        <v>-</v>
      </c>
      <c r="E100" s="110" t="str">
        <f>IF(FN_MC!T102="","*",FN_MC!T102)</f>
        <v>-</v>
      </c>
      <c r="F100" s="110" t="str">
        <f>IF(FN_MC!B102="","*",FN_MC!B102)</f>
        <v>*</v>
      </c>
      <c r="G100" s="110" t="str">
        <f>IF(FN_MC!D102="","*",FN_MC!D102)</f>
        <v>*</v>
      </c>
      <c r="H100" s="110" t="str">
        <f>IF(FN_MC!F102="","*",FN_MC!F102)</f>
        <v>*</v>
      </c>
      <c r="I100" s="110" t="str">
        <f>IF(FN_MC!H102="","*",FN_MC!H102)</f>
        <v>*</v>
      </c>
      <c r="J100" s="110" t="str">
        <f>IF(FN_MC!I102="","*",FN_MC!I102)</f>
        <v>*</v>
      </c>
      <c r="K100" s="110" t="str">
        <f>IF(FN_MC!M102="","*",FN_MC!M102)</f>
        <v>-</v>
      </c>
      <c r="L100" s="110" t="str">
        <f>IF(FN_MC!N102="","*",FN_MC!N102)</f>
        <v>-</v>
      </c>
      <c r="M100" s="111" t="str">
        <f>IF(FN_MC!J102="","*",FN_MC!J102)</f>
        <v>*</v>
      </c>
      <c r="N100" s="296" t="str">
        <f>IF(FN_MC!K102="","*",FN_MC!K102)</f>
        <v>*</v>
      </c>
      <c r="O100" s="296" t="str">
        <f>IF(FN_MC!L102="","*",FN_MC!L102)</f>
        <v>-</v>
      </c>
      <c r="P100" s="111"/>
      <c r="Q100" s="128" t="str">
        <f>IF(FN_MC!O102="","*",FN_MC!O102)</f>
        <v>*</v>
      </c>
      <c r="R100" s="128" t="str">
        <f>IF(FN_MC!P102="","*",FN_MC!P102)</f>
        <v>*</v>
      </c>
      <c r="S100" s="110" t="str">
        <f>IF(FN_MC!Q102="","*",CONCATENATE(FN_MC!Q102," ",FN_MC!R102))</f>
        <v>*</v>
      </c>
      <c r="T100" s="110" t="str">
        <f>IF(FN_MC!V102="","*",FN_MC!V102)</f>
        <v>*</v>
      </c>
      <c r="U100" s="110" t="str">
        <f>IF(FN_MC!W102="","*",FN_MC!W102)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6" t="str">
        <f>IF(FN_MC!K103="","*",FN_MC!K103)</f>
        <v>*</v>
      </c>
      <c r="O101" s="296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6" t="str">
        <f>IF(FN_MC!K104="","*",FN_MC!K104)</f>
        <v>*</v>
      </c>
      <c r="O102" s="296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*</v>
      </c>
      <c r="C103" s="109" t="str">
        <f>IF(FN_MC!Z105="","*",FN_MC!Z105)</f>
        <v>*</v>
      </c>
      <c r="D103" s="110" t="str">
        <f>IF(FN_MC!S105="","*",FN_MC!S105)</f>
        <v>-</v>
      </c>
      <c r="E103" s="110" t="str">
        <f>IF(FN_MC!T105="","*",FN_MC!T105)</f>
        <v>-</v>
      </c>
      <c r="F103" s="110" t="str">
        <f>IF(FN_MC!B105="","*",FN_MC!B105)</f>
        <v>*</v>
      </c>
      <c r="G103" s="110" t="str">
        <f>IF(FN_MC!D105="","*",FN_MC!D105)</f>
        <v>*</v>
      </c>
      <c r="H103" s="110" t="str">
        <f>IF(FN_MC!F105="","*",FN_MC!F105)</f>
        <v>*</v>
      </c>
      <c r="I103" s="110" t="str">
        <f>IF(FN_MC!H105="","*",FN_MC!H105)</f>
        <v>*</v>
      </c>
      <c r="J103" s="110" t="str">
        <f>IF(FN_MC!I105="","*",FN_MC!I105)</f>
        <v>*</v>
      </c>
      <c r="K103" s="110" t="str">
        <f>IF(FN_MC!M105="","*",FN_MC!M105)</f>
        <v>-</v>
      </c>
      <c r="L103" s="110" t="str">
        <f>IF(FN_MC!N105="","*",FN_MC!N105)</f>
        <v>-</v>
      </c>
      <c r="M103" s="111" t="str">
        <f>IF(FN_MC!J105="","*",FN_MC!J105)</f>
        <v>*</v>
      </c>
      <c r="N103" s="296" t="str">
        <f>IF(FN_MC!K105="","*",FN_MC!K105)</f>
        <v>*</v>
      </c>
      <c r="O103" s="296" t="str">
        <f>IF(FN_MC!L105="","*",FN_MC!L105)</f>
        <v>-</v>
      </c>
      <c r="P103" s="111"/>
      <c r="Q103" s="128" t="str">
        <f>IF(FN_MC!O105="","*",FN_MC!O105)</f>
        <v>*</v>
      </c>
      <c r="R103" s="128" t="str">
        <f>IF(FN_MC!P105="","*",FN_MC!P105)</f>
        <v>*</v>
      </c>
      <c r="S103" s="110" t="str">
        <f>IF(FN_MC!Q105="","*",CONCATENATE(FN_MC!Q105," ",FN_MC!R105))</f>
        <v>*</v>
      </c>
      <c r="T103" s="110" t="str">
        <f>IF(FN_MC!V105="","*",FN_MC!V105)</f>
        <v>*</v>
      </c>
      <c r="U103" s="110" t="str">
        <f>IF(FN_MC!W105="","*",FN_MC!W105)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*</v>
      </c>
      <c r="C104" s="109" t="str">
        <f>IF(FN_MC!Z106="","*",FN_MC!Z106)</f>
        <v>*</v>
      </c>
      <c r="D104" s="110" t="str">
        <f>IF(FN_MC!S106="","*",FN_MC!S106)</f>
        <v>-</v>
      </c>
      <c r="E104" s="110" t="str">
        <f>IF(FN_MC!T106="","*",FN_MC!T106)</f>
        <v>-</v>
      </c>
      <c r="F104" s="110" t="str">
        <f>IF(FN_MC!B106="","*",FN_MC!B106)</f>
        <v>*</v>
      </c>
      <c r="G104" s="110" t="str">
        <f>IF(FN_MC!D106="","*",FN_MC!D106)</f>
        <v>*</v>
      </c>
      <c r="H104" s="110" t="str">
        <f>IF(FN_MC!F106="","*",FN_MC!F106)</f>
        <v>*</v>
      </c>
      <c r="I104" s="110" t="str">
        <f>IF(FN_MC!H106="","*",FN_MC!H106)</f>
        <v>*</v>
      </c>
      <c r="J104" s="110" t="str">
        <f>IF(FN_MC!I106="","*",FN_MC!I106)</f>
        <v>*</v>
      </c>
      <c r="K104" s="110" t="str">
        <f>IF(FN_MC!M106="","*",FN_MC!M106)</f>
        <v>-</v>
      </c>
      <c r="L104" s="110" t="str">
        <f>IF(FN_MC!N106="","*",FN_MC!N106)</f>
        <v>-</v>
      </c>
      <c r="M104" s="111" t="str">
        <f>IF(FN_MC!J106="","*",FN_MC!J106)</f>
        <v>*</v>
      </c>
      <c r="N104" s="296" t="str">
        <f>IF(FN_MC!K106="","*",FN_MC!K106)</f>
        <v>*</v>
      </c>
      <c r="O104" s="296" t="str">
        <f>IF(FN_MC!L106="","*",FN_MC!L106)</f>
        <v>-</v>
      </c>
      <c r="P104" s="111"/>
      <c r="Q104" s="128" t="str">
        <f>IF(FN_MC!O106="","*",FN_MC!O106)</f>
        <v>*</v>
      </c>
      <c r="R104" s="128" t="str">
        <f>IF(FN_MC!P106="","*",FN_MC!P106)</f>
        <v>*</v>
      </c>
      <c r="S104" s="110" t="str">
        <f>IF(FN_MC!Q106="","*",CONCATENATE(FN_MC!Q106," ",FN_MC!R106))</f>
        <v>*</v>
      </c>
      <c r="T104" s="110" t="str">
        <f>IF(FN_MC!V106="","*",FN_MC!V106)</f>
        <v>*</v>
      </c>
      <c r="U104" s="110" t="str">
        <f>IF(FN_MC!W106="","*",FN_MC!W106)</f>
        <v>*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6" t="str">
        <f>IF(FN_MC!K107="","*",FN_MC!K107)</f>
        <v>*</v>
      </c>
      <c r="O105" s="296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6" t="str">
        <f>IF(FN_MC!K108="","*",FN_MC!K108)</f>
        <v>*</v>
      </c>
      <c r="O106" s="296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6" t="str">
        <f>IF(FN_MC!K109="","*",FN_MC!K109)</f>
        <v>*</v>
      </c>
      <c r="O107" s="296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6" t="str">
        <f>IF(FN_MC!K110="","*",FN_MC!K110)</f>
        <v>*</v>
      </c>
      <c r="O108" s="296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6" t="str">
        <f>IF(FN_MC!K111="","*",FN_MC!K111)</f>
        <v>*</v>
      </c>
      <c r="O109" s="296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6" t="str">
        <f>IF(FN_MC!K112="","*",FN_MC!K112)</f>
        <v>*</v>
      </c>
      <c r="O110" s="296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6" t="str">
        <f>IF(FN_MC!K113="","*",FN_MC!K113)</f>
        <v>*</v>
      </c>
      <c r="O111" s="296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6" t="str">
        <f>IF(FN_MC!K114="","*",FN_MC!K114)</f>
        <v>*</v>
      </c>
      <c r="O112" s="296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6" t="str">
        <f>IF(FN_MC!K115="","*",FN_MC!K115)</f>
        <v>*</v>
      </c>
      <c r="O113" s="296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6" t="str">
        <f>IF(FN_MC!K116="","*",FN_MC!K116)</f>
        <v>*</v>
      </c>
      <c r="O114" s="296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6" t="str">
        <f>IF(FN_MC!K117="","*",FN_MC!K117)</f>
        <v>*</v>
      </c>
      <c r="O115" s="296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6" t="str">
        <f>IF(FN_MC!K118="","*",FN_MC!K118)</f>
        <v>*</v>
      </c>
      <c r="O116" s="296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6" t="str">
        <f>IF(FN_MC!K119="","*",FN_MC!K119)</f>
        <v>*</v>
      </c>
      <c r="O117" s="296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6" t="str">
        <f>IF(FN_MC!K120="","*",FN_MC!K120)</f>
        <v>*</v>
      </c>
      <c r="O118" s="296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6" t="str">
        <f>IF(FN_MC!K121="","*",FN_MC!K121)</f>
        <v>*</v>
      </c>
      <c r="O119" s="296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6" t="str">
        <f>IF(FN_MC!K122="","*",FN_MC!K122)</f>
        <v>*</v>
      </c>
      <c r="O120" s="296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6" t="str">
        <f>IF(FN_MC!K123="","*",FN_MC!K123)</f>
        <v>*</v>
      </c>
      <c r="O121" s="296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6" t="str">
        <f>IF(FN_MC!K124="","*",FN_MC!K124)</f>
        <v>*</v>
      </c>
      <c r="O122" s="296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6" t="str">
        <f>IF(FN_MC!K125="","*",FN_MC!K125)</f>
        <v>*</v>
      </c>
      <c r="O123" s="296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6" t="str">
        <f>IF(FN_MC!K126="","*",FN_MC!K126)</f>
        <v>*</v>
      </c>
      <c r="O124" s="296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6" t="str">
        <f>IF(FN_MC!K127="","*",FN_MC!K127)</f>
        <v>*</v>
      </c>
      <c r="O125" s="296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6" t="str">
        <f>IF(FN_MC!K128="","*",FN_MC!K128)</f>
        <v>*</v>
      </c>
      <c r="O126" s="296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6" t="str">
        <f>IF(FN_MC!K129="","*",FN_MC!K129)</f>
        <v>*</v>
      </c>
      <c r="O127" s="296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6" t="str">
        <f>IF(FN_MC!K130="","*",FN_MC!K130)</f>
        <v>*</v>
      </c>
      <c r="O128" s="296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6" t="str">
        <f>IF(FN_MC!K131="","*",FN_MC!K131)</f>
        <v>*</v>
      </c>
      <c r="O129" s="296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6" t="str">
        <f>IF(FN_MC!K132="","*",FN_MC!K132)</f>
        <v>*</v>
      </c>
      <c r="O130" s="296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6" t="str">
        <f>IF(FN_MC!K133="","*",FN_MC!K133)</f>
        <v>*</v>
      </c>
      <c r="O131" s="296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6" t="str">
        <f>IF(FN_MC!K134="","*",FN_MC!K134)</f>
        <v>*</v>
      </c>
      <c r="O132" s="296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6" t="str">
        <f>IF(FN_MC!K135="","*",FN_MC!K135)</f>
        <v>*</v>
      </c>
      <c r="O133" s="296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6" t="str">
        <f>IF(FN_MC!K136="","*",FN_MC!K136)</f>
        <v>*</v>
      </c>
      <c r="O134" s="296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6" t="str">
        <f>IF(FN_MC!K137="","*",FN_MC!K137)</f>
        <v>*</v>
      </c>
      <c r="O135" s="296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6" t="str">
        <f>IF(FN_MC!K138="","*",FN_MC!K138)</f>
        <v>*</v>
      </c>
      <c r="O136" s="296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6" t="str">
        <f>IF(FN_MC!K139="","*",FN_MC!K139)</f>
        <v>*</v>
      </c>
      <c r="O137" s="296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6" t="str">
        <f>IF(FN_MC!K140="","*",FN_MC!K140)</f>
        <v>*</v>
      </c>
      <c r="O138" s="296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6" t="str">
        <f>IF(FN_MC!K141="","*",FN_MC!K141)</f>
        <v>*</v>
      </c>
      <c r="O139" s="296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6" t="str">
        <f>IF(FN_MC!K142="","*",FN_MC!K142)</f>
        <v>*</v>
      </c>
      <c r="O140" s="296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6" t="str">
        <f>IF(FN_MC!K143="","*",FN_MC!K143)</f>
        <v>*</v>
      </c>
      <c r="O141" s="296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6" t="str">
        <f>IF(FN_MC!K144="","*",FN_MC!K144)</f>
        <v>*</v>
      </c>
      <c r="O142" s="296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6" t="str">
        <f>IF(FN_MC!K145="","*",FN_MC!K145)</f>
        <v>*</v>
      </c>
      <c r="O143" s="296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6" t="str">
        <f>IF(FN_MC!K146="","*",FN_MC!K146)</f>
        <v>*</v>
      </c>
      <c r="O144" s="296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6" t="str">
        <f>IF(FN_MC!K147="","*",FN_MC!K147)</f>
        <v>*</v>
      </c>
      <c r="O145" s="296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6" t="str">
        <f>IF(FN_MC!K148="","*",FN_MC!K148)</f>
        <v>*</v>
      </c>
      <c r="O146" s="296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6" t="str">
        <f>IF(FN_MC!K149="","*",FN_MC!K149)</f>
        <v>*</v>
      </c>
      <c r="O147" s="296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6" t="str">
        <f>IF(FN_MC!K150="","*",FN_MC!K150)</f>
        <v>*</v>
      </c>
      <c r="O148" s="296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6" t="str">
        <f>IF(FN_MC!K151="","*",FN_MC!K151)</f>
        <v>*</v>
      </c>
      <c r="O149" s="296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6" t="str">
        <f>IF(FN_MC!K152="","*",FN_MC!K152)</f>
        <v>*</v>
      </c>
      <c r="O150" s="296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6" t="str">
        <f>IF(FN_MC!K153="","*",FN_MC!K153)</f>
        <v>*</v>
      </c>
      <c r="O151" s="296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6" t="str">
        <f>IF(FN_MC!K154="","*",FN_MC!K154)</f>
        <v>*</v>
      </c>
      <c r="O152" s="296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6" t="str">
        <f>IF(FN_MC!K155="","*",FN_MC!K155)</f>
        <v>*</v>
      </c>
      <c r="O153" s="296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6" t="str">
        <f>IF(FN_MC!K156="","*",FN_MC!K156)</f>
        <v>*</v>
      </c>
      <c r="O154" s="296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6" t="str">
        <f>IF(FN_MC!K157="","*",FN_MC!K157)</f>
        <v>*</v>
      </c>
      <c r="O155" s="296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6" t="str">
        <f>IF(FN_MC!K158="","*",FN_MC!K158)</f>
        <v>*</v>
      </c>
      <c r="O156" s="296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6" t="str">
        <f>IF(FN_MC!K159="","*",FN_MC!K159)</f>
        <v>*</v>
      </c>
      <c r="O157" s="296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6" t="str">
        <f>IF(FN_MC!K160="","*",FN_MC!K160)</f>
        <v>*</v>
      </c>
      <c r="O158" s="296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6" t="str">
        <f>IF(FN_MC!K161="","*",FN_MC!K161)</f>
        <v>*</v>
      </c>
      <c r="O159" s="296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6" t="str">
        <f>IF(FN_MC!K162="","*",FN_MC!K162)</f>
        <v>*</v>
      </c>
      <c r="O160" s="296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6" t="str">
        <f>IF(FN_MC!K163="","*",FN_MC!K163)</f>
        <v>*</v>
      </c>
      <c r="O161" s="296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6" t="str">
        <f>IF(FN_MC!K164="","*",FN_MC!K164)</f>
        <v>*</v>
      </c>
      <c r="O162" s="296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6" t="str">
        <f>IF(FN_MC!K165="","*",FN_MC!K165)</f>
        <v>*</v>
      </c>
      <c r="O163" s="296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6" t="str">
        <f>IF(FN_MC!K166="","*",FN_MC!K166)</f>
        <v>*</v>
      </c>
      <c r="O164" s="296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6" t="str">
        <f>IF(FN_MC!K167="","*",FN_MC!K167)</f>
        <v>*</v>
      </c>
      <c r="O165" s="296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6" t="str">
        <f>IF(FN_MC!K168="","*",FN_MC!K168)</f>
        <v>*</v>
      </c>
      <c r="O166" s="296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6" t="str">
        <f>IF(FN_MC!K169="","*",FN_MC!K169)</f>
        <v>*</v>
      </c>
      <c r="O167" s="296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6" t="str">
        <f>IF(FN_MC!K170="","*",FN_MC!K170)</f>
        <v>*</v>
      </c>
      <c r="O168" s="296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6" t="str">
        <f>IF(FN_MC!K171="","*",FN_MC!K171)</f>
        <v>*</v>
      </c>
      <c r="O169" s="296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6" t="str">
        <f>IF(FN_MC!K172="","*",FN_MC!K172)</f>
        <v>*</v>
      </c>
      <c r="O170" s="296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6" t="str">
        <f>IF(FN_MC!K173="","*",FN_MC!K173)</f>
        <v>*</v>
      </c>
      <c r="O171" s="296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6" t="str">
        <f>IF(FN_MC!K174="","*",FN_MC!K174)</f>
        <v>*</v>
      </c>
      <c r="O172" s="296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6" t="str">
        <f>IF(FN_MC!K175="","*",FN_MC!K175)</f>
        <v>*</v>
      </c>
      <c r="O173" s="296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6" t="str">
        <f>IF(FN_MC!K176="","*",FN_MC!K176)</f>
        <v>*</v>
      </c>
      <c r="O174" s="296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6" t="str">
        <f>IF(FN_MC!K177="","*",FN_MC!K177)</f>
        <v>*</v>
      </c>
      <c r="O175" s="296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6" t="str">
        <f>IF(FN_MC!K178="","*",FN_MC!K178)</f>
        <v>*</v>
      </c>
      <c r="O176" s="296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6" t="str">
        <f>IF(FN_MC!K179="","*",FN_MC!K179)</f>
        <v>*</v>
      </c>
      <c r="O177" s="296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6" t="str">
        <f>IF(FN_MC!K180="","*",FN_MC!K180)</f>
        <v>*</v>
      </c>
      <c r="O178" s="296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6" t="str">
        <f>IF(FN_MC!K181="","*",FN_MC!K181)</f>
        <v>*</v>
      </c>
      <c r="O179" s="296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6" t="str">
        <f>IF(FN_MC!K182="","*",FN_MC!K182)</f>
        <v>*</v>
      </c>
      <c r="O180" s="296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6" t="str">
        <f>IF(FN_MC!K183="","*",FN_MC!K183)</f>
        <v>*</v>
      </c>
      <c r="O181" s="296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6" t="str">
        <f>IF(FN_MC!K184="","*",FN_MC!K184)</f>
        <v>*</v>
      </c>
      <c r="O182" s="296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6" t="str">
        <f>IF(FN_MC!K185="","*",FN_MC!K185)</f>
        <v>*</v>
      </c>
      <c r="O183" s="296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6" t="str">
        <f>IF(FN_MC!K186="","*",FN_MC!K186)</f>
        <v>*</v>
      </c>
      <c r="O184" s="296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6" t="str">
        <f>IF(FN_MC!K187="","*",FN_MC!K187)</f>
        <v>*</v>
      </c>
      <c r="O185" s="296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6" t="str">
        <f>IF(FN_MC!K188="","*",FN_MC!K188)</f>
        <v>*</v>
      </c>
      <c r="O186" s="296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6" t="str">
        <f>IF(FN_MC!K189="","*",FN_MC!K189)</f>
        <v>*</v>
      </c>
      <c r="O187" s="296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6" t="str">
        <f>IF(FN_MC!K190="","*",FN_MC!K190)</f>
        <v>*</v>
      </c>
      <c r="O188" s="296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6" t="str">
        <f>IF(FN_MC!K191="","*",FN_MC!K191)</f>
        <v>*</v>
      </c>
      <c r="O189" s="296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6" t="str">
        <f>IF(FN_MC!K192="","*",FN_MC!K192)</f>
        <v>*</v>
      </c>
      <c r="O190" s="296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6" t="str">
        <f>IF(FN_MC!K193="","*",FN_MC!K193)</f>
        <v>*</v>
      </c>
      <c r="O191" s="296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6" t="str">
        <f>IF(FN_MC!K194="","*",FN_MC!K194)</f>
        <v>*</v>
      </c>
      <c r="O192" s="296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6" t="str">
        <f>IF(FN_MC!K195="","*",FN_MC!K195)</f>
        <v>*</v>
      </c>
      <c r="O193" s="296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6" t="str">
        <f>IF(FN_MC!K196="","*",FN_MC!K196)</f>
        <v>*</v>
      </c>
      <c r="O194" s="296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6" t="str">
        <f>IF(FN_MC!K197="","*",FN_MC!K197)</f>
        <v>*</v>
      </c>
      <c r="O195" s="296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6" t="str">
        <f>IF(FN_MC!K198="","*",FN_MC!K198)</f>
        <v>*</v>
      </c>
      <c r="O196" s="296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6" t="str">
        <f>IF(FN_MC!K199="","*",FN_MC!K199)</f>
        <v>*</v>
      </c>
      <c r="O197" s="296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6" t="str">
        <f>IF(FN_MC!K200="","*",FN_MC!K200)</f>
        <v>*</v>
      </c>
      <c r="O198" s="296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6" t="str">
        <f>IF(FN_MC!K201="","*",FN_MC!K201)</f>
        <v>*</v>
      </c>
      <c r="O199" s="296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6" t="str">
        <f>IF(FN_MC!K202="","*",FN_MC!K202)</f>
        <v>*</v>
      </c>
      <c r="O200" s="296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6" t="str">
        <f>IF(FN_MC!K203="","*",FN_MC!K203)</f>
        <v>*</v>
      </c>
      <c r="O201" s="296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6" t="str">
        <f>IF(FN_MC!K204="","*",FN_MC!K204)</f>
        <v>*</v>
      </c>
      <c r="O202" s="296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6" t="str">
        <f>IF(FN_MC!K205="","*",FN_MC!K205)</f>
        <v>*</v>
      </c>
      <c r="O203" s="296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6" t="str">
        <f>IF(FN_MC!K206="","*",FN_MC!K206)</f>
        <v>*</v>
      </c>
      <c r="O204" s="296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6" t="str">
        <f>IF(FN_MC!K207="","*",FN_MC!K207)</f>
        <v>*</v>
      </c>
      <c r="O205" s="296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6" t="str">
        <f>IF(FN_MC!K208="","*",FN_MC!K208)</f>
        <v>*</v>
      </c>
      <c r="O206" s="296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6" t="str">
        <f>IF(FN_MC!K209="","*",FN_MC!K209)</f>
        <v>*</v>
      </c>
      <c r="O207" s="296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6" t="str">
        <f>IF(FN_MC!K210="","*",FN_MC!K210)</f>
        <v>*</v>
      </c>
      <c r="O208" s="296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6" t="str">
        <f>IF(FN_MC!K211="","*",FN_MC!K211)</f>
        <v>*</v>
      </c>
      <c r="O209" s="296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6" t="str">
        <f>IF(FN_MC!K212="","*",FN_MC!K212)</f>
        <v>*</v>
      </c>
      <c r="O210" s="296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6" t="str">
        <f>IF(FN_MC!K213="","*",FN_MC!K213)</f>
        <v>*</v>
      </c>
      <c r="O211" s="296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6" t="str">
        <f>IF(FN_MC!K214="","*",FN_MC!K214)</f>
        <v>*</v>
      </c>
      <c r="O212" s="296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6" t="str">
        <f>IF(FN_MC!K215="","*",FN_MC!K215)</f>
        <v>*</v>
      </c>
      <c r="O213" s="296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6" t="str">
        <f>IF(FN_MC!K216="","*",FN_MC!K216)</f>
        <v>*</v>
      </c>
      <c r="O214" s="296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6" t="str">
        <f>IF(FN_MC!K217="","*",FN_MC!K217)</f>
        <v>*</v>
      </c>
      <c r="O215" s="296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6" t="str">
        <f>IF(FN_MC!K218="","*",FN_MC!K218)</f>
        <v>*</v>
      </c>
      <c r="O216" s="296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6" t="str">
        <f>IF(FN_MC!K219="","*",FN_MC!K219)</f>
        <v>*</v>
      </c>
      <c r="O217" s="296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6" t="str">
        <f>IF(FN_MC!K220="","*",FN_MC!K220)</f>
        <v>*</v>
      </c>
      <c r="O218" s="296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6" t="str">
        <f>IF(FN_MC!K221="","*",FN_MC!K221)</f>
        <v>*</v>
      </c>
      <c r="O219" s="296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6" t="str">
        <f>IF(FN_MC!K222="","*",FN_MC!K222)</f>
        <v>*</v>
      </c>
      <c r="O220" s="296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6" t="str">
        <f>IF(FN_MC!K223="","*",FN_MC!K223)</f>
        <v>*</v>
      </c>
      <c r="O221" s="296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6" t="str">
        <f>IF(FN_MC!K224="","*",FN_MC!K224)</f>
        <v>*</v>
      </c>
      <c r="O222" s="296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6" t="str">
        <f>IF(FN_MC!K225="","*",FN_MC!K225)</f>
        <v>*</v>
      </c>
      <c r="O223" s="296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6" t="str">
        <f>IF(FN_MC!K226="","*",FN_MC!K226)</f>
        <v>*</v>
      </c>
      <c r="O224" s="296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6" t="str">
        <f>IF(FN_MC!K227="","*",FN_MC!K227)</f>
        <v>*</v>
      </c>
      <c r="O225" s="296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6" t="str">
        <f>IF(FN_MC!K228="","*",FN_MC!K228)</f>
        <v>*</v>
      </c>
      <c r="O226" s="296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6" t="str">
        <f>IF(FN_MC!K229="","*",FN_MC!K229)</f>
        <v>*</v>
      </c>
      <c r="O227" s="296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6" t="str">
        <f>IF(FN_MC!K230="","*",FN_MC!K230)</f>
        <v>*</v>
      </c>
      <c r="O228" s="296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6" t="str">
        <f>IF(FN_MC!K231="","*",FN_MC!K231)</f>
        <v>*</v>
      </c>
      <c r="O229" s="296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6" t="str">
        <f>IF(FN_MC!K232="","*",FN_MC!K232)</f>
        <v>*</v>
      </c>
      <c r="O230" s="296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6" t="str">
        <f>IF(FN_MC!K233="","*",FN_MC!K233)</f>
        <v>*</v>
      </c>
      <c r="O231" s="296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6" t="str">
        <f>IF(FN_MC!K234="","*",FN_MC!K234)</f>
        <v>*</v>
      </c>
      <c r="O232" s="296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6" t="str">
        <f>IF(FN_MC!K235="","*",FN_MC!K235)</f>
        <v>*</v>
      </c>
      <c r="O233" s="296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6" t="str">
        <f>IF(FN_MC!K236="","*",FN_MC!K236)</f>
        <v>*</v>
      </c>
      <c r="O234" s="296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6" t="str">
        <f>IF(FN_MC!K237="","*",FN_MC!K237)</f>
        <v>*</v>
      </c>
      <c r="O235" s="296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6" t="str">
        <f>IF(FN_MC!K238="","*",FN_MC!K238)</f>
        <v>*</v>
      </c>
      <c r="O236" s="296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6" t="str">
        <f>IF(FN_MC!K239="","*",FN_MC!K239)</f>
        <v>*</v>
      </c>
      <c r="O237" s="296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6" t="str">
        <f>IF(FN_MC!K240="","*",FN_MC!K240)</f>
        <v>*</v>
      </c>
      <c r="O238" s="296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6" t="str">
        <f>IF(FN_MC!K241="","*",FN_MC!K241)</f>
        <v>*</v>
      </c>
      <c r="O239" s="296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6" t="str">
        <f>IF(FN_MC!K242="","*",FN_MC!K242)</f>
        <v>*</v>
      </c>
      <c r="O240" s="296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6" t="str">
        <f>IF(FN_MC!K243="","*",FN_MC!K243)</f>
        <v>*</v>
      </c>
      <c r="O241" s="296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6" t="str">
        <f>IF(FN_MC!K244="","*",FN_MC!K244)</f>
        <v>*</v>
      </c>
      <c r="O242" s="296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6" t="str">
        <f>IF(FN_MC!K245="","*",FN_MC!K245)</f>
        <v>*</v>
      </c>
      <c r="O243" s="296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6" t="str">
        <f>IF(FN_MC!K246="","*",FN_MC!K246)</f>
        <v>*</v>
      </c>
      <c r="O244" s="296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6" t="str">
        <f>IF(FN_MC!K247="","*",FN_MC!K247)</f>
        <v>*</v>
      </c>
      <c r="O245" s="296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6" t="str">
        <f>IF(FN_MC!K248="","*",FN_MC!K248)</f>
        <v>*</v>
      </c>
      <c r="O246" s="296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6" t="str">
        <f>IF(FN_MC!K249="","*",FN_MC!K249)</f>
        <v>*</v>
      </c>
      <c r="O247" s="296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6" t="str">
        <f>IF(FN_MC!K250="","*",FN_MC!K250)</f>
        <v>*</v>
      </c>
      <c r="O248" s="296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6" t="str">
        <f>IF(FN_MC!K251="","*",FN_MC!K251)</f>
        <v>*</v>
      </c>
      <c r="O249" s="296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6" t="str">
        <f>IF(FN_MC!K252="","*",FN_MC!K252)</f>
        <v>*</v>
      </c>
      <c r="O250" s="296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6" t="str">
        <f>IF(FN_MC!K253="","*",FN_MC!K253)</f>
        <v>*</v>
      </c>
      <c r="O251" s="296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6" t="str">
        <f>IF(FN_MC!K254="","*",FN_MC!K254)</f>
        <v>*</v>
      </c>
      <c r="O252" s="296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6" t="str">
        <f>IF(FN_MC!K255="","*",FN_MC!K255)</f>
        <v>*</v>
      </c>
      <c r="O253" s="296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6" t="str">
        <f>IF(FN_MC!K256="","*",FN_MC!K256)</f>
        <v>*</v>
      </c>
      <c r="O254" s="296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6" t="str">
        <f>IF(FN_MC!K257="","*",FN_MC!K257)</f>
        <v>*</v>
      </c>
      <c r="O255" s="296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6" t="str">
        <f>IF(FN_MC!K258="","*",FN_MC!K258)</f>
        <v>*</v>
      </c>
      <c r="O256" s="296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6" t="str">
        <f>IF(FN_MC!K259="","*",FN_MC!K259)</f>
        <v>*</v>
      </c>
      <c r="O257" s="296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6" t="str">
        <f>IF(FN_MC!K260="","*",FN_MC!K260)</f>
        <v>*</v>
      </c>
      <c r="O258" s="296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6" t="str">
        <f>IF(FN_MC!K261="","*",FN_MC!K261)</f>
        <v>*</v>
      </c>
      <c r="O259" s="296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6" t="str">
        <f>IF(FN_MC!K262="","*",FN_MC!K262)</f>
        <v>*</v>
      </c>
      <c r="O260" s="296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6" t="str">
        <f>IF(FN_MC!K263="","*",FN_MC!K263)</f>
        <v>*</v>
      </c>
      <c r="O261" s="296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6" t="str">
        <f>IF(FN_MC!K264="","*",FN_MC!K264)</f>
        <v>*</v>
      </c>
      <c r="O262" s="296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6" t="str">
        <f>IF(FN_MC!K265="","*",FN_MC!K265)</f>
        <v>*</v>
      </c>
      <c r="O263" s="296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6" t="str">
        <f>IF(FN_MC!K266="","*",FN_MC!K266)</f>
        <v>*</v>
      </c>
      <c r="O264" s="296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6" t="str">
        <f>IF(FN_MC!K267="","*",FN_MC!K267)</f>
        <v>*</v>
      </c>
      <c r="O265" s="296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6" t="str">
        <f>IF(FN_MC!K268="","*",FN_MC!K268)</f>
        <v>*</v>
      </c>
      <c r="O266" s="296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6" t="str">
        <f>IF(FN_MC!K269="","*",FN_MC!K269)</f>
        <v>*</v>
      </c>
      <c r="O267" s="296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6" t="str">
        <f>IF(FN_MC!K270="","*",FN_MC!K270)</f>
        <v>*</v>
      </c>
      <c r="O268" s="296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6" t="str">
        <f>IF(FN_MC!K271="","*",FN_MC!K271)</f>
        <v>*</v>
      </c>
      <c r="O269" s="296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6" t="str">
        <f>IF(FN_MC!K272="","*",FN_MC!K272)</f>
        <v>*</v>
      </c>
      <c r="O270" s="296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6" t="str">
        <f>IF(FN_MC!K273="","*",FN_MC!K273)</f>
        <v>*</v>
      </c>
      <c r="O271" s="296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6" t="str">
        <f>IF(FN_MC!K274="","*",FN_MC!K274)</f>
        <v>*</v>
      </c>
      <c r="O272" s="296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6" t="str">
        <f>IF(FN_MC!K275="","*",FN_MC!K275)</f>
        <v>*</v>
      </c>
      <c r="O273" s="296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6" t="str">
        <f>IF(FN_MC!K276="","*",FN_MC!K276)</f>
        <v>*</v>
      </c>
      <c r="O274" s="296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6" t="str">
        <f>IF(FN_MC!K277="","*",FN_MC!K277)</f>
        <v>*</v>
      </c>
      <c r="O275" s="296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6" t="str">
        <f>IF(FN_MC!K278="","*",FN_MC!K278)</f>
        <v>*</v>
      </c>
      <c r="O276" s="296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6" t="str">
        <f>IF(FN_MC!K279="","*",FN_MC!K279)</f>
        <v>*</v>
      </c>
      <c r="O277" s="296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6" t="str">
        <f>IF(FN_MC!K280="","*",FN_MC!K280)</f>
        <v>*</v>
      </c>
      <c r="O278" s="296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6" t="str">
        <f>IF(FN_MC!K281="","*",FN_MC!K281)</f>
        <v>*</v>
      </c>
      <c r="O279" s="296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6" t="str">
        <f>IF(FN_MC!K282="","*",FN_MC!K282)</f>
        <v>*</v>
      </c>
      <c r="O280" s="296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6" t="str">
        <f>IF(FN_MC!K283="","*",FN_MC!K283)</f>
        <v>*</v>
      </c>
      <c r="O281" s="296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6" t="str">
        <f>IF(FN_MC!K284="","*",FN_MC!K284)</f>
        <v>*</v>
      </c>
      <c r="O282" s="296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6" t="str">
        <f>IF(FN_MC!K285="","*",FN_MC!K285)</f>
        <v>*</v>
      </c>
      <c r="O283" s="296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6" t="str">
        <f>IF(FN_MC!K286="","*",FN_MC!K286)</f>
        <v>*</v>
      </c>
      <c r="O284" s="296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6" t="str">
        <f>IF(FN_MC!K287="","*",FN_MC!K287)</f>
        <v>*</v>
      </c>
      <c r="O285" s="296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6" t="str">
        <f>IF(FN_MC!K288="","*",FN_MC!K288)</f>
        <v>*</v>
      </c>
      <c r="O286" s="296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6" t="str">
        <f>IF(FN_MC!K289="","*",FN_MC!K289)</f>
        <v>*</v>
      </c>
      <c r="O287" s="296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6" t="str">
        <f>IF(FN_MC!K290="","*",FN_MC!K290)</f>
        <v>*</v>
      </c>
      <c r="O288" s="296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6" t="str">
        <f>IF(FN_MC!K291="","*",FN_MC!K291)</f>
        <v>*</v>
      </c>
      <c r="O289" s="296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6" t="str">
        <f>IF(FN_MC!K292="","*",FN_MC!K292)</f>
        <v>*</v>
      </c>
      <c r="O290" s="296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6" t="str">
        <f>IF(FN_MC!K293="","*",FN_MC!K293)</f>
        <v>*</v>
      </c>
      <c r="O291" s="296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6" t="str">
        <f>IF(FN_MC!K294="","*",FN_MC!K294)</f>
        <v>*</v>
      </c>
      <c r="O292" s="296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6" t="str">
        <f>IF(FN_MC!K295="","*",FN_MC!K295)</f>
        <v>*</v>
      </c>
      <c r="O293" s="296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6" t="str">
        <f>IF(FN_MC!K296="","*",FN_MC!K296)</f>
        <v>*</v>
      </c>
      <c r="O294" s="296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6" t="str">
        <f>IF(FN_MC!K297="","*",FN_MC!K297)</f>
        <v>*</v>
      </c>
      <c r="O295" s="296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6" t="str">
        <f>IF(FN_MC!K298="","*",FN_MC!K298)</f>
        <v>*</v>
      </c>
      <c r="O296" s="296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6" t="str">
        <f>IF(FN_MC!K299="","*",FN_MC!K299)</f>
        <v>*</v>
      </c>
      <c r="O297" s="296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6" t="str">
        <f>IF(FN_MC!K300="","*",FN_MC!K300)</f>
        <v>*</v>
      </c>
      <c r="O298" s="296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6" t="str">
        <f>IF(FN_MC!K301="","*",FN_MC!K301)</f>
        <v>*</v>
      </c>
      <c r="O299" s="296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6" t="str">
        <f>IF(FN_MC!K302="","*",FN_MC!K302)</f>
        <v>*</v>
      </c>
      <c r="O300" s="296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6" t="str">
        <f>IF(FN_MC!K303="","*",FN_MC!K303)</f>
        <v>*</v>
      </c>
      <c r="O301" s="296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6" t="str">
        <f>IF(FN_MC!K304="","*",FN_MC!K304)</f>
        <v>*</v>
      </c>
      <c r="O302" s="296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6" t="str">
        <f>IF(FN_MC!K305="","*",FN_MC!K305)</f>
        <v>*</v>
      </c>
      <c r="O303" s="296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6" t="str">
        <f>IF(FN_MC!K306="","*",FN_MC!K306)</f>
        <v>*</v>
      </c>
      <c r="O304" s="296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6" t="str">
        <f>IF(FN_MC!K307="","*",FN_MC!K307)</f>
        <v>*</v>
      </c>
      <c r="O305" s="296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6" t="str">
        <f>IF(FN_MC!K308="","*",FN_MC!K308)</f>
        <v>*</v>
      </c>
      <c r="O306" s="296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6" t="str">
        <f>IF(FN_MC!K309="","*",FN_MC!K309)</f>
        <v>*</v>
      </c>
      <c r="O307" s="296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6" t="str">
        <f>IF(FN_MC!K310="","*",FN_MC!K310)</f>
        <v>*</v>
      </c>
      <c r="O308" s="296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6" t="str">
        <f>IF(FN_MC!K311="","*",FN_MC!K311)</f>
        <v>*</v>
      </c>
      <c r="O309" s="296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6" t="str">
        <f>IF(FN_MC!K312="","*",FN_MC!K312)</f>
        <v>*</v>
      </c>
      <c r="O310" s="296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6" t="str">
        <f>IF(FN_MC!K313="","*",FN_MC!K313)</f>
        <v>*</v>
      </c>
      <c r="O311" s="296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6" t="str">
        <f>IF(FN_MC!K314="","*",FN_MC!K314)</f>
        <v>*</v>
      </c>
      <c r="O312" s="296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6" t="str">
        <f>IF(FN_MC!K315="","*",FN_MC!K315)</f>
        <v>*</v>
      </c>
      <c r="O313" s="296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6" t="str">
        <f>IF(FN_MC!K316="","*",FN_MC!K316)</f>
        <v>*</v>
      </c>
      <c r="O314" s="296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6" t="str">
        <f>IF(FN_MC!K317="","*",FN_MC!K317)</f>
        <v>*</v>
      </c>
      <c r="O315" s="296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6" t="str">
        <f>IF(FN_MC!K318="","*",FN_MC!K318)</f>
        <v>*</v>
      </c>
      <c r="O316" s="296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6" t="str">
        <f>IF(FN_MC!K319="","*",FN_MC!K319)</f>
        <v>*</v>
      </c>
      <c r="O317" s="296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6" t="str">
        <f>IF(FN_MC!K320="","*",FN_MC!K320)</f>
        <v>*</v>
      </c>
      <c r="O318" s="296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6" t="str">
        <f>IF(FN_MC!K321="","*",FN_MC!K321)</f>
        <v>*</v>
      </c>
      <c r="O319" s="296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6" t="str">
        <f>IF(FN_MC!K322="","*",FN_MC!K322)</f>
        <v>*</v>
      </c>
      <c r="O320" s="296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6" t="str">
        <f>IF(FN_MC!K323="","*",FN_MC!K323)</f>
        <v>*</v>
      </c>
      <c r="O321" s="296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6" t="str">
        <f>IF(FN_MC!K324="","*",FN_MC!K324)</f>
        <v>*</v>
      </c>
      <c r="O322" s="296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6" t="str">
        <f>IF(FN_MC!K325="","*",FN_MC!K325)</f>
        <v>*</v>
      </c>
      <c r="O323" s="296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6" t="str">
        <f>IF(FN_MC!K326="","*",FN_MC!K326)</f>
        <v>*</v>
      </c>
      <c r="O324" s="296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6" t="str">
        <f>IF(FN_MC!K327="","*",FN_MC!K327)</f>
        <v>*</v>
      </c>
      <c r="O325" s="296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6" t="str">
        <f>IF(FN_MC!K328="","*",FN_MC!K328)</f>
        <v>*</v>
      </c>
      <c r="O326" s="296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6" t="str">
        <f>IF(FN_MC!K329="","*",FN_MC!K329)</f>
        <v>*</v>
      </c>
      <c r="O327" s="296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6" t="str">
        <f>IF(FN_MC!K330="","*",FN_MC!K330)</f>
        <v>*</v>
      </c>
      <c r="O328" s="296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6" t="str">
        <f>IF(FN_MC!K331="","*",FN_MC!K331)</f>
        <v>*</v>
      </c>
      <c r="O329" s="296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6" t="str">
        <f>IF(FN_MC!K332="","*",FN_MC!K332)</f>
        <v>*</v>
      </c>
      <c r="O330" s="296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6" t="str">
        <f>IF(FN_MC!K333="","*",FN_MC!K333)</f>
        <v>*</v>
      </c>
      <c r="O331" s="296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6" t="str">
        <f>IF(FN_MC!K334="","*",FN_MC!K334)</f>
        <v>*</v>
      </c>
      <c r="O332" s="296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6" t="str">
        <f>IF(FN_MC!K335="","*",FN_MC!K335)</f>
        <v>*</v>
      </c>
      <c r="O333" s="296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6" t="str">
        <f>IF(FN_MC!K336="","*",FN_MC!K336)</f>
        <v>*</v>
      </c>
      <c r="O334" s="296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6" t="str">
        <f>IF(FN_MC!K337="","*",FN_MC!K337)</f>
        <v>*</v>
      </c>
      <c r="O335" s="296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6" t="str">
        <f>IF(FN_MC!K338="","*",FN_MC!K338)</f>
        <v>*</v>
      </c>
      <c r="O336" s="296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6" t="str">
        <f>IF(FN_MC!K339="","*",FN_MC!K339)</f>
        <v>*</v>
      </c>
      <c r="O337" s="296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6" t="str">
        <f>IF(FN_MC!K340="","*",FN_MC!K340)</f>
        <v>*</v>
      </c>
      <c r="O338" s="296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6" t="str">
        <f>IF(FN_MC!K341="","*",FN_MC!K341)</f>
        <v>*</v>
      </c>
      <c r="O339" s="296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6" t="str">
        <f>IF(FN_MC!K342="","*",FN_MC!K342)</f>
        <v>*</v>
      </c>
      <c r="O340" s="296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6" t="str">
        <f>IF(FN_MC!K343="","*",FN_MC!K343)</f>
        <v>*</v>
      </c>
      <c r="O341" s="296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6" t="str">
        <f>IF(FN_MC!K344="","*",FN_MC!K344)</f>
        <v>*</v>
      </c>
      <c r="O342" s="296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6" t="str">
        <f>IF(FN_MC!K345="","*",FN_MC!K345)</f>
        <v>*</v>
      </c>
      <c r="O343" s="296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6" t="str">
        <f>IF(FN_MC!K346="","*",FN_MC!K346)</f>
        <v>*</v>
      </c>
      <c r="O344" s="296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6" t="str">
        <f>IF(FN_MC!K347="","*",FN_MC!K347)</f>
        <v>*</v>
      </c>
      <c r="O345" s="296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6" t="str">
        <f>IF(FN_MC!K348="","*",FN_MC!K348)</f>
        <v>*</v>
      </c>
      <c r="O346" s="296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6" t="str">
        <f>IF(FN_MC!K349="","*",FN_MC!K349)</f>
        <v>*</v>
      </c>
      <c r="O347" s="296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6" t="str">
        <f>IF(FN_MC!K350="","*",FN_MC!K350)</f>
        <v>*</v>
      </c>
      <c r="O348" s="296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6" t="str">
        <f>IF(FN_MC!K351="","*",FN_MC!K351)</f>
        <v>*</v>
      </c>
      <c r="O349" s="296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6" t="str">
        <f>IF(FN_MC!K352="","*",FN_MC!K352)</f>
        <v>*</v>
      </c>
      <c r="O350" s="296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6" t="str">
        <f>IF(FN_MC!K353="","*",FN_MC!K353)</f>
        <v>*</v>
      </c>
      <c r="O351" s="296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6" t="str">
        <f>IF(FN_MC!K354="","*",FN_MC!K354)</f>
        <v>*</v>
      </c>
      <c r="O352" s="296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6" t="str">
        <f>IF(FN_MC!K355="","*",FN_MC!K355)</f>
        <v>*</v>
      </c>
      <c r="O353" s="296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6" t="str">
        <f>IF(FN_MC!K356="","*",FN_MC!K356)</f>
        <v>*</v>
      </c>
      <c r="O354" s="296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6" t="str">
        <f>IF(FN_MC!K357="","*",FN_MC!K357)</f>
        <v>*</v>
      </c>
      <c r="O355" s="296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6" t="str">
        <f>IF(FN_MC!K358="","*",FN_MC!K358)</f>
        <v>*</v>
      </c>
      <c r="O356" s="296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6" t="str">
        <f>IF(FN_MC!K359="","*",FN_MC!K359)</f>
        <v>*</v>
      </c>
      <c r="O357" s="296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6" t="str">
        <f>IF(FN_MC!K360="","*",FN_MC!K360)</f>
        <v>*</v>
      </c>
      <c r="O358" s="296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6" t="str">
        <f>IF(FN_MC!K361="","*",FN_MC!K361)</f>
        <v>*</v>
      </c>
      <c r="O359" s="296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6" t="str">
        <f>IF(FN_MC!K362="","*",FN_MC!K362)</f>
        <v>*</v>
      </c>
      <c r="O360" s="296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6" t="str">
        <f>IF(FN_MC!K363="","*",FN_MC!K363)</f>
        <v>*</v>
      </c>
      <c r="O361" s="296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6" t="str">
        <f>IF(FN_MC!K364="","*",FN_MC!K364)</f>
        <v>*</v>
      </c>
      <c r="O362" s="296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6" t="str">
        <f>IF(FN_MC!K365="","*",FN_MC!K365)</f>
        <v>*</v>
      </c>
      <c r="O363" s="296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6" t="str">
        <f>IF(FN_MC!K366="","*",FN_MC!K366)</f>
        <v>*</v>
      </c>
      <c r="O364" s="296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6" t="str">
        <f>IF(FN_MC!K367="","*",FN_MC!K367)</f>
        <v>*</v>
      </c>
      <c r="O365" s="296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6" t="str">
        <f>IF(FN_MC!K368="","*",FN_MC!K368)</f>
        <v>*</v>
      </c>
      <c r="O366" s="296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6" t="str">
        <f>IF(FN_MC!K369="","*",FN_MC!K369)</f>
        <v>*</v>
      </c>
      <c r="O367" s="296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6" t="str">
        <f>IF(FN_MC!K370="","*",FN_MC!K370)</f>
        <v>*</v>
      </c>
      <c r="O368" s="296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6" t="str">
        <f>IF(FN_MC!K371="","*",FN_MC!K371)</f>
        <v>*</v>
      </c>
      <c r="O369" s="296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6" t="str">
        <f>IF(FN_MC!K372="","*",FN_MC!K372)</f>
        <v>*</v>
      </c>
      <c r="O370" s="296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6" t="str">
        <f>IF(FN_MC!K373="","*",FN_MC!K373)</f>
        <v>*</v>
      </c>
      <c r="O371" s="296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6" t="str">
        <f>IF(FN_MC!K374="","*",FN_MC!K374)</f>
        <v>*</v>
      </c>
      <c r="O372" s="296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6" t="str">
        <f>IF(FN_MC!K375="","*",FN_MC!K375)</f>
        <v>*</v>
      </c>
      <c r="O373" s="296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6" t="str">
        <f>IF(FN_MC!K376="","*",FN_MC!K376)</f>
        <v>*</v>
      </c>
      <c r="O374" s="296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6" t="str">
        <f>IF(FN_MC!K377="","*",FN_MC!K377)</f>
        <v>*</v>
      </c>
      <c r="O375" s="296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6" t="str">
        <f>IF(FN_MC!K378="","*",FN_MC!K378)</f>
        <v>*</v>
      </c>
      <c r="O376" s="296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6" t="str">
        <f>IF(FN_MC!K379="","*",FN_MC!K379)</f>
        <v>*</v>
      </c>
      <c r="O377" s="296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6" t="str">
        <f>IF(FN_MC!K380="","*",FN_MC!K380)</f>
        <v>*</v>
      </c>
      <c r="O378" s="296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6" t="str">
        <f>IF(FN_MC!K381="","*",FN_MC!K381)</f>
        <v>*</v>
      </c>
      <c r="O379" s="296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6" t="str">
        <f>IF(FN_MC!K382="","*",FN_MC!K382)</f>
        <v>*</v>
      </c>
      <c r="O380" s="296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6" t="str">
        <f>IF(FN_MC!K383="","*",FN_MC!K383)</f>
        <v>*</v>
      </c>
      <c r="O381" s="296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6" t="str">
        <f>IF(FN_MC!K384="","*",FN_MC!K384)</f>
        <v>*</v>
      </c>
      <c r="O382" s="296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6" t="str">
        <f>IF(FN_MC!K385="","*",FN_MC!K385)</f>
        <v>*</v>
      </c>
      <c r="O383" s="296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6" t="str">
        <f>IF(FN_MC!K386="","*",FN_MC!K386)</f>
        <v>*</v>
      </c>
      <c r="O384" s="296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6" t="str">
        <f>IF(FN_MC!K387="","*",FN_MC!K387)</f>
        <v>*</v>
      </c>
      <c r="O385" s="296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6" t="str">
        <f>IF(FN_MC!K388="","*",FN_MC!K388)</f>
        <v>*</v>
      </c>
      <c r="O386" s="296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6" t="str">
        <f>IF(FN_MC!K389="","*",FN_MC!K389)</f>
        <v>*</v>
      </c>
      <c r="O387" s="296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6" t="str">
        <f>IF(FN_MC!K390="","*",FN_MC!K390)</f>
        <v>*</v>
      </c>
      <c r="O388" s="296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6" t="str">
        <f>IF(FN_MC!K391="","*",FN_MC!K391)</f>
        <v>*</v>
      </c>
      <c r="O389" s="296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6" t="str">
        <f>IF(FN_MC!K412="","*",FN_MC!K412)</f>
        <v>*</v>
      </c>
      <c r="O390" s="296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6" t="str">
        <f>IF(FN_MC!K413="","*",FN_MC!K413)</f>
        <v>*</v>
      </c>
      <c r="O391" s="296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6" t="str">
        <f>IF(FN_MC!K414="","*",FN_MC!K414)</f>
        <v>*</v>
      </c>
      <c r="O392" s="296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6" t="str">
        <f>IF(FN_MC!K415="","*",FN_MC!K415)</f>
        <v>*</v>
      </c>
      <c r="O393" s="296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6" t="str">
        <f>IF(FN_MC!K416="","*",FN_MC!K416)</f>
        <v>*</v>
      </c>
      <c r="O394" s="296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6" t="str">
        <f>IF(FN_MC!K417="","*",FN_MC!K417)</f>
        <v>*</v>
      </c>
      <c r="O395" s="296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6" t="str">
        <f>IF(FN_MC!K418="","*",FN_MC!K418)</f>
        <v>*</v>
      </c>
      <c r="O396" s="296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6" t="str">
        <f>IF(FN_MC!K419="","*",FN_MC!K419)</f>
        <v>*</v>
      </c>
      <c r="O397" s="296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6" t="str">
        <f>IF(FN_MC!K420="","*",FN_MC!K420)</f>
        <v>*</v>
      </c>
      <c r="O398" s="296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6" t="str">
        <f>IF(FN_MC!K421="","*",FN_MC!K421)</f>
        <v>*</v>
      </c>
      <c r="O399" s="296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6" t="str">
        <f>IF(FN_MC!K422="","*",FN_MC!K422)</f>
        <v>*</v>
      </c>
      <c r="O400" s="296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6" t="str">
        <f>IF(FN_MC!K423="","*",FN_MC!K423)</f>
        <v>*</v>
      </c>
      <c r="O401" s="296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6" t="str">
        <f>IF(FN_MC!K424="","*",FN_MC!K424)</f>
        <v>*</v>
      </c>
      <c r="O402" s="296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6" t="str">
        <f>IF(FN_MC!K425="","*",FN_MC!K425)</f>
        <v>*</v>
      </c>
      <c r="O403" s="296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6" t="str">
        <f>IF(FN_MC!K426="","*",FN_MC!K426)</f>
        <v>*</v>
      </c>
      <c r="O404" s="296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6" t="str">
        <f>IF(FN_MC!K427="","*",FN_MC!K427)</f>
        <v>*</v>
      </c>
      <c r="O405" s="296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6" t="str">
        <f>IF(FN_MC!K428="","*",FN_MC!K428)</f>
        <v>*</v>
      </c>
      <c r="O406" s="296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6" t="str">
        <f>IF(FN_MC!K429="","*",FN_MC!K429)</f>
        <v>*</v>
      </c>
      <c r="O407" s="296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6" t="str">
        <f>IF(FN_MC!K430="","*",FN_MC!K430)</f>
        <v>*</v>
      </c>
      <c r="O408" s="296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6" t="str">
        <f>IF(FN_MC!K431="","*",FN_MC!K431)</f>
        <v>*</v>
      </c>
      <c r="O409" s="296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6" t="str">
        <f>IF(FN_MC!K432="","*",FN_MC!K432)</f>
        <v>*</v>
      </c>
      <c r="O410" s="296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6" t="str">
        <f>IF(FN_MC!K433="","*",FN_MC!K433)</f>
        <v>*</v>
      </c>
      <c r="O411" s="296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6" t="str">
        <f>IF(FN_MC!K434="","*",FN_MC!K434)</f>
        <v>*</v>
      </c>
      <c r="O412" s="296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6" t="str">
        <f>IF(FN_MC!K435="","*",FN_MC!K435)</f>
        <v>*</v>
      </c>
      <c r="O413" s="296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6" t="str">
        <f>IF(FN_MC!K436="","*",FN_MC!K436)</f>
        <v>*</v>
      </c>
      <c r="O414" s="296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6" t="str">
        <f>IF(FN_MC!K437="","*",FN_MC!K437)</f>
        <v>*</v>
      </c>
      <c r="O415" s="296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6" t="str">
        <f>IF(FN_MC!K438="","*",FN_MC!K438)</f>
        <v>*</v>
      </c>
      <c r="O416" s="296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6" t="str">
        <f>IF(FN_MC!K439="","*",FN_MC!K439)</f>
        <v>*</v>
      </c>
      <c r="O417" s="296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6" t="str">
        <f>IF(FN_MC!K440="","*",FN_MC!K440)</f>
        <v>*</v>
      </c>
      <c r="O418" s="296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6" t="str">
        <f>IF(FN_MC!K441="","*",FN_MC!K441)</f>
        <v>*</v>
      </c>
      <c r="O419" s="296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6" t="str">
        <f>IF(FN_MC!K442="","*",FN_MC!K442)</f>
        <v>*</v>
      </c>
      <c r="O420" s="296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6" t="str">
        <f>IF(FN_MC!K443="","*",FN_MC!K443)</f>
        <v>*</v>
      </c>
      <c r="O421" s="296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6" t="str">
        <f>IF(FN_MC!K444="","*",FN_MC!K444)</f>
        <v>*</v>
      </c>
      <c r="O422" s="296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6" t="str">
        <f>IF(FN_MC!K445="","*",FN_MC!K445)</f>
        <v>*</v>
      </c>
      <c r="O423" s="296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6" t="str">
        <f>IF(FN_MC!K446="","*",FN_MC!K446)</f>
        <v>*</v>
      </c>
      <c r="O424" s="296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6" t="str">
        <f>IF(FN_MC!K447="","*",FN_MC!K447)</f>
        <v>*</v>
      </c>
      <c r="O425" s="296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6" t="str">
        <f>IF(FN_MC!K448="","*",FN_MC!K448)</f>
        <v>*</v>
      </c>
      <c r="O426" s="296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6" t="str">
        <f>IF(FN_MC!K449="","*",FN_MC!K449)</f>
        <v>*</v>
      </c>
      <c r="O427" s="296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6" t="str">
        <f>IF(FN_MC!K450="","*",FN_MC!K450)</f>
        <v>*</v>
      </c>
      <c r="O428" s="296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6" t="str">
        <f>IF(FN_MC!K451="","*",FN_MC!K451)</f>
        <v>*</v>
      </c>
      <c r="O429" s="296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6" t="str">
        <f>IF(FN_MC!K452="","*",FN_MC!K452)</f>
        <v>*</v>
      </c>
      <c r="O430" s="296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6" t="str">
        <f>IF(FN_MC!K453="","*",FN_MC!K453)</f>
        <v>*</v>
      </c>
      <c r="O431" s="296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6" t="str">
        <f>IF(FN_MC!K454="","*",FN_MC!K454)</f>
        <v>*</v>
      </c>
      <c r="O432" s="296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6" t="str">
        <f>IF(FN_MC!K455="","*",FN_MC!K455)</f>
        <v>*</v>
      </c>
      <c r="O433" s="296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6" t="str">
        <f>IF(FN_MC!K456="","*",FN_MC!K456)</f>
        <v>*</v>
      </c>
      <c r="O434" s="296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6" t="str">
        <f>IF(FN_MC!K457="","*",FN_MC!K457)</f>
        <v>*</v>
      </c>
      <c r="O435" s="296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6" t="str">
        <f>IF(FN_MC!K458="","*",FN_MC!K458)</f>
        <v>*</v>
      </c>
      <c r="O436" s="296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6" t="str">
        <f>IF(FN_MC!K459="","*",FN_MC!K459)</f>
        <v>*</v>
      </c>
      <c r="O437" s="296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6" t="str">
        <f>IF(FN_MC!K460="","*",FN_MC!K460)</f>
        <v>*</v>
      </c>
      <c r="O438" s="296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6" t="str">
        <f>IF(FN_MC!K461="","*",FN_MC!K461)</f>
        <v>*</v>
      </c>
      <c r="O439" s="296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6" t="str">
        <f>IF(FN_MC!K462="","*",FN_MC!K462)</f>
        <v>*</v>
      </c>
      <c r="O440" s="296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6" t="str">
        <f>IF(FN_MC!K463="","*",FN_MC!K463)</f>
        <v>*</v>
      </c>
      <c r="O441" s="296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6" t="str">
        <f>IF(FN_MC!K464="","*",FN_MC!K464)</f>
        <v>*</v>
      </c>
      <c r="O442" s="296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6" t="str">
        <f>IF(FN_MC!K465="","*",FN_MC!K465)</f>
        <v>*</v>
      </c>
      <c r="O443" s="296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6" t="str">
        <f>IF(FN_MC!K466="","*",FN_MC!K466)</f>
        <v>*</v>
      </c>
      <c r="O444" s="296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6" t="str">
        <f>IF(FN_MC!K467="","*",FN_MC!K467)</f>
        <v>*</v>
      </c>
      <c r="O445" s="296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6" t="str">
        <f>IF(FN_MC!K468="","*",FN_MC!K468)</f>
        <v>*</v>
      </c>
      <c r="O446" s="296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6" t="str">
        <f>IF(FN_MC!K469="","*",FN_MC!K469)</f>
        <v>*</v>
      </c>
      <c r="O447" s="296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6" t="str">
        <f>IF(FN_MC!K470="","*",FN_MC!K470)</f>
        <v>*</v>
      </c>
      <c r="O448" s="296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6" t="str">
        <f>IF(FN_MC!K471="","*",FN_MC!K471)</f>
        <v>*</v>
      </c>
      <c r="O449" s="296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6" t="str">
        <f>IF(FN_MC!K472="","*",FN_MC!K472)</f>
        <v>*</v>
      </c>
      <c r="O450" s="296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6" t="str">
        <f>IF(FN_MC!K473="","*",FN_MC!K473)</f>
        <v>*</v>
      </c>
      <c r="O451" s="296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6" t="str">
        <f>IF(FN_MC!K474="","*",FN_MC!K474)</f>
        <v>*</v>
      </c>
      <c r="O452" s="296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6" t="str">
        <f>IF(FN_MC!K475="","*",FN_MC!K475)</f>
        <v>*</v>
      </c>
      <c r="O453" s="296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6" t="str">
        <f>IF(FN_MC!K476="","*",FN_MC!K476)</f>
        <v>*</v>
      </c>
      <c r="O454" s="296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6" t="str">
        <f>IF(FN_MC!K477="","*",FN_MC!K477)</f>
        <v>*</v>
      </c>
      <c r="O455" s="296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6" t="str">
        <f>IF(FN_MC!K478="","*",FN_MC!K478)</f>
        <v>*</v>
      </c>
      <c r="O456" s="296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6" t="str">
        <f>IF(FN_MC!K479="","*",FN_MC!K479)</f>
        <v>*</v>
      </c>
      <c r="O457" s="296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6" t="str">
        <f>IF(FN_MC!K480="","*",FN_MC!K480)</f>
        <v>*</v>
      </c>
      <c r="O458" s="296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6" t="str">
        <f>IF(FN_MC!K481="","*",FN_MC!K481)</f>
        <v>*</v>
      </c>
      <c r="O459" s="296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6" t="str">
        <f>IF(FN_MC!K482="","*",FN_MC!K482)</f>
        <v>*</v>
      </c>
      <c r="O460" s="296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6" t="str">
        <f>IF(FN_MC!K483="","*",FN_MC!K483)</f>
        <v>*</v>
      </c>
      <c r="O461" s="296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6" t="str">
        <f>IF(FN_MC!K484="","*",FN_MC!K484)</f>
        <v>*</v>
      </c>
      <c r="O462" s="296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6" t="str">
        <f>IF(FN_MC!K485="","*",FN_MC!K485)</f>
        <v>*</v>
      </c>
      <c r="O463" s="296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6" t="str">
        <f>IF(FN_MC!K486="","*",FN_MC!K486)</f>
        <v>*</v>
      </c>
      <c r="O464" s="296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6" t="str">
        <f>IF(FN_MC!K487="","*",FN_MC!K487)</f>
        <v>*</v>
      </c>
      <c r="O465" s="296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6" t="str">
        <f>IF(FN_MC!K488="","*",FN_MC!K488)</f>
        <v>*</v>
      </c>
      <c r="O466" s="296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6" t="str">
        <f>IF(FN_MC!K489="","*",FN_MC!K489)</f>
        <v>*</v>
      </c>
      <c r="O467" s="296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6" t="str">
        <f>IF(FN_MC!K490="","*",FN_MC!K490)</f>
        <v>*</v>
      </c>
      <c r="O468" s="296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6" t="str">
        <f>IF(FN_MC!K491="","*",FN_MC!K491)</f>
        <v>*</v>
      </c>
      <c r="O469" s="296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6" t="str">
        <f>IF(FN_MC!K523="","*",FN_MC!K523)</f>
        <v>*</v>
      </c>
      <c r="O470" s="296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6" t="str">
        <f>IF(FN_MC!K524="","*",FN_MC!K524)</f>
        <v>*</v>
      </c>
      <c r="O471" s="296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6" t="e">
        <f>IF(FN_MC!#REF!="","*",FN_MC!#REF!)</f>
        <v>#REF!</v>
      </c>
      <c r="O472" s="296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6" t="e">
        <f>IF(FN_MC!#REF!="","*",FN_MC!#REF!)</f>
        <v>#REF!</v>
      </c>
      <c r="O473" s="296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6" t="e">
        <f>IF(FN_MC!#REF!="","*",FN_MC!#REF!)</f>
        <v>#REF!</v>
      </c>
      <c r="O474" s="296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6" t="str">
        <f>IF(FN_MC!K525="","*",FN_MC!K525)</f>
        <v>*</v>
      </c>
      <c r="O475" s="296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6" t="str">
        <f>IF(FN_MC!K526="","*",FN_MC!K526)</f>
        <v>*</v>
      </c>
      <c r="O476" s="296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6" t="str">
        <f>IF(FN_MC!K527="","*",FN_MC!K527)</f>
        <v>*</v>
      </c>
      <c r="O477" s="296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6" t="str">
        <f>IF(FN_MC!K528="","*",FN_MC!K528)</f>
        <v>*</v>
      </c>
      <c r="O478" s="296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6" t="str">
        <f>IF(FN_MC!K529="","*",FN_MC!K529)</f>
        <v>*</v>
      </c>
      <c r="O479" s="296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6" t="str">
        <f>IF(FN_MC!K530="","*",FN_MC!K530)</f>
        <v>*</v>
      </c>
      <c r="O480" s="296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6" t="str">
        <f>IF(FN_MC!K531="","*",FN_MC!K531)</f>
        <v>*</v>
      </c>
      <c r="O481" s="296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6" t="str">
        <f>IF(FN_MC!K532="","*",FN_MC!K532)</f>
        <v>*</v>
      </c>
      <c r="O482" s="296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6" t="str">
        <f>IF(FN_MC!K533="","*",FN_MC!K533)</f>
        <v>*</v>
      </c>
      <c r="O483" s="296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6" t="str">
        <f>IF(FN_MC!K534="","*",FN_MC!K534)</f>
        <v>*</v>
      </c>
      <c r="O484" s="296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6" t="str">
        <f>IF(FN_MC!K535="","*",FN_MC!K535)</f>
        <v>*</v>
      </c>
      <c r="O485" s="296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6" t="str">
        <f>IF(FN_MC!K536="","*",FN_MC!K536)</f>
        <v>*</v>
      </c>
      <c r="O486" s="296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6" t="str">
        <f>IF(FN_MC!K537="","*",FN_MC!K537)</f>
        <v>*</v>
      </c>
      <c r="O487" s="296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6" t="str">
        <f>IF(FN_MC!K538="","*",FN_MC!K538)</f>
        <v>*</v>
      </c>
      <c r="O488" s="296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6" t="str">
        <f>IF(FN_MC!K539="","*",FN_MC!K539)</f>
        <v>*</v>
      </c>
      <c r="O489" s="296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6" t="str">
        <f>IF(FN_MC!K540="","*",FN_MC!K540)</f>
        <v>*</v>
      </c>
      <c r="O490" s="296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6" t="str">
        <f>IF(FN_MC!K541="","*",FN_MC!K541)</f>
        <v>*</v>
      </c>
      <c r="O491" s="296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6" t="str">
        <f>IF(FN_MC!K542="","*",FN_MC!K542)</f>
        <v>*</v>
      </c>
      <c r="O492" s="296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6" t="str">
        <f>IF(FN_MC!K543="","*",FN_MC!K543)</f>
        <v>*</v>
      </c>
      <c r="O493" s="296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6" t="str">
        <f>IF(FN_MC!K544="","*",FN_MC!K544)</f>
        <v>*</v>
      </c>
      <c r="O494" s="296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6" t="str">
        <f>IF(FN_MC!K545="","*",FN_MC!K545)</f>
        <v>*</v>
      </c>
      <c r="O495" s="296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6" t="str">
        <f>IF(FN_MC!K546="","*",FN_MC!K546)</f>
        <v>*</v>
      </c>
      <c r="O496" s="296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6" t="str">
        <f>IF(FN_MC!K547="","*",FN_MC!K547)</f>
        <v>*</v>
      </c>
      <c r="O497" s="296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6" t="str">
        <f>IF(FN_MC!K585="","*",FN_MC!K585)</f>
        <v>*</v>
      </c>
      <c r="O498" s="296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6" t="str">
        <f>IF(FN_MC!K586="","*",FN_MC!K586)</f>
        <v>*</v>
      </c>
      <c r="O499" s="296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6" t="str">
        <f>IF(FN_MC!K587="","*",FN_MC!K587)</f>
        <v>*</v>
      </c>
      <c r="O500" s="296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6" t="str">
        <f>IF(FN_MC!K588="","*",FN_MC!K588)</f>
        <v>*</v>
      </c>
      <c r="O501" s="296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6" t="str">
        <f>IF(FN_MC!K589="","*",FN_MC!K589)</f>
        <v>*</v>
      </c>
      <c r="O502" s="296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6" t="str">
        <f>IF(FN_MC!K590="","*",FN_MC!K590)</f>
        <v>*</v>
      </c>
      <c r="O503" s="296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6" t="str">
        <f>IF(FN_MC!K591="","*",FN_MC!K591)</f>
        <v>*</v>
      </c>
      <c r="O504" s="296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6" t="str">
        <f>IF(FN_MC!K592="","*",FN_MC!K592)</f>
        <v>*</v>
      </c>
      <c r="O505" s="296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6" t="str">
        <f>IF(FN_MC!K593="","*",FN_MC!K593)</f>
        <v>*</v>
      </c>
      <c r="O506" s="296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6" t="str">
        <f>IF(FN_MC!K594="","*",FN_MC!K594)</f>
        <v>*</v>
      </c>
      <c r="O507" s="296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6" t="str">
        <f>IF(FN_MC!K595="","*",FN_MC!K595)</f>
        <v>*</v>
      </c>
      <c r="O508" s="296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6" t="str">
        <f>IF(FN_MC!K596="","*",FN_MC!K596)</f>
        <v>*</v>
      </c>
      <c r="O509" s="296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6" t="str">
        <f>IF(FN_MC!K597="","*",FN_MC!K597)</f>
        <v>*</v>
      </c>
      <c r="O510" s="296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6" t="str">
        <f>IF(FN_MC!K598="","*",FN_MC!K598)</f>
        <v>*</v>
      </c>
      <c r="O511" s="296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6" t="str">
        <f>IF(FN_MC!K599="","*",FN_MC!K599)</f>
        <v>*</v>
      </c>
      <c r="O512" s="296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6" t="str">
        <f>IF(FN_MC!K600="","*",FN_MC!K600)</f>
        <v>*</v>
      </c>
      <c r="O513" s="296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6" t="str">
        <f>IF(FN_MC!K601="","*",FN_MC!K601)</f>
        <v>*</v>
      </c>
      <c r="O514" s="296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6" t="str">
        <f>IF(FN_MC!K602="","*",FN_MC!K602)</f>
        <v>*</v>
      </c>
      <c r="O515" s="296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6" t="str">
        <f>IF(FN_MC!K603="","*",FN_MC!K603)</f>
        <v>*</v>
      </c>
      <c r="O516" s="296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6" t="str">
        <f>IF(FN_MC!K604="","*",FN_MC!K604)</f>
        <v>*</v>
      </c>
      <c r="O517" s="296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6" t="str">
        <f>IF(FN_MC!K605="","*",FN_MC!K605)</f>
        <v>*</v>
      </c>
      <c r="O518" s="296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6" t="str">
        <f>IF(FN_MC!K606="","*",FN_MC!K606)</f>
        <v>*</v>
      </c>
      <c r="O519" s="296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6" t="str">
        <f>IF(FN_MC!K607="","*",FN_MC!K607)</f>
        <v>*</v>
      </c>
      <c r="O520" s="296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6" t="str">
        <f>IF(FN_MC!K608="","*",FN_MC!K608)</f>
        <v>*</v>
      </c>
      <c r="O521" s="296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6" t="str">
        <f>IF(FN_MC!K609="","*",FN_MC!K609)</f>
        <v>*</v>
      </c>
      <c r="O522" s="296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6" t="str">
        <f>IF(FN_MC!K610="","*",FN_MC!K610)</f>
        <v>*</v>
      </c>
      <c r="O523" s="296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6" t="str">
        <f>IF(FN_MC!K611="","*",FN_MC!K611)</f>
        <v>*</v>
      </c>
      <c r="O524" s="296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6" t="str">
        <f>IF(FN_MC!K612="","*",FN_MC!K612)</f>
        <v>*</v>
      </c>
      <c r="O525" s="296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6" t="str">
        <f>IF(FN_MC!K613="","*",FN_MC!K613)</f>
        <v>*</v>
      </c>
      <c r="O526" s="296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6" t="str">
        <f>IF(FN_MC!K614="","*",FN_MC!K614)</f>
        <v>*</v>
      </c>
      <c r="O527" s="296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6" t="str">
        <f>IF(FN_MC!K615="","*",FN_MC!K615)</f>
        <v>*</v>
      </c>
      <c r="O528" s="296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6" t="str">
        <f>IF(FN_MC!K616="","*",FN_MC!K616)</f>
        <v>*</v>
      </c>
      <c r="O529" s="296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6" t="str">
        <f>IF(FN_MC!K617="","*",FN_MC!K617)</f>
        <v>*</v>
      </c>
      <c r="O530" s="296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6" t="str">
        <f>IF(FN_MC!K618="","*",FN_MC!K618)</f>
        <v>*</v>
      </c>
      <c r="O531" s="296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6" t="str">
        <f>IF(FN_MC!K619="","*",FN_MC!K619)</f>
        <v>*</v>
      </c>
      <c r="O532" s="296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6" t="str">
        <f>IF(FN_MC!K620="","*",FN_MC!K620)</f>
        <v>*</v>
      </c>
      <c r="O533" s="296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6" t="str">
        <f>IF(FN_MC!K621="","*",FN_MC!K621)</f>
        <v>*</v>
      </c>
      <c r="O534" s="296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6" t="str">
        <f>IF(FN_MC!K622="","*",FN_MC!K622)</f>
        <v>*</v>
      </c>
      <c r="O535" s="296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6" t="str">
        <f>IF(FN_MC!K623="","*",FN_MC!K623)</f>
        <v>*</v>
      </c>
      <c r="O536" s="296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6" t="str">
        <f>IF(FN_MC!K624="","*",FN_MC!K624)</f>
        <v>*</v>
      </c>
      <c r="O537" s="296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6" t="str">
        <f>IF(FN_MC!K625="","*",FN_MC!K625)</f>
        <v>*</v>
      </c>
      <c r="O538" s="296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6" t="str">
        <f>IF(FN_MC!K626="","*",FN_MC!K626)</f>
        <v>*</v>
      </c>
      <c r="O539" s="296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6" t="str">
        <f>IF(FN_MC!K627="","*",FN_MC!K627)</f>
        <v>*</v>
      </c>
      <c r="O540" s="296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6" t="str">
        <f>IF(FN_MC!K628="","*",FN_MC!K628)</f>
        <v>*</v>
      </c>
      <c r="O541" s="296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6" t="str">
        <f>IF(FN_MC!K629="","*",FN_MC!K629)</f>
        <v>*</v>
      </c>
      <c r="O542" s="296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6" t="str">
        <f>IF(FN_MC!K630="","*",FN_MC!K630)</f>
        <v>*</v>
      </c>
      <c r="O543" s="296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6" t="str">
        <f>IF(FN_MC!K631="","*",FN_MC!K631)</f>
        <v>*</v>
      </c>
      <c r="O544" s="296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6" t="str">
        <f>IF(FN_MC!K632="","*",FN_MC!K632)</f>
        <v>*</v>
      </c>
      <c r="O545" s="296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6" t="str">
        <f>IF(FN_MC!K633="","*",FN_MC!K633)</f>
        <v>*</v>
      </c>
      <c r="O546" s="296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6" t="str">
        <f>IF(FN_MC!K634="","*",FN_MC!K634)</f>
        <v>*</v>
      </c>
      <c r="O547" s="296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6" t="str">
        <f>IF(FN_MC!K635="","*",FN_MC!K635)</f>
        <v>*</v>
      </c>
      <c r="O548" s="296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6" t="str">
        <f>IF(FN_MC!K636="","*",FN_MC!K636)</f>
        <v>*</v>
      </c>
      <c r="O549" s="296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6" t="str">
        <f>IF(FN_MC!K637="","*",FN_MC!K637)</f>
        <v>*</v>
      </c>
      <c r="O550" s="296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6" t="str">
        <f>IF(FN_MC!K638="","*",FN_MC!K638)</f>
        <v>*</v>
      </c>
      <c r="O551" s="296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6" t="str">
        <f>IF(FN_MC!K639="","*",FN_MC!K639)</f>
        <v>*</v>
      </c>
      <c r="O552" s="296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6" t="str">
        <f>IF(FN_MC!K640="","*",FN_MC!K640)</f>
        <v>*</v>
      </c>
      <c r="O553" s="296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6" t="str">
        <f>IF(FN_MC!K641="","*",FN_MC!K641)</f>
        <v>*</v>
      </c>
      <c r="O554" s="296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6" t="str">
        <f>IF(FN_MC!K642="","*",FN_MC!K642)</f>
        <v>*</v>
      </c>
      <c r="O555" s="296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6" t="str">
        <f>IF(FN_MC!K643="","*",FN_MC!K643)</f>
        <v>*</v>
      </c>
      <c r="O556" s="296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6" t="str">
        <f>IF(FN_MC!K644="","*",FN_MC!K644)</f>
        <v>*</v>
      </c>
      <c r="O557" s="296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6" t="str">
        <f>IF(FN_MC!K645="","*",FN_MC!K645)</f>
        <v>*</v>
      </c>
      <c r="O558" s="296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6" t="str">
        <f>IF(FN_MC!K646="","*",FN_MC!K646)</f>
        <v>*</v>
      </c>
      <c r="O559" s="296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6" t="str">
        <f>IF(FN_MC!K647="","*",FN_MC!K647)</f>
        <v>*</v>
      </c>
      <c r="O560" s="296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6" t="str">
        <f>IF(FN_MC!K648="","*",FN_MC!K648)</f>
        <v>*</v>
      </c>
      <c r="O561" s="296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6" t="str">
        <f>IF(FN_MC!K649="","*",FN_MC!K649)</f>
        <v>*</v>
      </c>
      <c r="O562" s="296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6" t="str">
        <f>IF(FN_MC!K650="","*",FN_MC!K650)</f>
        <v>*</v>
      </c>
      <c r="O563" s="296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6" t="str">
        <f>IF(FN_MC!K651="","*",FN_MC!K651)</f>
        <v>*</v>
      </c>
      <c r="O564" s="296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6" t="str">
        <f>IF(FN_MC!K652="","*",FN_MC!K652)</f>
        <v>*</v>
      </c>
      <c r="O565" s="296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6" t="str">
        <f>IF(FN_MC!K653="","*",FN_MC!K653)</f>
        <v>*</v>
      </c>
      <c r="O566" s="296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6" t="str">
        <f>IF(FN_MC!K654="","*",FN_MC!K654)</f>
        <v>*</v>
      </c>
      <c r="O567" s="296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6" t="str">
        <f>IF(FN_MC!K655="","*",FN_MC!K655)</f>
        <v>*</v>
      </c>
      <c r="O568" s="296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6" t="str">
        <f>IF(FN_MC!K656="","*",FN_MC!K656)</f>
        <v>*</v>
      </c>
      <c r="O569" s="296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6" t="str">
        <f>IF(FN_MC!K657="","*",FN_MC!K657)</f>
        <v>*</v>
      </c>
      <c r="O570" s="296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6" t="str">
        <f>IF(FN_MC!K658="","*",FN_MC!K658)</f>
        <v>*</v>
      </c>
      <c r="O571" s="296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6" t="str">
        <f>IF(FN_MC!K659="","*",FN_MC!K659)</f>
        <v>*</v>
      </c>
      <c r="O572" s="296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6" t="str">
        <f>IF(FN_MC!K660="","*",FN_MC!K660)</f>
        <v>*</v>
      </c>
      <c r="O573" s="296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6" t="str">
        <f>IF(FN_MC!K661="","*",FN_MC!K661)</f>
        <v>*</v>
      </c>
      <c r="O574" s="296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6" t="str">
        <f>IF(FN_MC!K662="","*",FN_MC!K662)</f>
        <v>*</v>
      </c>
      <c r="O575" s="296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6" t="str">
        <f>IF(FN_MC!K663="","*",FN_MC!K663)</f>
        <v>*</v>
      </c>
      <c r="O576" s="296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6" t="str">
        <f>IF(FN_MC!K664="","*",FN_MC!K664)</f>
        <v>*</v>
      </c>
      <c r="O577" s="296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6" t="str">
        <f>IF(FN_MC!K665="","*",FN_MC!K665)</f>
        <v>*</v>
      </c>
      <c r="O578" s="296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6" t="str">
        <f>IF(FN_MC!K666="","*",FN_MC!K666)</f>
        <v>*</v>
      </c>
      <c r="O579" s="296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6" t="str">
        <f>IF(FN_MC!K667="","*",FN_MC!K667)</f>
        <v>*</v>
      </c>
      <c r="O580" s="296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6" t="str">
        <f>IF(FN_MC!K668="","*",FN_MC!K668)</f>
        <v>*</v>
      </c>
      <c r="O581" s="296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6" t="str">
        <f>IF(FN_MC!K669="","*",FN_MC!K669)</f>
        <v>*</v>
      </c>
      <c r="O582" s="296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6" t="str">
        <f>IF(FN_MC!K670="","*",FN_MC!K670)</f>
        <v>*</v>
      </c>
      <c r="O583" s="296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6" t="str">
        <f>IF(FN_MC!K671="","*",FN_MC!K671)</f>
        <v>*</v>
      </c>
      <c r="O584" s="296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6" t="str">
        <f>IF(FN_MC!K672="","*",FN_MC!K672)</f>
        <v>*</v>
      </c>
      <c r="O585" s="296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6" t="str">
        <f>IF(FN_MC!K673="","*",FN_MC!K673)</f>
        <v>*</v>
      </c>
      <c r="O586" s="296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6" t="str">
        <f>IF(FN_MC!K674="","*",FN_MC!K674)</f>
        <v>*</v>
      </c>
      <c r="O587" s="296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6" t="str">
        <f>IF(FN_MC!K675="","*",FN_MC!K675)</f>
        <v>*</v>
      </c>
      <c r="O588" s="296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6" t="str">
        <f>IF(FN_MC!K676="","*",FN_MC!K676)</f>
        <v>*</v>
      </c>
      <c r="O589" s="296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6" t="str">
        <f>IF(FN_MC!K677="","*",FN_MC!K677)</f>
        <v>*</v>
      </c>
      <c r="O590" s="296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6" t="str">
        <f>IF(FN_MC!K678="","*",FN_MC!K678)</f>
        <v>*</v>
      </c>
      <c r="O591" s="296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6" t="str">
        <f>IF(FN_MC!K679="","*",FN_MC!K679)</f>
        <v>*</v>
      </c>
      <c r="O592" s="296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6" t="str">
        <f>IF(FN_MC!K680="","*",FN_MC!K680)</f>
        <v>*</v>
      </c>
      <c r="O593" s="296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6" t="str">
        <f>IF(FN_MC!K681="","*",FN_MC!K681)</f>
        <v>*</v>
      </c>
      <c r="O594" s="296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6" t="str">
        <f>IF(FN_MC!K682="","*",FN_MC!K682)</f>
        <v>*</v>
      </c>
      <c r="O595" s="296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6" t="str">
        <f>IF(FN_MC!K683="","*",FN_MC!K683)</f>
        <v>*</v>
      </c>
      <c r="O596" s="296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6" t="str">
        <f>IF(FN_MC!K684="","*",FN_MC!K684)</f>
        <v>*</v>
      </c>
      <c r="O597" s="296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6" t="str">
        <f>IF(FN_MC!K685="","*",FN_MC!K685)</f>
        <v>*</v>
      </c>
      <c r="O598" s="296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6" t="str">
        <f>IF(FN_MC!K686="","*",FN_MC!K686)</f>
        <v>*</v>
      </c>
      <c r="O599" s="296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6" t="str">
        <f>IF(FN_MC!K687="","*",FN_MC!K687)</f>
        <v>*</v>
      </c>
      <c r="O600" s="296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6" t="str">
        <f>IF(FN_MC!K688="","*",FN_MC!K688)</f>
        <v>*</v>
      </c>
      <c r="O601" s="296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6" t="str">
        <f>IF(FN_MC!K689="","*",FN_MC!K689)</f>
        <v>*</v>
      </c>
      <c r="O602" s="296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6" t="str">
        <f>IF(FN_MC!K690="","*",FN_MC!K690)</f>
        <v>*</v>
      </c>
      <c r="O603" s="296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6" t="str">
        <f>IF(FN_MC!K691="","*",FN_MC!K691)</f>
        <v>*</v>
      </c>
      <c r="O604" s="296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6" t="str">
        <f>IF(FN_MC!K692="","*",FN_MC!K692)</f>
        <v>*</v>
      </c>
      <c r="O605" s="296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6" t="str">
        <f>IF(FN_MC!K693="","*",FN_MC!K693)</f>
        <v>*</v>
      </c>
      <c r="O606" s="296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6" t="str">
        <f>IF(FN_MC!K694="","*",FN_MC!K694)</f>
        <v>*</v>
      </c>
      <c r="O607" s="296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6" t="str">
        <f>IF(FN_MC!K695="","*",FN_MC!K695)</f>
        <v>*</v>
      </c>
      <c r="O608" s="296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6" t="str">
        <f>IF(FN_MC!K696="","*",FN_MC!K696)</f>
        <v>*</v>
      </c>
      <c r="O609" s="296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6" t="str">
        <f>IF(FN_MC!K697="","*",FN_MC!K697)</f>
        <v>*</v>
      </c>
      <c r="O610" s="296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6" t="str">
        <f>IF(FN_MC!K698="","*",FN_MC!K698)</f>
        <v>*</v>
      </c>
      <c r="O611" s="296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6" t="str">
        <f>IF(FN_MC!K699="","*",FN_MC!K699)</f>
        <v>*</v>
      </c>
      <c r="O612" s="296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6" t="str">
        <f>IF(FN_MC!K700="","*",FN_MC!K700)</f>
        <v>*</v>
      </c>
      <c r="O613" s="296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6" t="str">
        <f>IF(FN_MC!K701="","*",FN_MC!K701)</f>
        <v>*</v>
      </c>
      <c r="O614" s="296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6" t="str">
        <f>IF(FN_MC!K702="","*",FN_MC!K702)</f>
        <v>*</v>
      </c>
      <c r="O615" s="296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6" t="str">
        <f>IF(FN_MC!K703="","*",FN_MC!K703)</f>
        <v>*</v>
      </c>
      <c r="O616" s="296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7" t="str">
        <f>IF(FN_MC!K638="","*",FN_MC!K638)</f>
        <v>*</v>
      </c>
      <c r="O617" s="297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6" t="str">
        <f>IF(FN_MC!K639="","*",FN_MC!K639)</f>
        <v>*</v>
      </c>
      <c r="O618" s="296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7" t="str">
        <f>IF(FN_MC!K640="","*",FN_MC!K640)</f>
        <v>*</v>
      </c>
      <c r="O619" s="297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7" t="str">
        <f>IF(FN_MC!K641="","*",FN_MC!K641)</f>
        <v>*</v>
      </c>
      <c r="O620" s="297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6" t="str">
        <f>IF(FN_MC!K642="","*",FN_MC!K642)</f>
        <v>*</v>
      </c>
      <c r="O621" s="296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7" t="str">
        <f>IF(FN_MC!K643="","*",FN_MC!K643)</f>
        <v>*</v>
      </c>
      <c r="O622" s="297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7" t="str">
        <f>IF(FN_MC!K644="","*",FN_MC!K644)</f>
        <v>*</v>
      </c>
      <c r="O623" s="297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6" t="str">
        <f>IF(FN_MC!K645="","*",FN_MC!K645)</f>
        <v>*</v>
      </c>
      <c r="O624" s="296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7" t="str">
        <f>IF(FN_MC!K646="","*",FN_MC!K646)</f>
        <v>*</v>
      </c>
      <c r="O625" s="297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7" t="str">
        <f>IF(FN_MC!K647="","*",FN_MC!K647)</f>
        <v>*</v>
      </c>
      <c r="O626" s="297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6" t="str">
        <f>IF(FN_MC!K648="","*",FN_MC!K648)</f>
        <v>*</v>
      </c>
      <c r="O627" s="296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7" t="str">
        <f>IF(FN_MC!K649="","*",FN_MC!K649)</f>
        <v>*</v>
      </c>
      <c r="O628" s="297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7" t="str">
        <f>IF(FN_MC!K650="","*",FN_MC!K650)</f>
        <v>*</v>
      </c>
      <c r="O629" s="297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6" t="str">
        <f>IF(FN_MC!K651="","*",FN_MC!K651)</f>
        <v>*</v>
      </c>
      <c r="O630" s="296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7" t="str">
        <f>IF(FN_MC!K652="","*",FN_MC!K652)</f>
        <v>*</v>
      </c>
      <c r="O631" s="297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7" t="str">
        <f>IF(FN_MC!K653="","*",FN_MC!K653)</f>
        <v>*</v>
      </c>
      <c r="O632" s="297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6" t="str">
        <f>IF(FN_MC!K654="","*",FN_MC!K654)</f>
        <v>*</v>
      </c>
      <c r="O633" s="296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7" t="str">
        <f>IF(FN_MC!K655="","*",FN_MC!K655)</f>
        <v>*</v>
      </c>
      <c r="O634" s="297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7" t="str">
        <f>IF(FN_MC!K656="","*",FN_MC!K656)</f>
        <v>*</v>
      </c>
      <c r="O635" s="297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6" t="str">
        <f>IF(FN_MC!K657="","*",FN_MC!K657)</f>
        <v>*</v>
      </c>
      <c r="O636" s="296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7" t="str">
        <f>IF(FN_MC!K658="","*",FN_MC!K658)</f>
        <v>*</v>
      </c>
      <c r="O637" s="297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7" t="str">
        <f>IF(FN_MC!K659="","*",FN_MC!K659)</f>
        <v>*</v>
      </c>
      <c r="O638" s="297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6" t="str">
        <f>IF(FN_MC!K660="","*",FN_MC!K660)</f>
        <v>*</v>
      </c>
      <c r="O639" s="296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7" t="str">
        <f>IF(FN_MC!K661="","*",FN_MC!K661)</f>
        <v>*</v>
      </c>
      <c r="O640" s="297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7" t="str">
        <f>IF(FN_MC!K662="","*",FN_MC!K662)</f>
        <v>*</v>
      </c>
      <c r="O641" s="297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6" t="str">
        <f>IF(FN_MC!K663="","*",FN_MC!K663)</f>
        <v>*</v>
      </c>
      <c r="O642" s="296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7" t="str">
        <f>IF(FN_MC!K664="","*",FN_MC!K664)</f>
        <v>*</v>
      </c>
      <c r="O643" s="297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7" t="str">
        <f>IF(FN_MC!K665="","*",FN_MC!K665)</f>
        <v>*</v>
      </c>
      <c r="O644" s="297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6" t="str">
        <f>IF(FN_MC!K666="","*",FN_MC!K666)</f>
        <v>*</v>
      </c>
      <c r="O645" s="296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7" t="str">
        <f>IF(FN_MC!K667="","*",FN_MC!K667)</f>
        <v>*</v>
      </c>
      <c r="O646" s="297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7" t="str">
        <f>IF(FN_MC!K668="","*",FN_MC!K668)</f>
        <v>*</v>
      </c>
      <c r="O647" s="297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6" t="str">
        <f>IF(FN_MC!K669="","*",FN_MC!K669)</f>
        <v>*</v>
      </c>
      <c r="O648" s="296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7" t="str">
        <f>IF(FN_MC!K670="","*",FN_MC!K670)</f>
        <v>*</v>
      </c>
      <c r="O649" s="297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7" t="str">
        <f>IF(FN_MC!K671="","*",FN_MC!K671)</f>
        <v>*</v>
      </c>
      <c r="O650" s="297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6" t="str">
        <f>IF(FN_MC!K672="","*",FN_MC!K672)</f>
        <v>*</v>
      </c>
      <c r="O651" s="296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7" t="str">
        <f>IF(FN_MC!K673="","*",FN_MC!K673)</f>
        <v>*</v>
      </c>
      <c r="O652" s="297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7" t="str">
        <f>IF(FN_MC!K674="","*",FN_MC!K674)</f>
        <v>*</v>
      </c>
      <c r="O653" s="297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6" t="str">
        <f>IF(FN_MC!K675="","*",FN_MC!K675)</f>
        <v>*</v>
      </c>
      <c r="O654" s="296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7" t="str">
        <f>IF(FN_MC!K676="","*",FN_MC!K676)</f>
        <v>*</v>
      </c>
      <c r="O655" s="297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7" t="str">
        <f>IF(FN_MC!K677="","*",FN_MC!K677)</f>
        <v>*</v>
      </c>
      <c r="O656" s="297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6" t="str">
        <f>IF(FN_MC!K678="","*",FN_MC!K678)</f>
        <v>*</v>
      </c>
      <c r="O657" s="296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7" t="str">
        <f>IF(FN_MC!K679="","*",FN_MC!K679)</f>
        <v>*</v>
      </c>
      <c r="O658" s="297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7" t="str">
        <f>IF(FN_MC!K680="","*",FN_MC!K680)</f>
        <v>*</v>
      </c>
      <c r="O659" s="297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6" t="str">
        <f>IF(FN_MC!K681="","*",FN_MC!K681)</f>
        <v>*</v>
      </c>
      <c r="O660" s="296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7" t="str">
        <f>IF(FN_MC!K682="","*",FN_MC!K682)</f>
        <v>*</v>
      </c>
      <c r="O661" s="297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7" t="str">
        <f>IF(FN_MC!K683="","*",FN_MC!K683)</f>
        <v>*</v>
      </c>
      <c r="O662" s="297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6" t="str">
        <f>IF(FN_MC!K684="","*",FN_MC!K684)</f>
        <v>*</v>
      </c>
      <c r="O663" s="296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7" t="str">
        <f>IF(FN_MC!K685="","*",FN_MC!K685)</f>
        <v>*</v>
      </c>
      <c r="O664" s="297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7" t="str">
        <f>IF(FN_MC!K686="","*",FN_MC!K686)</f>
        <v>*</v>
      </c>
      <c r="O665" s="297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6" t="str">
        <f>IF(FN_MC!K687="","*",FN_MC!K687)</f>
        <v>*</v>
      </c>
      <c r="O666" s="296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7" t="str">
        <f>IF(FN_MC!K688="","*",FN_MC!K688)</f>
        <v>*</v>
      </c>
      <c r="O667" s="297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7" t="str">
        <f>IF(FN_MC!K689="","*",FN_MC!K689)</f>
        <v>*</v>
      </c>
      <c r="O668" s="297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6" t="str">
        <f>IF(FN_MC!K690="","*",FN_MC!K690)</f>
        <v>*</v>
      </c>
      <c r="O669" s="296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7" t="str">
        <f>IF(FN_MC!K691="","*",FN_MC!K691)</f>
        <v>*</v>
      </c>
      <c r="O670" s="297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7" t="str">
        <f>IF(FN_MC!K692="","*",FN_MC!K692)</f>
        <v>*</v>
      </c>
      <c r="O671" s="297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6" t="str">
        <f>IF(FN_MC!K693="","*",FN_MC!K693)</f>
        <v>*</v>
      </c>
      <c r="O672" s="296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7" t="str">
        <f>IF(FN_MC!K694="","*",FN_MC!K694)</f>
        <v>*</v>
      </c>
      <c r="O673" s="297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7" t="str">
        <f>IF(FN_MC!K695="","*",FN_MC!K695)</f>
        <v>*</v>
      </c>
      <c r="O674" s="297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6" t="str">
        <f>IF(FN_MC!K696="","*",FN_MC!K696)</f>
        <v>*</v>
      </c>
      <c r="O675" s="296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7" t="str">
        <f>IF(FN_MC!K697="","*",FN_MC!K697)</f>
        <v>*</v>
      </c>
      <c r="O676" s="297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7" t="str">
        <f>IF(FN_MC!K698="","*",FN_MC!K698)</f>
        <v>*</v>
      </c>
      <c r="O677" s="297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6" t="str">
        <f>IF(FN_MC!K699="","*",FN_MC!K699)</f>
        <v>*</v>
      </c>
      <c r="O678" s="296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7" t="str">
        <f>IF(FN_MC!K700="","*",FN_MC!K700)</f>
        <v>*</v>
      </c>
      <c r="O679" s="297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7" t="str">
        <f>IF(FN_MC!K701="","*",FN_MC!K701)</f>
        <v>*</v>
      </c>
      <c r="O680" s="297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6" t="str">
        <f>IF(FN_MC!K702="","*",FN_MC!K702)</f>
        <v>*</v>
      </c>
      <c r="O681" s="296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7" t="str">
        <f>IF(FN_MC!K703="","*",FN_MC!K703)</f>
        <v>*</v>
      </c>
      <c r="O682" s="297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7" t="str">
        <f>IF(FN_MC!K704="","*",FN_MC!K704)</f>
        <v>*</v>
      </c>
      <c r="O683" s="297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6" t="str">
        <f>IF(FN_MC!K705="","*",FN_MC!K705)</f>
        <v>*</v>
      </c>
      <c r="O684" s="296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7" t="str">
        <f>IF(FN_MC!K706="","*",FN_MC!K706)</f>
        <v>*</v>
      </c>
      <c r="O685" s="297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7" t="str">
        <f>IF(FN_MC!K707="","*",FN_MC!K707)</f>
        <v>*</v>
      </c>
      <c r="O686" s="297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6" t="str">
        <f>IF(FN_MC!K708="","*",FN_MC!K708)</f>
        <v>*</v>
      </c>
      <c r="O687" s="296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7" t="str">
        <f>IF(FN_MC!K709="","*",FN_MC!K709)</f>
        <v>*</v>
      </c>
      <c r="O688" s="297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7" t="str">
        <f>IF(FN_MC!K710="","*",FN_MC!K710)</f>
        <v>*</v>
      </c>
      <c r="O689" s="297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6" t="str">
        <f>IF(FN_MC!K711="","*",FN_MC!K711)</f>
        <v>*</v>
      </c>
      <c r="O690" s="296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7" t="str">
        <f>IF(FN_MC!K712="","*",FN_MC!K712)</f>
        <v>*</v>
      </c>
      <c r="O691" s="297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7" t="str">
        <f>IF(FN_MC!K713="","*",FN_MC!K713)</f>
        <v>*</v>
      </c>
      <c r="O692" s="297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6" t="str">
        <f>IF(FN_MC!K714="","*",FN_MC!K714)</f>
        <v>*</v>
      </c>
      <c r="O693" s="296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7" t="str">
        <f>IF(FN_MC!K715="","*",FN_MC!K715)</f>
        <v>*</v>
      </c>
      <c r="O694" s="297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7" t="str">
        <f>IF(FN_MC!K716="","*",FN_MC!K716)</f>
        <v>*</v>
      </c>
      <c r="O695" s="297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6" t="str">
        <f>IF(FN_MC!K717="","*",FN_MC!K717)</f>
        <v>*</v>
      </c>
      <c r="O696" s="296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7" t="str">
        <f>IF(FN_MC!K718="","*",FN_MC!K718)</f>
        <v>*</v>
      </c>
      <c r="O697" s="297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7" t="str">
        <f>IF(FN_MC!K719="","*",FN_MC!K719)</f>
        <v>*</v>
      </c>
      <c r="O698" s="297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6" t="str">
        <f>IF(FN_MC!K720="","*",FN_MC!K720)</f>
        <v>*</v>
      </c>
      <c r="O699" s="296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7" t="str">
        <f>IF(FN_MC!K721="","*",FN_MC!K721)</f>
        <v>*</v>
      </c>
      <c r="O700" s="297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7" t="str">
        <f>IF(FN_MC!K722="","*",FN_MC!K722)</f>
        <v>*</v>
      </c>
      <c r="O701" s="297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6" t="str">
        <f>IF(FN_MC!K723="","*",FN_MC!K723)</f>
        <v>*</v>
      </c>
      <c r="O702" s="296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7" t="str">
        <f>IF(FN_MC!K724="","*",FN_MC!K724)</f>
        <v>*</v>
      </c>
      <c r="O703" s="297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7" t="str">
        <f>IF(FN_MC!K725="","*",FN_MC!K725)</f>
        <v>*</v>
      </c>
      <c r="O704" s="297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6" t="str">
        <f>IF(FN_MC!K726="","*",FN_MC!K726)</f>
        <v>*</v>
      </c>
      <c r="O705" s="296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7" t="str">
        <f>IF(FN_MC!K727="","*",FN_MC!K727)</f>
        <v>*</v>
      </c>
      <c r="O706" s="297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7" t="str">
        <f>IF(FN_MC!K728="","*",FN_MC!K728)</f>
        <v>*</v>
      </c>
      <c r="O707" s="297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6" t="str">
        <f>IF(FN_MC!K729="","*",FN_MC!K729)</f>
        <v>*</v>
      </c>
      <c r="O708" s="296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7" t="str">
        <f>IF(FN_MC!K730="","*",FN_MC!K730)</f>
        <v>*</v>
      </c>
      <c r="O709" s="297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7" t="str">
        <f>IF(FN_MC!K731="","*",FN_MC!K731)</f>
        <v>*</v>
      </c>
      <c r="O710" s="297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6" t="str">
        <f>IF(FN_MC!K732="","*",FN_MC!K732)</f>
        <v>*</v>
      </c>
      <c r="O711" s="296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7" t="str">
        <f>IF(FN_MC!K733="","*",FN_MC!K733)</f>
        <v>*</v>
      </c>
      <c r="O712" s="297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7" t="str">
        <f>IF(FN_MC!K734="","*",FN_MC!K734)</f>
        <v>*</v>
      </c>
      <c r="O713" s="297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6" t="str">
        <f>IF(FN_MC!K735="","*",FN_MC!K735)</f>
        <v>*</v>
      </c>
      <c r="O714" s="296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7" t="str">
        <f>IF(FN_MC!K736="","*",FN_MC!K736)</f>
        <v>*</v>
      </c>
      <c r="O715" s="297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7" t="str">
        <f>IF(FN_MC!K737="","*",FN_MC!K737)</f>
        <v>*</v>
      </c>
      <c r="O716" s="297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6" t="str">
        <f>IF(FN_MC!K738="","*",FN_MC!K738)</f>
        <v>*</v>
      </c>
      <c r="O717" s="296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7" t="str">
        <f>IF(FN_MC!K739="","*",FN_MC!K739)</f>
        <v>*</v>
      </c>
      <c r="O718" s="297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7" t="str">
        <f>IF(FN_MC!K740="","*",FN_MC!K740)</f>
        <v>*</v>
      </c>
      <c r="O719" s="297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6" t="str">
        <f>IF(FN_MC!K741="","*",FN_MC!K741)</f>
        <v>*</v>
      </c>
      <c r="O720" s="296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7" t="str">
        <f>IF(FN_MC!K742="","*",FN_MC!K742)</f>
        <v>*</v>
      </c>
      <c r="O721" s="297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7" t="str">
        <f>IF(FN_MC!K743="","*",FN_MC!K743)</f>
        <v>*</v>
      </c>
      <c r="O722" s="297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6" t="str">
        <f>IF(FN_MC!K744="","*",FN_MC!K744)</f>
        <v>*</v>
      </c>
      <c r="O723" s="296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7" t="str">
        <f>IF(FN_MC!K745="","*",FN_MC!K745)</f>
        <v>*</v>
      </c>
      <c r="O724" s="297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7" t="str">
        <f>IF(FN_MC!K746="","*",FN_MC!K746)</f>
        <v>*</v>
      </c>
      <c r="O725" s="297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6" t="str">
        <f>IF(FN_MC!K747="","*",FN_MC!K747)</f>
        <v>*</v>
      </c>
      <c r="O726" s="296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7" t="str">
        <f>IF(FN_MC!K748="","*",FN_MC!K748)</f>
        <v>*</v>
      </c>
      <c r="O727" s="297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7" t="str">
        <f>IF(FN_MC!K749="","*",FN_MC!K749)</f>
        <v>*</v>
      </c>
      <c r="O728" s="297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6" t="str">
        <f>IF(FN_MC!K750="","*",FN_MC!K750)</f>
        <v>*</v>
      </c>
      <c r="O729" s="296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7" t="str">
        <f>IF(FN_MC!K751="","*",FN_MC!K751)</f>
        <v>*</v>
      </c>
      <c r="O730" s="297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7" t="str">
        <f>IF(FN_MC!K752="","*",FN_MC!K752)</f>
        <v>*</v>
      </c>
      <c r="O731" s="297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6" t="str">
        <f>IF(FN_MC!K753="","*",FN_MC!K753)</f>
        <v>*</v>
      </c>
      <c r="O732" s="296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7" t="str">
        <f>IF(FN_MC!K754="","*",FN_MC!K754)</f>
        <v>*</v>
      </c>
      <c r="O733" s="297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7" t="str">
        <f>IF(FN_MC!K755="","*",FN_MC!K755)</f>
        <v>*</v>
      </c>
      <c r="O734" s="297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6" t="str">
        <f>IF(FN_MC!K756="","*",FN_MC!K756)</f>
        <v>*</v>
      </c>
      <c r="O735" s="296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7" t="str">
        <f>IF(FN_MC!K757="","*",FN_MC!K757)</f>
        <v>*</v>
      </c>
      <c r="O736" s="297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7" t="str">
        <f>IF(FN_MC!K758="","*",FN_MC!K758)</f>
        <v>*</v>
      </c>
      <c r="O737" s="297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6" t="str">
        <f>IF(FN_MC!K759="","*",FN_MC!K759)</f>
        <v>*</v>
      </c>
      <c r="O738" s="296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7" t="str">
        <f>IF(FN_MC!K760="","*",FN_MC!K760)</f>
        <v>*</v>
      </c>
      <c r="O739" s="297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7" t="str">
        <f>IF(FN_MC!K761="","*",FN_MC!K761)</f>
        <v>*</v>
      </c>
      <c r="O740" s="297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6" t="str">
        <f>IF(FN_MC!K762="","*",FN_MC!K762)</f>
        <v>*</v>
      </c>
      <c r="O741" s="296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7" t="str">
        <f>IF(FN_MC!K763="","*",FN_MC!K763)</f>
        <v>*</v>
      </c>
      <c r="O742" s="297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7" t="str">
        <f>IF(FN_MC!K764="","*",FN_MC!K764)</f>
        <v>*</v>
      </c>
      <c r="O743" s="297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6" t="str">
        <f>IF(FN_MC!K765="","*",FN_MC!K765)</f>
        <v>*</v>
      </c>
      <c r="O744" s="296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7" t="str">
        <f>IF(FN_MC!K766="","*",FN_MC!K766)</f>
        <v>*</v>
      </c>
      <c r="O745" s="297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7" t="str">
        <f>IF(FN_MC!K767="","*",FN_MC!K767)</f>
        <v>*</v>
      </c>
      <c r="O746" s="297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6" t="str">
        <f>IF(FN_MC!K768="","*",FN_MC!K768)</f>
        <v>*</v>
      </c>
      <c r="O747" s="296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7" t="str">
        <f>IF(FN_MC!K769="","*",FN_MC!K769)</f>
        <v>*</v>
      </c>
      <c r="O748" s="297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7" t="str">
        <f>IF(FN_MC!K770="","*",FN_MC!K770)</f>
        <v>*</v>
      </c>
      <c r="O749" s="297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6" t="str">
        <f>IF(FN_MC!K771="","*",FN_MC!K771)</f>
        <v>*</v>
      </c>
      <c r="O750" s="296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7" t="str">
        <f>IF(FN_MC!K772="","*",FN_MC!K772)</f>
        <v>*</v>
      </c>
      <c r="O751" s="297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7" t="str">
        <f>IF(FN_MC!K773="","*",FN_MC!K773)</f>
        <v>*</v>
      </c>
      <c r="O752" s="297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6" t="str">
        <f>IF(FN_MC!K774="","*",FN_MC!K774)</f>
        <v>*</v>
      </c>
      <c r="O753" s="296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7" t="str">
        <f>IF(FN_MC!K775="","*",FN_MC!K775)</f>
        <v>*</v>
      </c>
      <c r="O754" s="297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7" t="str">
        <f>IF(FN_MC!K776="","*",FN_MC!K776)</f>
        <v>*</v>
      </c>
      <c r="O755" s="297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6" t="str">
        <f>IF(FN_MC!K777="","*",FN_MC!K777)</f>
        <v>*</v>
      </c>
      <c r="O756" s="296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7" t="str">
        <f>IF(FN_MC!K778="","*",FN_MC!K778)</f>
        <v>*</v>
      </c>
      <c r="O757" s="297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7" t="str">
        <f>IF(FN_MC!K779="","*",FN_MC!K779)</f>
        <v>*</v>
      </c>
      <c r="O758" s="297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6" t="str">
        <f>IF(FN_MC!K780="","*",FN_MC!K780)</f>
        <v>*</v>
      </c>
      <c r="O759" s="296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7" t="str">
        <f>IF(FN_MC!K781="","*",FN_MC!K781)</f>
        <v>*</v>
      </c>
      <c r="O760" s="297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7" t="str">
        <f>IF(FN_MC!K782="","*",FN_MC!K782)</f>
        <v>*</v>
      </c>
      <c r="O761" s="297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6" t="str">
        <f>IF(FN_MC!K783="","*",FN_MC!K783)</f>
        <v>*</v>
      </c>
      <c r="O762" s="296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7" t="str">
        <f>IF(FN_MC!K784="","*",FN_MC!K784)</f>
        <v>*</v>
      </c>
      <c r="O763" s="297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7" t="str">
        <f>IF(FN_MC!K785="","*",FN_MC!K785)</f>
        <v>*</v>
      </c>
      <c r="O764" s="297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6" t="str">
        <f>IF(FN_MC!K786="","*",FN_MC!K786)</f>
        <v>*</v>
      </c>
      <c r="O765" s="296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7" t="str">
        <f>IF(FN_MC!K787="","*",FN_MC!K787)</f>
        <v>*</v>
      </c>
      <c r="O766" s="297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7" t="str">
        <f>IF(FN_MC!K788="","*",FN_MC!K788)</f>
        <v>*</v>
      </c>
      <c r="O767" s="297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6" t="str">
        <f>IF(FN_MC!K789="","*",FN_MC!K789)</f>
        <v>*</v>
      </c>
      <c r="O768" s="296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7" t="str">
        <f>IF(FN_MC!K790="","*",FN_MC!K790)</f>
        <v>*</v>
      </c>
      <c r="O769" s="297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7" t="str">
        <f>IF(FN_MC!K791="","*",FN_MC!K791)</f>
        <v>*</v>
      </c>
      <c r="O770" s="297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6" t="str">
        <f>IF(FN_MC!K792="","*",FN_MC!K792)</f>
        <v>*</v>
      </c>
      <c r="O771" s="296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7" t="str">
        <f>IF(FN_MC!K793="","*",FN_MC!K793)</f>
        <v>*</v>
      </c>
      <c r="O772" s="297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7" t="str">
        <f>IF(FN_MC!K794="","*",FN_MC!K794)</f>
        <v>*</v>
      </c>
      <c r="O773" s="297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6" t="str">
        <f>IF(FN_MC!K795="","*",FN_MC!K795)</f>
        <v>*</v>
      </c>
      <c r="O774" s="296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7" t="str">
        <f>IF(FN_MC!K796="","*",FN_MC!K796)</f>
        <v>*</v>
      </c>
      <c r="O775" s="297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7" t="str">
        <f>IF(FN_MC!K797="","*",FN_MC!K797)</f>
        <v>*</v>
      </c>
      <c r="O776" s="297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6" t="str">
        <f>IF(FN_MC!K798="","*",FN_MC!K798)</f>
        <v>*</v>
      </c>
      <c r="O777" s="296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7" t="str">
        <f>IF(FN_MC!K799="","*",FN_MC!K799)</f>
        <v>*</v>
      </c>
      <c r="O778" s="297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7" t="str">
        <f>IF(FN_MC!K800="","*",FN_MC!K800)</f>
        <v>*</v>
      </c>
      <c r="O779" s="297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6" t="str">
        <f>IF(FN_MC!K801="","*",FN_MC!K801)</f>
        <v>*</v>
      </c>
      <c r="O780" s="296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7" t="str">
        <f>IF(FN_MC!K802="","*",FN_MC!K802)</f>
        <v>*</v>
      </c>
      <c r="O781" s="297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7" t="str">
        <f>IF(FN_MC!K803="","*",FN_MC!K803)</f>
        <v>*</v>
      </c>
      <c r="O782" s="297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6" t="str">
        <f>IF(FN_MC!K804="","*",FN_MC!K804)</f>
        <v>*</v>
      </c>
      <c r="O783" s="296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7" t="str">
        <f>IF(FN_MC!K805="","*",FN_MC!K805)</f>
        <v>*</v>
      </c>
      <c r="O784" s="297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7" t="str">
        <f>IF(FN_MC!K806="","*",FN_MC!K806)</f>
        <v>*</v>
      </c>
      <c r="O785" s="297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6" t="str">
        <f>IF(FN_MC!K807="","*",FN_MC!K807)</f>
        <v>*</v>
      </c>
      <c r="O786" s="296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7" t="str">
        <f>IF(FN_MC!K808="","*",FN_MC!K808)</f>
        <v>*</v>
      </c>
      <c r="O787" s="297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7" t="str">
        <f>IF(FN_MC!K809="","*",FN_MC!K809)</f>
        <v>*</v>
      </c>
      <c r="O788" s="297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6" t="str">
        <f>IF(FN_MC!K810="","*",FN_MC!K810)</f>
        <v>*</v>
      </c>
      <c r="O789" s="296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7" t="str">
        <f>IF(FN_MC!K811="","*",FN_MC!K811)</f>
        <v>*</v>
      </c>
      <c r="O790" s="297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7" t="str">
        <f>IF(FN_MC!K812="","*",FN_MC!K812)</f>
        <v>*</v>
      </c>
      <c r="O791" s="297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6" t="str">
        <f>IF(FN_MC!K813="","*",FN_MC!K813)</f>
        <v>*</v>
      </c>
      <c r="O792" s="296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7" t="str">
        <f>IF(FN_MC!K814="","*",FN_MC!K814)</f>
        <v>*</v>
      </c>
      <c r="O793" s="297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7" t="str">
        <f>IF(FN_MC!K815="","*",FN_MC!K815)</f>
        <v>*</v>
      </c>
      <c r="O794" s="297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6" t="str">
        <f>IF(FN_MC!K816="","*",FN_MC!K816)</f>
        <v>*</v>
      </c>
      <c r="O795" s="296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7" t="str">
        <f>IF(FN_MC!K817="","*",FN_MC!K817)</f>
        <v>*</v>
      </c>
      <c r="O796" s="297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7" t="str">
        <f>IF(FN_MC!K818="","*",FN_MC!K818)</f>
        <v>*</v>
      </c>
      <c r="O797" s="297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6" t="str">
        <f>IF(FN_MC!K819="","*",FN_MC!K819)</f>
        <v>*</v>
      </c>
      <c r="O798" s="296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7" t="str">
        <f>IF(FN_MC!K820="","*",FN_MC!K820)</f>
        <v>*</v>
      </c>
      <c r="O799" s="297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7" t="str">
        <f>IF(FN_MC!K821="","*",FN_MC!K821)</f>
        <v>*</v>
      </c>
      <c r="O800" s="297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6" t="str">
        <f>IF(FN_MC!K822="","*",FN_MC!K822)</f>
        <v>*</v>
      </c>
      <c r="O801" s="296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7" t="str">
        <f>IF(FN_MC!K823="","*",FN_MC!K823)</f>
        <v>*</v>
      </c>
      <c r="O802" s="297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7" t="str">
        <f>IF(FN_MC!K824="","*",FN_MC!K824)</f>
        <v>*</v>
      </c>
      <c r="O803" s="297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6" t="str">
        <f>IF(FN_MC!K825="","*",FN_MC!K825)</f>
        <v>*</v>
      </c>
      <c r="O804" s="296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7" t="str">
        <f>IF(FN_MC!K826="","*",FN_MC!K826)</f>
        <v>*</v>
      </c>
      <c r="O805" s="297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7" t="str">
        <f>IF(FN_MC!K827="","*",FN_MC!K827)</f>
        <v>*</v>
      </c>
      <c r="O806" s="297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6" t="str">
        <f>IF(FN_MC!K828="","*",FN_MC!K828)</f>
        <v>*</v>
      </c>
      <c r="O807" s="296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7" t="str">
        <f>IF(FN_MC!K829="","*",FN_MC!K829)</f>
        <v>*</v>
      </c>
      <c r="O808" s="297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7" t="str">
        <f>IF(FN_MC!K830="","*",FN_MC!K830)</f>
        <v>*</v>
      </c>
      <c r="O809" s="297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6" t="str">
        <f>IF(FN_MC!K831="","*",FN_MC!K831)</f>
        <v>*</v>
      </c>
      <c r="O810" s="296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7" t="str">
        <f>IF(FN_MC!K832="","*",FN_MC!K832)</f>
        <v>*</v>
      </c>
      <c r="O811" s="297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7" t="str">
        <f>IF(FN_MC!K833="","*",FN_MC!K833)</f>
        <v>*</v>
      </c>
      <c r="O812" s="297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6" t="str">
        <f>IF(FN_MC!K834="","*",FN_MC!K834)</f>
        <v>*</v>
      </c>
      <c r="O813" s="296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7" t="str">
        <f>IF(FN_MC!K835="","*",FN_MC!K835)</f>
        <v>*</v>
      </c>
      <c r="O814" s="297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7" t="str">
        <f>IF(FN_MC!K836="","*",FN_MC!K836)</f>
        <v>*</v>
      </c>
      <c r="O815" s="297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6" t="str">
        <f>IF(FN_MC!K837="","*",FN_MC!K837)</f>
        <v>*</v>
      </c>
      <c r="O816" s="296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7" t="str">
        <f>IF(FN_MC!K838="","*",FN_MC!K838)</f>
        <v>*</v>
      </c>
      <c r="O817" s="297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7" t="str">
        <f>IF(FN_MC!K839="","*",FN_MC!K839)</f>
        <v>*</v>
      </c>
      <c r="O818" s="297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6" t="str">
        <f>IF(FN_MC!K840="","*",FN_MC!K840)</f>
        <v>*</v>
      </c>
      <c r="O819" s="296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7" t="str">
        <f>IF(FN_MC!K841="","*",FN_MC!K841)</f>
        <v>*</v>
      </c>
      <c r="O820" s="297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7" t="str">
        <f>IF(FN_MC!K842="","*",FN_MC!K842)</f>
        <v>*</v>
      </c>
      <c r="O821" s="297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6" t="str">
        <f>IF(FN_MC!K843="","*",FN_MC!K843)</f>
        <v>*</v>
      </c>
      <c r="O822" s="296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7" t="str">
        <f>IF(FN_MC!K844="","*",FN_MC!K844)</f>
        <v>*</v>
      </c>
      <c r="O823" s="297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7" t="str">
        <f>IF(FN_MC!K845="","*",FN_MC!K845)</f>
        <v>*</v>
      </c>
      <c r="O824" s="297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6" t="str">
        <f>IF(FN_MC!K846="","*",FN_MC!K846)</f>
        <v>*</v>
      </c>
      <c r="O825" s="296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7" t="str">
        <f>IF(FN_MC!K847="","*",FN_MC!K847)</f>
        <v>*</v>
      </c>
      <c r="O826" s="297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7" t="str">
        <f>IF(FN_MC!K848="","*",FN_MC!K848)</f>
        <v>*</v>
      </c>
      <c r="O827" s="297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6" t="str">
        <f>IF(FN_MC!K849="","*",FN_MC!K849)</f>
        <v>*</v>
      </c>
      <c r="O828" s="296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7" t="str">
        <f>IF(FN_MC!K850="","*",FN_MC!K850)</f>
        <v>*</v>
      </c>
      <c r="O829" s="297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7" t="str">
        <f>IF(FN_MC!K851="","*",FN_MC!K851)</f>
        <v>*</v>
      </c>
      <c r="O830" s="297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6" t="str">
        <f>IF(FN_MC!K852="","*",FN_MC!K852)</f>
        <v>*</v>
      </c>
      <c r="O831" s="296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7" t="str">
        <f>IF(FN_MC!K853="","*",FN_MC!K853)</f>
        <v>*</v>
      </c>
      <c r="O832" s="297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7" t="str">
        <f>IF(FN_MC!K854="","*",FN_MC!K854)</f>
        <v>*</v>
      </c>
      <c r="O833" s="297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6" t="str">
        <f>IF(FN_MC!K855="","*",FN_MC!K855)</f>
        <v>*</v>
      </c>
      <c r="O834" s="296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7" t="str">
        <f>IF(FN_MC!K856="","*",FN_MC!K856)</f>
        <v>*</v>
      </c>
      <c r="O835" s="297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7" t="str">
        <f>IF(FN_MC!K857="","*",FN_MC!K857)</f>
        <v>*</v>
      </c>
      <c r="O836" s="297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6" t="str">
        <f>IF(FN_MC!K858="","*",FN_MC!K858)</f>
        <v>*</v>
      </c>
      <c r="O837" s="296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7" t="str">
        <f>IF(FN_MC!K859="","*",FN_MC!K859)</f>
        <v>*</v>
      </c>
      <c r="O838" s="297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7" t="str">
        <f>IF(FN_MC!K860="","*",FN_MC!K860)</f>
        <v>*</v>
      </c>
      <c r="O839" s="297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6" t="str">
        <f>IF(FN_MC!K861="","*",FN_MC!K861)</f>
        <v>*</v>
      </c>
      <c r="O840" s="296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7" t="str">
        <f>IF(FN_MC!K862="","*",FN_MC!K862)</f>
        <v>*</v>
      </c>
      <c r="O841" s="297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7" t="str">
        <f>IF(FN_MC!K863="","*",FN_MC!K863)</f>
        <v>*</v>
      </c>
      <c r="O842" s="297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6" t="str">
        <f>IF(FN_MC!K864="","*",FN_MC!K864)</f>
        <v>*</v>
      </c>
      <c r="O843" s="296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7" t="str">
        <f>IF(FN_MC!K865="","*",FN_MC!K865)</f>
        <v>*</v>
      </c>
      <c r="O844" s="297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7" t="str">
        <f>IF(FN_MC!K866="","*",FN_MC!K866)</f>
        <v>*</v>
      </c>
      <c r="O845" s="297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6" t="str">
        <f>IF(FN_MC!K867="","*",FN_MC!K867)</f>
        <v>*</v>
      </c>
      <c r="O846" s="296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7" t="str">
        <f>IF(FN_MC!K868="","*",FN_MC!K868)</f>
        <v>*</v>
      </c>
      <c r="O847" s="297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7" t="str">
        <f>IF(FN_MC!K869="","*",FN_MC!K869)</f>
        <v>*</v>
      </c>
      <c r="O848" s="297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6" t="str">
        <f>IF(FN_MC!K870="","*",FN_MC!K870)</f>
        <v>*</v>
      </c>
      <c r="O849" s="296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7" t="str">
        <f>IF(FN_MC!K871="","*",FN_MC!K871)</f>
        <v>*</v>
      </c>
      <c r="O850" s="297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7" t="str">
        <f>IF(FN_MC!K872="","*",FN_MC!K872)</f>
        <v>*</v>
      </c>
      <c r="O851" s="297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6" t="str">
        <f>IF(FN_MC!K873="","*",FN_MC!K873)</f>
        <v>*</v>
      </c>
      <c r="O852" s="296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7" t="str">
        <f>IF(FN_MC!K874="","*",FN_MC!K874)</f>
        <v>*</v>
      </c>
      <c r="O853" s="297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7" t="str">
        <f>IF(FN_MC!K875="","*",FN_MC!K875)</f>
        <v>*</v>
      </c>
      <c r="O854" s="297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6" t="str">
        <f>IF(FN_MC!K876="","*",FN_MC!K876)</f>
        <v>*</v>
      </c>
      <c r="O855" s="296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7" t="str">
        <f>IF(FN_MC!K877="","*",FN_MC!K877)</f>
        <v>*</v>
      </c>
      <c r="O856" s="297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7" t="str">
        <f>IF(FN_MC!K878="","*",FN_MC!K878)</f>
        <v>*</v>
      </c>
      <c r="O857" s="297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6" t="str">
        <f>IF(FN_MC!K879="","*",FN_MC!K879)</f>
        <v>*</v>
      </c>
      <c r="O858" s="296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7" t="str">
        <f>IF(FN_MC!K880="","*",FN_MC!K880)</f>
        <v>*</v>
      </c>
      <c r="O859" s="297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7" t="str">
        <f>IF(FN_MC!K881="","*",FN_MC!K881)</f>
        <v>*</v>
      </c>
      <c r="O860" s="297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6" t="str">
        <f>IF(FN_MC!K882="","*",FN_MC!K882)</f>
        <v>*</v>
      </c>
      <c r="O861" s="296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7" t="str">
        <f>IF(FN_MC!K883="","*",FN_MC!K883)</f>
        <v>*</v>
      </c>
      <c r="O862" s="297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7" t="str">
        <f>IF(FN_MC!K884="","*",FN_MC!K884)</f>
        <v>*</v>
      </c>
      <c r="O863" s="297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6" t="str">
        <f>IF(FN_MC!K885="","*",FN_MC!K885)</f>
        <v>*</v>
      </c>
      <c r="O864" s="296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7" t="str">
        <f>IF(FN_MC!K886="","*",FN_MC!K886)</f>
        <v>*</v>
      </c>
      <c r="O865" s="297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7" t="str">
        <f>IF(FN_MC!K887="","*",FN_MC!K887)</f>
        <v>*</v>
      </c>
      <c r="O866" s="297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6" t="str">
        <f>IF(FN_MC!K888="","*",FN_MC!K888)</f>
        <v>*</v>
      </c>
      <c r="O867" s="296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7" t="str">
        <f>IF(FN_MC!K889="","*",FN_MC!K889)</f>
        <v>*</v>
      </c>
      <c r="O868" s="297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7" t="str">
        <f>IF(FN_MC!K890="","*",FN_MC!K890)</f>
        <v>*</v>
      </c>
      <c r="O869" s="297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6" t="str">
        <f>IF(FN_MC!K891="","*",FN_MC!K891)</f>
        <v>*</v>
      </c>
      <c r="O870" s="296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7" t="str">
        <f>IF(FN_MC!K892="","*",FN_MC!K892)</f>
        <v>*</v>
      </c>
      <c r="O871" s="297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7" t="str">
        <f>IF(FN_MC!K893="","*",FN_MC!K893)</f>
        <v>*</v>
      </c>
      <c r="O872" s="297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6" t="str">
        <f>IF(FN_MC!K894="","*",FN_MC!K894)</f>
        <v>*</v>
      </c>
      <c r="O873" s="296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7" t="str">
        <f>IF(FN_MC!K895="","*",FN_MC!K895)</f>
        <v>*</v>
      </c>
      <c r="O874" s="297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7" t="str">
        <f>IF(FN_MC!K896="","*",FN_MC!K896)</f>
        <v>*</v>
      </c>
      <c r="O875" s="297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6" t="str">
        <f>IF(FN_MC!K897="","*",FN_MC!K897)</f>
        <v>*</v>
      </c>
      <c r="O876" s="296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7" t="str">
        <f>IF(FN_MC!K898="","*",FN_MC!K898)</f>
        <v>*</v>
      </c>
      <c r="O877" s="297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7" t="str">
        <f>IF(FN_MC!K899="","*",FN_MC!K899)</f>
        <v>*</v>
      </c>
      <c r="O878" s="297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6" t="str">
        <f>IF(FN_MC!K900="","*",FN_MC!K900)</f>
        <v>*</v>
      </c>
      <c r="O879" s="296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7" t="str">
        <f>IF(FN_MC!K901="","*",FN_MC!K901)</f>
        <v>*</v>
      </c>
      <c r="O880" s="297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7" t="str">
        <f>IF(FN_MC!K902="","*",FN_MC!K902)</f>
        <v>*</v>
      </c>
      <c r="O881" s="297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6" t="str">
        <f>IF(FN_MC!K903="","*",FN_MC!K903)</f>
        <v>*</v>
      </c>
      <c r="O882" s="296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7" t="str">
        <f>IF(FN_MC!K904="","*",FN_MC!K904)</f>
        <v>*</v>
      </c>
      <c r="O883" s="297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7" t="str">
        <f>IF(FN_MC!K905="","*",FN_MC!K905)</f>
        <v>*</v>
      </c>
      <c r="O884" s="297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6" t="str">
        <f>IF(FN_MC!K906="","*",FN_MC!K906)</f>
        <v>*</v>
      </c>
      <c r="O885" s="296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7" t="str">
        <f>IF(FN_MC!K907="","*",FN_MC!K907)</f>
        <v>*</v>
      </c>
      <c r="O886" s="297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7" t="str">
        <f>IF(FN_MC!K908="","*",FN_MC!K908)</f>
        <v>*</v>
      </c>
      <c r="O887" s="297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6" t="str">
        <f>IF(FN_MC!K909="","*",FN_MC!K909)</f>
        <v>*</v>
      </c>
      <c r="O888" s="296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7" t="str">
        <f>IF(FN_MC!K910="","*",FN_MC!K910)</f>
        <v>*</v>
      </c>
      <c r="O889" s="297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7" t="str">
        <f>IF(FN_MC!K911="","*",FN_MC!K911)</f>
        <v>*</v>
      </c>
      <c r="O890" s="297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6" t="str">
        <f>IF(FN_MC!K912="","*",FN_MC!K912)</f>
        <v>*</v>
      </c>
      <c r="O891" s="296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7" t="str">
        <f>IF(FN_MC!K913="","*",FN_MC!K913)</f>
        <v>*</v>
      </c>
      <c r="O892" s="297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7" t="str">
        <f>IF(FN_MC!K914="","*",FN_MC!K914)</f>
        <v>*</v>
      </c>
      <c r="O893" s="297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6" t="str">
        <f>IF(FN_MC!K915="","*",FN_MC!K915)</f>
        <v>*</v>
      </c>
      <c r="O894" s="296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7" t="str">
        <f>IF(FN_MC!K916="","*",FN_MC!K916)</f>
        <v>*</v>
      </c>
      <c r="O895" s="297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7" t="str">
        <f>IF(FN_MC!K917="","*",FN_MC!K917)</f>
        <v>*</v>
      </c>
      <c r="O896" s="297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6" t="str">
        <f>IF(FN_MC!K918="","*",FN_MC!K918)</f>
        <v>*</v>
      </c>
      <c r="O897" s="296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7" t="str">
        <f>IF(FN_MC!K919="","*",FN_MC!K919)</f>
        <v>*</v>
      </c>
      <c r="O898" s="297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7" t="str">
        <f>IF(FN_MC!K920="","*",FN_MC!K920)</f>
        <v>*</v>
      </c>
      <c r="O899" s="297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6" t="str">
        <f>IF(FN_MC!K921="","*",FN_MC!K921)</f>
        <v>*</v>
      </c>
      <c r="O900" s="296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7" t="str">
        <f>IF(FN_MC!K922="","*",FN_MC!K922)</f>
        <v>*</v>
      </c>
      <c r="O901" s="297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7" t="str">
        <f>IF(FN_MC!K923="","*",FN_MC!K923)</f>
        <v>*</v>
      </c>
      <c r="O902" s="297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6" t="str">
        <f>IF(FN_MC!K924="","*",FN_MC!K924)</f>
        <v>*</v>
      </c>
      <c r="O903" s="296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7" t="str">
        <f>IF(FN_MC!K925="","*",FN_MC!K925)</f>
        <v>*</v>
      </c>
      <c r="O904" s="297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7" t="str">
        <f>IF(FN_MC!K926="","*",FN_MC!K926)</f>
        <v>*</v>
      </c>
      <c r="O905" s="297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6" t="str">
        <f>IF(FN_MC!K927="","*",FN_MC!K927)</f>
        <v>*</v>
      </c>
      <c r="O906" s="296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7" t="str">
        <f>IF(FN_MC!K928="","*",FN_MC!K928)</f>
        <v>*</v>
      </c>
      <c r="O907" s="297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7" t="str">
        <f>IF(FN_MC!K929="","*",FN_MC!K929)</f>
        <v>*</v>
      </c>
      <c r="O908" s="297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6" t="str">
        <f>IF(FN_MC!K930="","*",FN_MC!K930)</f>
        <v>*</v>
      </c>
      <c r="O909" s="296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7" t="str">
        <f>IF(FN_MC!K931="","*",FN_MC!K931)</f>
        <v>*</v>
      </c>
      <c r="O910" s="297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7" t="str">
        <f>IF(FN_MC!K932="","*",FN_MC!K932)</f>
        <v>*</v>
      </c>
      <c r="O911" s="297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6" t="str">
        <f>IF(FN_MC!K933="","*",FN_MC!K933)</f>
        <v>*</v>
      </c>
      <c r="O912" s="296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7" t="str">
        <f>IF(FN_MC!K934="","*",FN_MC!K934)</f>
        <v>*</v>
      </c>
      <c r="O913" s="297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7" t="str">
        <f>IF(FN_MC!K935="","*",FN_MC!K935)</f>
        <v>*</v>
      </c>
      <c r="O914" s="297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6" t="str">
        <f>IF(FN_MC!K936="","*",FN_MC!K936)</f>
        <v>*</v>
      </c>
      <c r="O915" s="296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7" t="str">
        <f>IF(FN_MC!K937="","*",FN_MC!K937)</f>
        <v>*</v>
      </c>
      <c r="O916" s="297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7" t="str">
        <f>IF(FN_MC!K938="","*",FN_MC!K938)</f>
        <v>*</v>
      </c>
      <c r="O917" s="297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6" t="str">
        <f>IF(FN_MC!K939="","*",FN_MC!K939)</f>
        <v>*</v>
      </c>
      <c r="O918" s="296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7" t="str">
        <f>IF(FN_MC!K940="","*",FN_MC!K940)</f>
        <v>*</v>
      </c>
      <c r="O919" s="297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7" t="str">
        <f>IF(FN_MC!K941="","*",FN_MC!K941)</f>
        <v>*</v>
      </c>
      <c r="O920" s="297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6" t="str">
        <f>IF(FN_MC!K942="","*",FN_MC!K942)</f>
        <v>*</v>
      </c>
      <c r="O921" s="296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7" t="str">
        <f>IF(FN_MC!K943="","*",FN_MC!K943)</f>
        <v>*</v>
      </c>
      <c r="O922" s="297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7" t="str">
        <f>IF(FN_MC!K944="","*",FN_MC!K944)</f>
        <v>*</v>
      </c>
      <c r="O923" s="297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6" t="str">
        <f>IF(FN_MC!K945="","*",FN_MC!K945)</f>
        <v>*</v>
      </c>
      <c r="O924" s="296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7" t="str">
        <f>IF(FN_MC!K946="","*",FN_MC!K946)</f>
        <v>*</v>
      </c>
      <c r="O925" s="297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7" t="str">
        <f>IF(FN_MC!K947="","*",FN_MC!K947)</f>
        <v>*</v>
      </c>
      <c r="O926" s="297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6" t="str">
        <f>IF(FN_MC!K948="","*",FN_MC!K948)</f>
        <v>*</v>
      </c>
      <c r="O927" s="296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7" t="str">
        <f>IF(FN_MC!K949="","*",FN_MC!K949)</f>
        <v>*</v>
      </c>
      <c r="O928" s="297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7" t="str">
        <f>IF(FN_MC!K950="","*",FN_MC!K950)</f>
        <v>*</v>
      </c>
      <c r="O929" s="297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6" t="str">
        <f>IF(FN_MC!K951="","*",FN_MC!K951)</f>
        <v>*</v>
      </c>
      <c r="O930" s="296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7" t="str">
        <f>IF(FN_MC!K952="","*",FN_MC!K952)</f>
        <v>*</v>
      </c>
      <c r="O931" s="297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7" t="str">
        <f>IF(FN_MC!K953="","*",FN_MC!K953)</f>
        <v>*</v>
      </c>
      <c r="O932" s="297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6" t="str">
        <f>IF(FN_MC!K954="","*",FN_MC!K954)</f>
        <v>*</v>
      </c>
      <c r="O933" s="296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7" t="str">
        <f>IF(FN_MC!K955="","*",FN_MC!K955)</f>
        <v>*</v>
      </c>
      <c r="O934" s="297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7" t="str">
        <f>IF(FN_MC!K956="","*",FN_MC!K956)</f>
        <v>*</v>
      </c>
      <c r="O935" s="297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6" t="str">
        <f>IF(FN_MC!K957="","*",FN_MC!K957)</f>
        <v>*</v>
      </c>
      <c r="O936" s="296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7" t="str">
        <f>IF(FN_MC!K958="","*",FN_MC!K958)</f>
        <v>*</v>
      </c>
      <c r="O937" s="297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7" t="str">
        <f>IF(FN_MC!K959="","*",FN_MC!K959)</f>
        <v>*</v>
      </c>
      <c r="O938" s="297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6" t="str">
        <f>IF(FN_MC!K960="","*",FN_MC!K960)</f>
        <v>*</v>
      </c>
      <c r="O939" s="296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7" t="str">
        <f>IF(FN_MC!K961="","*",FN_MC!K961)</f>
        <v>*</v>
      </c>
      <c r="O940" s="297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7" t="str">
        <f>IF(FN_MC!K962="","*",FN_MC!K962)</f>
        <v>*</v>
      </c>
      <c r="O941" s="297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6" t="str">
        <f>IF(FN_MC!K963="","*",FN_MC!K963)</f>
        <v>*</v>
      </c>
      <c r="O942" s="296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7" t="str">
        <f>IF(FN_MC!K964="","*",FN_MC!K964)</f>
        <v>*</v>
      </c>
      <c r="O943" s="297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7" t="str">
        <f>IF(FN_MC!K965="","*",FN_MC!K965)</f>
        <v>*</v>
      </c>
      <c r="O944" s="297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6" t="str">
        <f>IF(FN_MC!K966="","*",FN_MC!K966)</f>
        <v>*</v>
      </c>
      <c r="O945" s="296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7" t="str">
        <f>IF(FN_MC!K967="","*",FN_MC!K967)</f>
        <v>*</v>
      </c>
      <c r="O946" s="297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7" t="str">
        <f>IF(FN_MC!K968="","*",FN_MC!K968)</f>
        <v>*</v>
      </c>
      <c r="O947" s="297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6" t="str">
        <f>IF(FN_MC!K969="","*",FN_MC!K969)</f>
        <v>*</v>
      </c>
      <c r="O948" s="296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7" t="str">
        <f>IF(FN_MC!K970="","*",FN_MC!K970)</f>
        <v>*</v>
      </c>
      <c r="O949" s="297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7" t="str">
        <f>IF(FN_MC!K971="","*",FN_MC!K971)</f>
        <v>*</v>
      </c>
      <c r="O950" s="297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6" t="str">
        <f>IF(FN_MC!K972="","*",FN_MC!K972)</f>
        <v>*</v>
      </c>
      <c r="O951" s="296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7" t="str">
        <f>IF(FN_MC!K973="","*",FN_MC!K973)</f>
        <v>*</v>
      </c>
      <c r="O952" s="297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7" t="str">
        <f>IF(FN_MC!K974="","*",FN_MC!K974)</f>
        <v>*</v>
      </c>
      <c r="O953" s="297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6" t="str">
        <f>IF(FN_MC!K975="","*",FN_MC!K975)</f>
        <v>*</v>
      </c>
      <c r="O954" s="296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7" t="str">
        <f>IF(FN_MC!K976="","*",FN_MC!K976)</f>
        <v>*</v>
      </c>
      <c r="O955" s="297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7" t="str">
        <f>IF(FN_MC!K977="","*",FN_MC!K977)</f>
        <v>*</v>
      </c>
      <c r="O956" s="297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6" t="str">
        <f>IF(FN_MC!K978="","*",FN_MC!K978)</f>
        <v>*</v>
      </c>
      <c r="O957" s="296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7" t="str">
        <f>IF(FN_MC!K979="","*",FN_MC!K979)</f>
        <v>*</v>
      </c>
      <c r="O958" s="297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7" t="str">
        <f>IF(FN_MC!K980="","*",FN_MC!K980)</f>
        <v>*</v>
      </c>
      <c r="O959" s="297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6" t="str">
        <f>IF(FN_MC!K981="","*",FN_MC!K981)</f>
        <v>*</v>
      </c>
      <c r="O960" s="296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7" t="str">
        <f>IF(FN_MC!K982="","*",FN_MC!K982)</f>
        <v>*</v>
      </c>
      <c r="O961" s="297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7" t="str">
        <f>IF(FN_MC!K983="","*",FN_MC!K983)</f>
        <v>*</v>
      </c>
      <c r="O962" s="297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6" t="str">
        <f>IF(FN_MC!K984="","*",FN_MC!K984)</f>
        <v>*</v>
      </c>
      <c r="O963" s="296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7" t="str">
        <f>IF(FN_MC!K985="","*",FN_MC!K985)</f>
        <v>*</v>
      </c>
      <c r="O964" s="297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7" t="str">
        <f>IF(FN_MC!K986="","*",FN_MC!K986)</f>
        <v>*</v>
      </c>
      <c r="O965" s="297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6" t="str">
        <f>IF(FN_MC!K987="","*",FN_MC!K987)</f>
        <v>*</v>
      </c>
      <c r="O966" s="296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7" t="str">
        <f>IF(FN_MC!K988="","*",FN_MC!K988)</f>
        <v>*</v>
      </c>
      <c r="O967" s="297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7" t="str">
        <f>IF(FN_MC!K989="","*",FN_MC!K989)</f>
        <v>*</v>
      </c>
      <c r="O968" s="297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6" t="str">
        <f>IF(FN_MC!K990="","*",FN_MC!K990)</f>
        <v>*</v>
      </c>
      <c r="O969" s="296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7" t="str">
        <f>IF(FN_MC!K991="","*",FN_MC!K991)</f>
        <v>*</v>
      </c>
      <c r="O970" s="297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7" t="str">
        <f>IF(FN_MC!K992="","*",FN_MC!K992)</f>
        <v>*</v>
      </c>
      <c r="O971" s="297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6" t="str">
        <f>IF(FN_MC!K993="","*",FN_MC!K993)</f>
        <v>*</v>
      </c>
      <c r="O972" s="296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7" t="str">
        <f>IF(FN_MC!K994="","*",FN_MC!K994)</f>
        <v>*</v>
      </c>
      <c r="O973" s="297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7" t="str">
        <f>IF(FN_MC!K995="","*",FN_MC!K995)</f>
        <v>*</v>
      </c>
      <c r="O974" s="297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6" t="str">
        <f>IF(FN_MC!K996="","*",FN_MC!K996)</f>
        <v>*</v>
      </c>
      <c r="O975" s="296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7" t="str">
        <f>IF(FN_MC!K997="","*",FN_MC!K997)</f>
        <v>*</v>
      </c>
      <c r="O976" s="297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7" t="str">
        <f>IF(FN_MC!K998="","*",FN_MC!K998)</f>
        <v>*</v>
      </c>
      <c r="O977" s="297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6" t="str">
        <f>IF(FN_MC!K999="","*",FN_MC!K999)</f>
        <v>*</v>
      </c>
      <c r="O978" s="296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7" t="str">
        <f>IF(FN_MC!K1000="","*",FN_MC!K1000)</f>
        <v>*</v>
      </c>
      <c r="O979" s="297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7" t="str">
        <f>IF(FN_MC!K1001="","*",FN_MC!K1001)</f>
        <v>*</v>
      </c>
      <c r="O980" s="297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6" t="str">
        <f>IF(FN_MC!K1002="","*",FN_MC!K1002)</f>
        <v>*</v>
      </c>
      <c r="O981" s="296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7" t="str">
        <f>IF(FN_MC!K1003="","*",FN_MC!K1003)</f>
        <v>*</v>
      </c>
      <c r="O982" s="297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7" t="str">
        <f>IF(FN_MC!K1004="","*",FN_MC!K1004)</f>
        <v>*</v>
      </c>
      <c r="O983" s="297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6" t="str">
        <f>IF(FN_MC!K1005="","*",FN_MC!K1005)</f>
        <v>*</v>
      </c>
      <c r="O984" s="296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7" t="str">
        <f>IF(FN_MC!K1006="","*",FN_MC!K1006)</f>
        <v>*</v>
      </c>
      <c r="O985" s="297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7" t="str">
        <f>IF(FN_MC!K1007="","*",FN_MC!K1007)</f>
        <v>*</v>
      </c>
      <c r="O986" s="297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6" t="str">
        <f>IF(FN_MC!K1008="","*",FN_MC!K1008)</f>
        <v>*</v>
      </c>
      <c r="O987" s="296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7" t="str">
        <f>IF(FN_MC!K1009="","*",FN_MC!K1009)</f>
        <v>*</v>
      </c>
      <c r="O988" s="297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7" t="str">
        <f>IF(FN_MC!K1010="","*",FN_MC!K1010)</f>
        <v>*</v>
      </c>
      <c r="O989" s="297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6" t="str">
        <f>IF(FN_MC!K1011="","*",FN_MC!K1011)</f>
        <v>*</v>
      </c>
      <c r="O990" s="296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7" t="str">
        <f>IF(FN_MC!K1012="","*",FN_MC!K1012)</f>
        <v>*</v>
      </c>
      <c r="O991" s="297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7" t="str">
        <f>IF(FN_MC!K1013="","*",FN_MC!K1013)</f>
        <v>*</v>
      </c>
      <c r="O992" s="297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6" t="str">
        <f>IF(FN_MC!K1014="","*",FN_MC!K1014)</f>
        <v>*</v>
      </c>
      <c r="O993" s="296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7" t="str">
        <f>IF(FN_MC!K1015="","*",FN_MC!K1015)</f>
        <v>*</v>
      </c>
      <c r="O994" s="297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7" t="str">
        <f>IF(FN_MC!K1016="","*",FN_MC!K1016)</f>
        <v>*</v>
      </c>
      <c r="O995" s="297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6" t="str">
        <f>IF(FN_MC!K1017="","*",FN_MC!K1017)</f>
        <v>*</v>
      </c>
      <c r="O996" s="296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7" t="str">
        <f>IF(FN_MC!K1018="","*",FN_MC!K1018)</f>
        <v>*</v>
      </c>
      <c r="O997" s="297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7" t="str">
        <f>IF(FN_MC!K1019="","*",FN_MC!K1019)</f>
        <v>*</v>
      </c>
      <c r="O998" s="297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6" t="str">
        <f>IF(FN_MC!K1020="","*",FN_MC!K1020)</f>
        <v>*</v>
      </c>
      <c r="O999" s="296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7" t="str">
        <f>IF(FN_MC!K1021="","*",FN_MC!K1021)</f>
        <v>*</v>
      </c>
      <c r="O1000" s="297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7" t="str">
        <f>IF(FN_MC!K1022="","*",FN_MC!K1022)</f>
        <v>*</v>
      </c>
      <c r="O1001" s="297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6" t="str">
        <f>IF(FN_MC!K1023="","*",FN_MC!K1023)</f>
        <v>*</v>
      </c>
      <c r="O1002" s="296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7" t="str">
        <f>IF(FN_MC!K1024="","*",FN_MC!K1024)</f>
        <v>*</v>
      </c>
      <c r="O1003" s="297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7" t="str">
        <f>IF(FN_MC!K1025="","*",FN_MC!K1025)</f>
        <v>*</v>
      </c>
      <c r="O1004" s="297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6" t="str">
        <f>IF(FN_MC!K1026="","*",FN_MC!K1026)</f>
        <v>*</v>
      </c>
      <c r="O1005" s="296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7" t="str">
        <f>IF(FN_MC!K1027="","*",FN_MC!K1027)</f>
        <v>*</v>
      </c>
      <c r="O1006" s="297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7" t="str">
        <f>IF(FN_MC!K1028="","*",FN_MC!K1028)</f>
        <v>*</v>
      </c>
      <c r="O1007" s="297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6" t="str">
        <f>IF(FN_MC!K1029="","*",FN_MC!K1029)</f>
        <v>*</v>
      </c>
      <c r="O1008" s="296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7" t="str">
        <f>IF(FN_MC!K1030="","*",FN_MC!K1030)</f>
        <v>*</v>
      </c>
      <c r="O1009" s="297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7" t="str">
        <f>IF(FN_MC!K1031="","*",FN_MC!K1031)</f>
        <v>*</v>
      </c>
      <c r="O1010" s="297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6" t="str">
        <f>IF(FN_MC!K1032="","*",FN_MC!K1032)</f>
        <v>*</v>
      </c>
      <c r="O1011" s="296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7" t="str">
        <f>IF(FN_MC!K1033="","*",FN_MC!K1033)</f>
        <v>*</v>
      </c>
      <c r="O1012" s="297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7" t="str">
        <f>IF(FN_MC!K1034="","*",FN_MC!K1034)</f>
        <v>*</v>
      </c>
      <c r="O1013" s="297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6" t="str">
        <f>IF(FN_MC!K1035="","*",FN_MC!K1035)</f>
        <v>*</v>
      </c>
      <c r="O1014" s="296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7" t="str">
        <f>IF(FN_MC!K1036="","*",FN_MC!K1036)</f>
        <v>*</v>
      </c>
      <c r="O1015" s="297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7" t="str">
        <f>IF(FN_MC!K1037="","*",FN_MC!K1037)</f>
        <v>*</v>
      </c>
      <c r="O1016" s="297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6" t="str">
        <f>IF(FN_MC!K1038="","*",FN_MC!K1038)</f>
        <v>*</v>
      </c>
      <c r="O1017" s="296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7" t="str">
        <f>IF(FN_MC!K1039="","*",FN_MC!K1039)</f>
        <v>*</v>
      </c>
      <c r="O1018" s="297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7" t="str">
        <f>IF(FN_MC!K1040="","*",FN_MC!K1040)</f>
        <v>*</v>
      </c>
      <c r="O1019" s="297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6" t="str">
        <f>IF(FN_MC!K1041="","*",FN_MC!K1041)</f>
        <v>*</v>
      </c>
      <c r="O1020" s="296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7" t="str">
        <f>IF(FN_MC!K1042="","*",FN_MC!K1042)</f>
        <v>*</v>
      </c>
      <c r="O1021" s="297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7" t="str">
        <f>IF(FN_MC!K1043="","*",FN_MC!K1043)</f>
        <v>*</v>
      </c>
      <c r="O1022" s="297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6" t="str">
        <f>IF(FN_MC!K1044="","*",FN_MC!K1044)</f>
        <v>*</v>
      </c>
      <c r="O1023" s="296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7" t="str">
        <f>IF(FN_MC!K1045="","*",FN_MC!K1045)</f>
        <v>*</v>
      </c>
      <c r="O1024" s="297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7" t="str">
        <f>IF(FN_MC!K1046="","*",FN_MC!K1046)</f>
        <v>*</v>
      </c>
      <c r="O1025" s="297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6" t="str">
        <f>IF(FN_MC!K1047="","*",FN_MC!K1047)</f>
        <v>*</v>
      </c>
      <c r="O1026" s="296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7" t="str">
        <f>IF(FN_MC!K1048="","*",FN_MC!K1048)</f>
        <v>*</v>
      </c>
      <c r="O1027" s="297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7" t="str">
        <f>IF(FN_MC!K1049="","*",FN_MC!K1049)</f>
        <v>*</v>
      </c>
      <c r="O1028" s="297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6" t="str">
        <f>IF(FN_MC!K1050="","*",FN_MC!K1050)</f>
        <v>*</v>
      </c>
      <c r="O1029" s="296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7" t="str">
        <f>IF(FN_MC!K1051="","*",FN_MC!K1051)</f>
        <v>*</v>
      </c>
      <c r="O1030" s="297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7" t="str">
        <f>IF(FN_MC!K1052="","*",FN_MC!K1052)</f>
        <v>*</v>
      </c>
      <c r="O1031" s="297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6" t="str">
        <f>IF(FN_MC!K1053="","*",FN_MC!K1053)</f>
        <v>*</v>
      </c>
      <c r="O1032" s="296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7" t="str">
        <f>IF(FN_MC!K1054="","*",FN_MC!K1054)</f>
        <v>*</v>
      </c>
      <c r="O1033" s="297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7" t="str">
        <f>IF(FN_MC!K1055="","*",FN_MC!K1055)</f>
        <v>*</v>
      </c>
      <c r="O1034" s="297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6" t="str">
        <f>IF(FN_MC!K1056="","*",FN_MC!K1056)</f>
        <v>*</v>
      </c>
      <c r="O1035" s="296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7" t="str">
        <f>IF(FN_MC!K1057="","*",FN_MC!K1057)</f>
        <v>*</v>
      </c>
      <c r="O1036" s="297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7" t="str">
        <f>IF(FN_MC!K1058="","*",FN_MC!K1058)</f>
        <v>*</v>
      </c>
      <c r="O1037" s="297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6" t="str">
        <f>IF(FN_MC!K1059="","*",FN_MC!K1059)</f>
        <v>*</v>
      </c>
      <c r="O1038" s="296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7" t="str">
        <f>IF(FN_MC!K1060="","*",FN_MC!K1060)</f>
        <v>*</v>
      </c>
      <c r="O1039" s="297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7" t="str">
        <f>IF(FN_MC!K1061="","*",FN_MC!K1061)</f>
        <v>*</v>
      </c>
      <c r="O1040" s="297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6" t="str">
        <f>IF(FN_MC!K1062="","*",FN_MC!K1062)</f>
        <v>*</v>
      </c>
      <c r="O1041" s="296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7" t="str">
        <f>IF(FN_MC!K1063="","*",FN_MC!K1063)</f>
        <v>*</v>
      </c>
      <c r="O1042" s="297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7" t="str">
        <f>IF(FN_MC!K1064="","*",FN_MC!K1064)</f>
        <v>*</v>
      </c>
      <c r="O1043" s="297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6" t="str">
        <f>IF(FN_MC!K1065="","*",FN_MC!K1065)</f>
        <v>*</v>
      </c>
      <c r="O1044" s="296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7" t="str">
        <f>IF(FN_MC!K1066="","*",FN_MC!K1066)</f>
        <v>*</v>
      </c>
      <c r="O1045" s="297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7" t="str">
        <f>IF(FN_MC!K1067="","*",FN_MC!K1067)</f>
        <v>*</v>
      </c>
      <c r="O1046" s="297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6" t="str">
        <f>IF(FN_MC!K1068="","*",FN_MC!K1068)</f>
        <v>*</v>
      </c>
      <c r="O1047" s="296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7" t="str">
        <f>IF(FN_MC!K1069="","*",FN_MC!K1069)</f>
        <v>*</v>
      </c>
      <c r="O1048" s="297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7" t="str">
        <f>IF(FN_MC!K1070="","*",FN_MC!K1070)</f>
        <v>*</v>
      </c>
      <c r="O1049" s="297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6" t="str">
        <f>IF(FN_MC!K1071="","*",FN_MC!K1071)</f>
        <v>*</v>
      </c>
      <c r="O1050" s="296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7" t="str">
        <f>IF(FN_MC!K1072="","*",FN_MC!K1072)</f>
        <v>*</v>
      </c>
      <c r="O1051" s="297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7" t="str">
        <f>IF(FN_MC!K1073="","*",FN_MC!K1073)</f>
        <v>*</v>
      </c>
      <c r="O1052" s="297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6" t="str">
        <f>IF(FN_MC!K1074="","*",FN_MC!K1074)</f>
        <v>*</v>
      </c>
      <c r="O1053" s="296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7" t="str">
        <f>IF(FN_MC!K1075="","*",FN_MC!K1075)</f>
        <v>*</v>
      </c>
      <c r="O1054" s="297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7" t="str">
        <f>IF(FN_MC!K1076="","*",FN_MC!K1076)</f>
        <v>*</v>
      </c>
      <c r="O1055" s="297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6" t="str">
        <f>IF(FN_MC!K1077="","*",FN_MC!K1077)</f>
        <v>*</v>
      </c>
      <c r="O1056" s="296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7" t="str">
        <f>IF(FN_MC!K1078="","*",FN_MC!K1078)</f>
        <v>*</v>
      </c>
      <c r="O1057" s="297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7" t="str">
        <f>IF(FN_MC!K1079="","*",FN_MC!K1079)</f>
        <v>*</v>
      </c>
      <c r="O1058" s="297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6" t="str">
        <f>IF(FN_MC!K1080="","*",FN_MC!K1080)</f>
        <v>*</v>
      </c>
      <c r="O1059" s="296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7" t="str">
        <f>IF(FN_MC!K1081="","*",FN_MC!K1081)</f>
        <v>*</v>
      </c>
      <c r="O1060" s="297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7" t="str">
        <f>IF(FN_MC!K1082="","*",FN_MC!K1082)</f>
        <v>*</v>
      </c>
      <c r="O1061" s="297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6" t="str">
        <f>IF(FN_MC!K1083="","*",FN_MC!K1083)</f>
        <v>*</v>
      </c>
      <c r="O1062" s="296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7" t="str">
        <f>IF(FN_MC!K1084="","*",FN_MC!K1084)</f>
        <v>*</v>
      </c>
      <c r="O1063" s="297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7" t="str">
        <f>IF(FN_MC!K1085="","*",FN_MC!K1085)</f>
        <v>*</v>
      </c>
      <c r="O1064" s="297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6" t="str">
        <f>IF(FN_MC!K1086="","*",FN_MC!K1086)</f>
        <v>*</v>
      </c>
      <c r="O1065" s="296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7" t="str">
        <f>IF(FN_MC!K1087="","*",FN_MC!K1087)</f>
        <v>*</v>
      </c>
      <c r="O1066" s="297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7" t="str">
        <f>IF(FN_MC!K1088="","*",FN_MC!K1088)</f>
        <v>*</v>
      </c>
      <c r="O1067" s="297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6" t="str">
        <f>IF(FN_MC!K1089="","*",FN_MC!K1089)</f>
        <v>*</v>
      </c>
      <c r="O1068" s="296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7" t="str">
        <f>IF(FN_MC!K1090="","*",FN_MC!K1090)</f>
        <v>*</v>
      </c>
      <c r="O1069" s="297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7" t="str">
        <f>IF(FN_MC!K1091="","*",FN_MC!K1091)</f>
        <v>*</v>
      </c>
      <c r="O1070" s="297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6" t="str">
        <f>IF(FN_MC!K1092="","*",FN_MC!K1092)</f>
        <v>*</v>
      </c>
      <c r="O1071" s="296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7" t="str">
        <f>IF(FN_MC!K1093="","*",FN_MC!K1093)</f>
        <v>*</v>
      </c>
      <c r="O1072" s="297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7" t="str">
        <f>IF(FN_MC!K1094="","*",FN_MC!K1094)</f>
        <v>*</v>
      </c>
      <c r="O1073" s="297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6" t="str">
        <f>IF(FN_MC!K1095="","*",FN_MC!K1095)</f>
        <v>*</v>
      </c>
      <c r="O1074" s="296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7" t="str">
        <f>IF(FN_MC!K1096="","*",FN_MC!K1096)</f>
        <v>*</v>
      </c>
      <c r="O1075" s="297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7" t="str">
        <f>IF(FN_MC!K1097="","*",FN_MC!K1097)</f>
        <v>*</v>
      </c>
      <c r="O1076" s="297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6" t="str">
        <f>IF(FN_MC!K1098="","*",FN_MC!K1098)</f>
        <v>*</v>
      </c>
      <c r="O1077" s="296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7" t="str">
        <f>IF(FN_MC!K1099="","*",FN_MC!K1099)</f>
        <v>*</v>
      </c>
      <c r="O1078" s="297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7" t="str">
        <f>IF(FN_MC!K1100="","*",FN_MC!K1100)</f>
        <v>*</v>
      </c>
      <c r="O1079" s="297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6" t="str">
        <f>IF(FN_MC!K1101="","*",FN_MC!K1101)</f>
        <v>*</v>
      </c>
      <c r="O1080" s="296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7" t="str">
        <f>IF(FN_MC!K1102="","*",FN_MC!K1102)</f>
        <v>*</v>
      </c>
      <c r="O1081" s="297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7" t="str">
        <f>IF(FN_MC!K1103="","*",FN_MC!K1103)</f>
        <v>*</v>
      </c>
      <c r="O1082" s="297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6" t="str">
        <f>IF(FN_MC!K1104="","*",FN_MC!K1104)</f>
        <v>*</v>
      </c>
      <c r="O1083" s="296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7" t="str">
        <f>IF(FN_MC!K1105="","*",FN_MC!K1105)</f>
        <v>*</v>
      </c>
      <c r="O1084" s="297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7" t="str">
        <f>IF(FN_MC!K1106="","*",FN_MC!K1106)</f>
        <v>*</v>
      </c>
      <c r="O1085" s="297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6" t="str">
        <f>IF(FN_MC!K1107="","*",FN_MC!K1107)</f>
        <v>*</v>
      </c>
      <c r="O1086" s="296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7" t="str">
        <f>IF(FN_MC!K1108="","*",FN_MC!K1108)</f>
        <v>*</v>
      </c>
      <c r="O1087" s="297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7" t="str">
        <f>IF(FN_MC!K1109="","*",FN_MC!K1109)</f>
        <v>*</v>
      </c>
      <c r="O1088" s="297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6" t="str">
        <f>IF(FN_MC!K1110="","*",FN_MC!K1110)</f>
        <v>*</v>
      </c>
      <c r="O1089" s="296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7" t="str">
        <f>IF(FN_MC!K1111="","*",FN_MC!K1111)</f>
        <v>*</v>
      </c>
      <c r="O1090" s="297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7" t="str">
        <f>IF(FN_MC!K1112="","*",FN_MC!K1112)</f>
        <v>*</v>
      </c>
      <c r="O1091" s="297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6" t="str">
        <f>IF(FN_MC!K1113="","*",FN_MC!K1113)</f>
        <v>*</v>
      </c>
      <c r="O1092" s="296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7" t="str">
        <f>IF(FN_MC!K1114="","*",FN_MC!K1114)</f>
        <v>*</v>
      </c>
      <c r="O1093" s="297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7" t="str">
        <f>IF(FN_MC!K1115="","*",FN_MC!K1115)</f>
        <v>*</v>
      </c>
      <c r="O1094" s="297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6" t="str">
        <f>IF(FN_MC!K1116="","*",FN_MC!K1116)</f>
        <v>*</v>
      </c>
      <c r="O1095" s="296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7" t="str">
        <f>IF(FN_MC!K1117="","*",FN_MC!K1117)</f>
        <v>*</v>
      </c>
      <c r="O1096" s="297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7" t="str">
        <f>IF(FN_MC!K1118="","*",FN_MC!K1118)</f>
        <v>*</v>
      </c>
      <c r="O1097" s="297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6" t="str">
        <f>IF(FN_MC!K1119="","*",FN_MC!K1119)</f>
        <v>*</v>
      </c>
      <c r="O1098" s="296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7" t="str">
        <f>IF(FN_MC!K1120="","*",FN_MC!K1120)</f>
        <v>*</v>
      </c>
      <c r="O1099" s="297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7" t="str">
        <f>IF(FN_MC!K1121="","*",FN_MC!K1121)</f>
        <v>*</v>
      </c>
      <c r="O1100" s="297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6" t="str">
        <f>IF(FN_MC!K1122="","*",FN_MC!K1122)</f>
        <v>*</v>
      </c>
      <c r="O1101" s="296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7" t="str">
        <f>IF(FN_MC!K1123="","*",FN_MC!K1123)</f>
        <v>*</v>
      </c>
      <c r="O1102" s="297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7" t="str">
        <f>IF(FN_MC!K1124="","*",FN_MC!K1124)</f>
        <v>*</v>
      </c>
      <c r="O1103" s="297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6" t="str">
        <f>IF(FN_MC!K1125="","*",FN_MC!K1125)</f>
        <v>*</v>
      </c>
      <c r="O1104" s="296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7" t="str">
        <f>IF(FN_MC!K1126="","*",FN_MC!K1126)</f>
        <v>*</v>
      </c>
      <c r="O1105" s="297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7" t="str">
        <f>IF(FN_MC!K1127="","*",FN_MC!K1127)</f>
        <v>*</v>
      </c>
      <c r="O1106" s="297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6" t="str">
        <f>IF(FN_MC!K1128="","*",FN_MC!K1128)</f>
        <v>*</v>
      </c>
      <c r="O1107" s="296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7" t="str">
        <f>IF(FN_MC!K1129="","*",FN_MC!K1129)</f>
        <v>*</v>
      </c>
      <c r="O1108" s="297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7" t="str">
        <f>IF(FN_MC!K1130="","*",FN_MC!K1130)</f>
        <v>*</v>
      </c>
      <c r="O1109" s="297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6" t="str">
        <f>IF(FN_MC!K1131="","*",FN_MC!K1131)</f>
        <v>*</v>
      </c>
      <c r="O1110" s="296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7" t="str">
        <f>IF(FN_MC!K1132="","*",FN_MC!K1132)</f>
        <v>*</v>
      </c>
      <c r="O1111" s="297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7" t="str">
        <f>IF(FN_MC!K1133="","*",FN_MC!K1133)</f>
        <v>*</v>
      </c>
      <c r="O1112" s="297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6" t="str">
        <f>IF(FN_MC!K1134="","*",FN_MC!K1134)</f>
        <v>*</v>
      </c>
      <c r="O1113" s="296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7" t="str">
        <f>IF(FN_MC!K1135="","*",FN_MC!K1135)</f>
        <v>*</v>
      </c>
      <c r="O1114" s="297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7" t="str">
        <f>IF(FN_MC!K1136="","*",FN_MC!K1136)</f>
        <v>*</v>
      </c>
      <c r="O1115" s="297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6" t="str">
        <f>IF(FN_MC!K1137="","*",FN_MC!K1137)</f>
        <v>*</v>
      </c>
      <c r="O1116" s="296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7" t="str">
        <f>IF(FN_MC!K1138="","*",FN_MC!K1138)</f>
        <v>*</v>
      </c>
      <c r="O1117" s="297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7" t="str">
        <f>IF(FN_MC!K1139="","*",FN_MC!K1139)</f>
        <v>*</v>
      </c>
      <c r="O1118" s="297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6" t="str">
        <f>IF(FN_MC!K1140="","*",FN_MC!K1140)</f>
        <v>*</v>
      </c>
      <c r="O1119" s="296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7" t="str">
        <f>IF(FN_MC!K1141="","*",FN_MC!K1141)</f>
        <v>*</v>
      </c>
      <c r="O1120" s="297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7" t="str">
        <f>IF(FN_MC!K1142="","*",FN_MC!K1142)</f>
        <v>*</v>
      </c>
      <c r="O1121" s="297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6" t="str">
        <f>IF(FN_MC!K1143="","*",FN_MC!K1143)</f>
        <v>*</v>
      </c>
      <c r="O1122" s="296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7" t="str">
        <f>IF(FN_MC!K1144="","*",FN_MC!K1144)</f>
        <v>*</v>
      </c>
      <c r="O1123" s="297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7" t="str">
        <f>IF(FN_MC!K1145="","*",FN_MC!K1145)</f>
        <v>*</v>
      </c>
      <c r="O1124" s="297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6" t="str">
        <f>IF(FN_MC!K1146="","*",FN_MC!K1146)</f>
        <v>*</v>
      </c>
      <c r="O1125" s="296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7" t="str">
        <f>IF(FN_MC!K1147="","*",FN_MC!K1147)</f>
        <v>*</v>
      </c>
      <c r="O1126" s="297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7" t="str">
        <f>IF(FN_MC!K1148="","*",FN_MC!K1148)</f>
        <v>*</v>
      </c>
      <c r="O1127" s="297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6" t="str">
        <f>IF(FN_MC!K1149="","*",FN_MC!K1149)</f>
        <v>*</v>
      </c>
      <c r="O1128" s="296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7" t="str">
        <f>IF(FN_MC!K1150="","*",FN_MC!K1150)</f>
        <v>*</v>
      </c>
      <c r="O1129" s="297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7" t="str">
        <f>IF(FN_MC!K1151="","*",FN_MC!K1151)</f>
        <v>*</v>
      </c>
      <c r="O1130" s="297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6" t="str">
        <f>IF(FN_MC!K1152="","*",FN_MC!K1152)</f>
        <v>*</v>
      </c>
      <c r="O1131" s="296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7" t="str">
        <f>IF(FN_MC!K1153="","*",FN_MC!K1153)</f>
        <v>*</v>
      </c>
      <c r="O1132" s="297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7" t="str">
        <f>IF(FN_MC!K1154="","*",FN_MC!K1154)</f>
        <v>*</v>
      </c>
      <c r="O1133" s="297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6" t="str">
        <f>IF(FN_MC!K1155="","*",FN_MC!K1155)</f>
        <v>*</v>
      </c>
      <c r="O1134" s="296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7" t="str">
        <f>IF(FN_MC!K1156="","*",FN_MC!K1156)</f>
        <v>*</v>
      </c>
      <c r="O1135" s="297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7" t="str">
        <f>IF(FN_MC!K1157="","*",FN_MC!K1157)</f>
        <v>*</v>
      </c>
      <c r="O1136" s="297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6" t="str">
        <f>IF(FN_MC!K1158="","*",FN_MC!K1158)</f>
        <v>*</v>
      </c>
      <c r="O1137" s="296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7" t="str">
        <f>IF(FN_MC!K1159="","*",FN_MC!K1159)</f>
        <v>*</v>
      </c>
      <c r="O1138" s="297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7" t="str">
        <f>IF(FN_MC!K1160="","*",FN_MC!K1160)</f>
        <v>*</v>
      </c>
      <c r="O1139" s="297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6" t="str">
        <f>IF(FN_MC!K1161="","*",FN_MC!K1161)</f>
        <v>*</v>
      </c>
      <c r="O1140" s="296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7" t="str">
        <f>IF(FN_MC!K1162="","*",FN_MC!K1162)</f>
        <v>*</v>
      </c>
      <c r="O1141" s="297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7" t="str">
        <f>IF(FN_MC!K1163="","*",FN_MC!K1163)</f>
        <v>*</v>
      </c>
      <c r="O1142" s="297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6" t="str">
        <f>IF(FN_MC!K1164="","*",FN_MC!K1164)</f>
        <v>*</v>
      </c>
      <c r="O1143" s="296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7" t="str">
        <f>IF(FN_MC!K1165="","*",FN_MC!K1165)</f>
        <v>*</v>
      </c>
      <c r="O1144" s="297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7" t="str">
        <f>IF(FN_MC!K1166="","*",FN_MC!K1166)</f>
        <v>*</v>
      </c>
      <c r="O1145" s="297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6" t="str">
        <f>IF(FN_MC!K1167="","*",FN_MC!K1167)</f>
        <v>*</v>
      </c>
      <c r="O1146" s="296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7" t="str">
        <f>IF(FN_MC!K1168="","*",FN_MC!K1168)</f>
        <v>*</v>
      </c>
      <c r="O1147" s="297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7" t="str">
        <f>IF(FN_MC!K1169="","*",FN_MC!K1169)</f>
        <v>*</v>
      </c>
      <c r="O1148" s="297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6" t="str">
        <f>IF(FN_MC!K1170="","*",FN_MC!K1170)</f>
        <v>*</v>
      </c>
      <c r="O1149" s="296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7" t="str">
        <f>IF(FN_MC!K1171="","*",FN_MC!K1171)</f>
        <v>*</v>
      </c>
      <c r="O1150" s="297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7" t="str">
        <f>IF(FN_MC!K1172="","*",FN_MC!K1172)</f>
        <v>*</v>
      </c>
      <c r="O1151" s="297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6" t="str">
        <f>IF(FN_MC!K1173="","*",FN_MC!K1173)</f>
        <v>*</v>
      </c>
      <c r="O1152" s="296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7" t="str">
        <f>IF(FN_MC!K1174="","*",FN_MC!K1174)</f>
        <v>*</v>
      </c>
      <c r="O1153" s="297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7" t="str">
        <f>IF(FN_MC!K1175="","*",FN_MC!K1175)</f>
        <v>*</v>
      </c>
      <c r="O1154" s="297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6" t="str">
        <f>IF(FN_MC!K1176="","*",FN_MC!K1176)</f>
        <v>*</v>
      </c>
      <c r="O1155" s="296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7" t="str">
        <f>IF(FN_MC!K1177="","*",FN_MC!K1177)</f>
        <v>*</v>
      </c>
      <c r="O1156" s="297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7" t="str">
        <f>IF(FN_MC!K1178="","*",FN_MC!K1178)</f>
        <v>*</v>
      </c>
      <c r="O1157" s="297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6" t="str">
        <f>IF(FN_MC!K1179="","*",FN_MC!K1179)</f>
        <v>*</v>
      </c>
      <c r="O1158" s="296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7" t="str">
        <f>IF(FN_MC!K1180="","*",FN_MC!K1180)</f>
        <v>*</v>
      </c>
      <c r="O1159" s="297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7" t="str">
        <f>IF(FN_MC!K1181="","*",FN_MC!K1181)</f>
        <v>*</v>
      </c>
      <c r="O1160" s="297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6" t="str">
        <f>IF(FN_MC!K1182="","*",FN_MC!K1182)</f>
        <v>*</v>
      </c>
      <c r="O1161" s="296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7" t="str">
        <f>IF(FN_MC!K1183="","*",FN_MC!K1183)</f>
        <v>*</v>
      </c>
      <c r="O1162" s="297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7" t="str">
        <f>IF(FN_MC!K1184="","*",FN_MC!K1184)</f>
        <v>*</v>
      </c>
      <c r="O1163" s="297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6" t="str">
        <f>IF(FN_MC!K1185="","*",FN_MC!K1185)</f>
        <v>*</v>
      </c>
      <c r="O1164" s="296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7" t="str">
        <f>IF(FN_MC!K1186="","*",FN_MC!K1186)</f>
        <v>*</v>
      </c>
      <c r="O1165" s="297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7" t="str">
        <f>IF(FN_MC!K1187="","*",FN_MC!K1187)</f>
        <v>*</v>
      </c>
      <c r="O1166" s="297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6" t="str">
        <f>IF(FN_MC!K1188="","*",FN_MC!K1188)</f>
        <v>*</v>
      </c>
      <c r="O1167" s="296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7" t="str">
        <f>IF(FN_MC!K1189="","*",FN_MC!K1189)</f>
        <v>*</v>
      </c>
      <c r="O1168" s="297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7" t="str">
        <f>IF(FN_MC!K1190="","*",FN_MC!K1190)</f>
        <v>*</v>
      </c>
      <c r="O1169" s="297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6" t="str">
        <f>IF(FN_MC!K1191="","*",FN_MC!K1191)</f>
        <v>*</v>
      </c>
      <c r="O1170" s="296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7" t="str">
        <f>IF(FN_MC!K1192="","*",FN_MC!K1192)</f>
        <v>*</v>
      </c>
      <c r="O1171" s="297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7" t="str">
        <f>IF(FN_MC!K1193="","*",FN_MC!K1193)</f>
        <v>*</v>
      </c>
      <c r="O1172" s="297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6" t="str">
        <f>IF(FN_MC!K1194="","*",FN_MC!K1194)</f>
        <v>*</v>
      </c>
      <c r="O1173" s="296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7" t="str">
        <f>IF(FN_MC!K1195="","*",FN_MC!K1195)</f>
        <v>*</v>
      </c>
      <c r="O1174" s="297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7" t="str">
        <f>IF(FN_MC!K1196="","*",FN_MC!K1196)</f>
        <v>*</v>
      </c>
      <c r="O1175" s="297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6" t="str">
        <f>IF(FN_MC!K1197="","*",FN_MC!K1197)</f>
        <v>*</v>
      </c>
      <c r="O1176" s="296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7" t="str">
        <f>IF(FN_MC!K1198="","*",FN_MC!K1198)</f>
        <v>*</v>
      </c>
      <c r="O1177" s="297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7" t="str">
        <f>IF(FN_MC!K1199="","*",FN_MC!K1199)</f>
        <v>*</v>
      </c>
      <c r="O1178" s="297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6" t="str">
        <f>IF(FN_MC!K1200="","*",FN_MC!K1200)</f>
        <v>*</v>
      </c>
      <c r="O1179" s="296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7" t="str">
        <f>IF(FN_MC!K1201="","*",FN_MC!K1201)</f>
        <v>*</v>
      </c>
      <c r="O1180" s="297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7" t="str">
        <f>IF(FN_MC!K1202="","*",FN_MC!K1202)</f>
        <v>*</v>
      </c>
      <c r="O1181" s="297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6" t="str">
        <f>IF(FN_MC!K1203="","*",FN_MC!K1203)</f>
        <v>*</v>
      </c>
      <c r="O1182" s="296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7" t="str">
        <f>IF(FN_MC!K1204="","*",FN_MC!K1204)</f>
        <v>*</v>
      </c>
      <c r="O1183" s="297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7" t="str">
        <f>IF(FN_MC!K1205="","*",FN_MC!K1205)</f>
        <v>*</v>
      </c>
      <c r="O1184" s="297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6" t="str">
        <f>IF(FN_MC!K1206="","*",FN_MC!K1206)</f>
        <v>*</v>
      </c>
      <c r="O1185" s="296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7" t="str">
        <f>IF(FN_MC!K1207="","*",FN_MC!K1207)</f>
        <v>*</v>
      </c>
      <c r="O1186" s="297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7" t="str">
        <f>IF(FN_MC!K1208="","*",FN_MC!K1208)</f>
        <v>*</v>
      </c>
      <c r="O1187" s="297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6" t="str">
        <f>IF(FN_MC!K1209="","*",FN_MC!K1209)</f>
        <v>*</v>
      </c>
      <c r="O1188" s="296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7" t="str">
        <f>IF(FN_MC!K1210="","*",FN_MC!K1210)</f>
        <v>*</v>
      </c>
      <c r="O1189" s="297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7" t="str">
        <f>IF(FN_MC!K1211="","*",FN_MC!K1211)</f>
        <v>*</v>
      </c>
      <c r="O1190" s="297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6" t="str">
        <f>IF(FN_MC!K1212="","*",FN_MC!K1212)</f>
        <v>*</v>
      </c>
      <c r="O1191" s="296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7" t="str">
        <f>IF(FN_MC!K1213="","*",FN_MC!K1213)</f>
        <v>*</v>
      </c>
      <c r="O1192" s="297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7" t="str">
        <f>IF(FN_MC!K1214="","*",FN_MC!K1214)</f>
        <v>*</v>
      </c>
      <c r="O1193" s="297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6" t="str">
        <f>IF(FN_MC!K1215="","*",FN_MC!K1215)</f>
        <v>*</v>
      </c>
      <c r="O1194" s="296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7" t="str">
        <f>IF(FN_MC!K1216="","*",FN_MC!K1216)</f>
        <v>*</v>
      </c>
      <c r="O1195" s="297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7" t="str">
        <f>IF(FN_MC!K1217="","*",FN_MC!K1217)</f>
        <v>*</v>
      </c>
      <c r="O1196" s="297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6" t="str">
        <f>IF(FN_MC!K1218="","*",FN_MC!K1218)</f>
        <v>*</v>
      </c>
      <c r="O1197" s="296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7" t="str">
        <f>IF(FN_MC!K1219="","*",FN_MC!K1219)</f>
        <v>*</v>
      </c>
      <c r="O1198" s="297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7" t="str">
        <f>IF(FN_MC!K1220="","*",FN_MC!K1220)</f>
        <v>*</v>
      </c>
      <c r="O1199" s="297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6" t="str">
        <f>IF(FN_MC!K1221="","*",FN_MC!K1221)</f>
        <v>*</v>
      </c>
      <c r="O1200" s="296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7" t="str">
        <f>IF(FN_MC!K1222="","*",FN_MC!K1222)</f>
        <v>*</v>
      </c>
      <c r="O1201" s="297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7" t="str">
        <f>IF(FN_MC!K1223="","*",FN_MC!K1223)</f>
        <v>*</v>
      </c>
      <c r="O1202" s="297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6" t="str">
        <f>IF(FN_MC!K1224="","*",FN_MC!K1224)</f>
        <v>*</v>
      </c>
      <c r="O1203" s="296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7" t="str">
        <f>IF(FN_MC!K1225="","*",FN_MC!K1225)</f>
        <v>*</v>
      </c>
      <c r="O1204" s="297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7" t="str">
        <f>IF(FN_MC!K1226="","*",FN_MC!K1226)</f>
        <v>*</v>
      </c>
      <c r="O1205" s="297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6" t="str">
        <f>IF(FN_MC!K1227="","*",FN_MC!K1227)</f>
        <v>*</v>
      </c>
      <c r="O1206" s="296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7" t="str">
        <f>IF(FN_MC!K1228="","*",FN_MC!K1228)</f>
        <v>*</v>
      </c>
      <c r="O1207" s="297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7" t="str">
        <f>IF(FN_MC!K1229="","*",FN_MC!K1229)</f>
        <v>*</v>
      </c>
      <c r="O1208" s="297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6" t="str">
        <f>IF(FN_MC!K1230="","*",FN_MC!K1230)</f>
        <v>*</v>
      </c>
      <c r="O1209" s="296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7" t="str">
        <f>IF(FN_MC!K1231="","*",FN_MC!K1231)</f>
        <v>*</v>
      </c>
      <c r="O1210" s="297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7" t="str">
        <f>IF(FN_MC!K1232="","*",FN_MC!K1232)</f>
        <v>*</v>
      </c>
      <c r="O1211" s="297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6" t="str">
        <f>IF(FN_MC!K1233="","*",FN_MC!K1233)</f>
        <v>*</v>
      </c>
      <c r="O1212" s="296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7" t="str">
        <f>IF(FN_MC!K1234="","*",FN_MC!K1234)</f>
        <v>*</v>
      </c>
      <c r="O1213" s="297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7" t="str">
        <f>IF(FN_MC!K1235="","*",FN_MC!K1235)</f>
        <v>*</v>
      </c>
      <c r="O1214" s="297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6" t="str">
        <f>IF(FN_MC!K1236="","*",FN_MC!K1236)</f>
        <v>*</v>
      </c>
      <c r="O1215" s="296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7" t="str">
        <f>IF(FN_MC!K1237="","*",FN_MC!K1237)</f>
        <v>*</v>
      </c>
      <c r="O1216" s="297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7" t="str">
        <f>IF(FN_MC!K1238="","*",FN_MC!K1238)</f>
        <v>*</v>
      </c>
      <c r="O1217" s="297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6" t="str">
        <f>IF(FN_MC!K1239="","*",FN_MC!K1239)</f>
        <v>*</v>
      </c>
      <c r="O1218" s="296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7" t="str">
        <f>IF(FN_MC!K1240="","*",FN_MC!K1240)</f>
        <v>*</v>
      </c>
      <c r="O1219" s="297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7" t="str">
        <f>IF(FN_MC!K1241="","*",FN_MC!K1241)</f>
        <v>*</v>
      </c>
      <c r="O1220" s="297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6" t="str">
        <f>IF(FN_MC!K1242="","*",FN_MC!K1242)</f>
        <v>*</v>
      </c>
      <c r="O1221" s="296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7" t="str">
        <f>IF(FN_MC!K1243="","*",FN_MC!K1243)</f>
        <v>*</v>
      </c>
      <c r="O1222" s="297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7" t="str">
        <f>IF(FN_MC!K1244="","*",FN_MC!K1244)</f>
        <v>*</v>
      </c>
      <c r="O1223" s="297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6" t="str">
        <f>IF(FN_MC!K1245="","*",FN_MC!K1245)</f>
        <v>*</v>
      </c>
      <c r="O1224" s="296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7" t="str">
        <f>IF(FN_MC!K1246="","*",FN_MC!K1246)</f>
        <v>*</v>
      </c>
      <c r="O1225" s="297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7" t="str">
        <f>IF(FN_MC!K1247="","*",FN_MC!K1247)</f>
        <v>*</v>
      </c>
      <c r="O1226" s="297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6" t="str">
        <f>IF(FN_MC!K1248="","*",FN_MC!K1248)</f>
        <v>*</v>
      </c>
      <c r="O1227" s="296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7" t="str">
        <f>IF(FN_MC!K1249="","*",FN_MC!K1249)</f>
        <v>*</v>
      </c>
      <c r="O1228" s="297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7" t="str">
        <f>IF(FN_MC!K1250="","*",FN_MC!K1250)</f>
        <v>*</v>
      </c>
      <c r="O1229" s="297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6" t="str">
        <f>IF(FN_MC!K1251="","*",FN_MC!K1251)</f>
        <v>*</v>
      </c>
      <c r="O1230" s="296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7" t="str">
        <f>IF(FN_MC!K1252="","*",FN_MC!K1252)</f>
        <v>*</v>
      </c>
      <c r="O1231" s="297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7" t="str">
        <f>IF(FN_MC!K1253="","*",FN_MC!K1253)</f>
        <v>*</v>
      </c>
      <c r="O1232" s="297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6" t="str">
        <f>IF(FN_MC!K1254="","*",FN_MC!K1254)</f>
        <v>*</v>
      </c>
      <c r="O1233" s="296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7" t="str">
        <f>IF(FN_MC!K1255="","*",FN_MC!K1255)</f>
        <v>*</v>
      </c>
      <c r="O1234" s="297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7" t="str">
        <f>IF(FN_MC!K1256="","*",FN_MC!K1256)</f>
        <v>*</v>
      </c>
      <c r="O1235" s="297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6" t="str">
        <f>IF(FN_MC!K1257="","*",FN_MC!K1257)</f>
        <v>*</v>
      </c>
      <c r="O1236" s="296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7" t="str">
        <f>IF(FN_MC!K1258="","*",FN_MC!K1258)</f>
        <v>*</v>
      </c>
      <c r="O1237" s="297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7" t="str">
        <f>IF(FN_MC!K1259="","*",FN_MC!K1259)</f>
        <v>*</v>
      </c>
      <c r="O1238" s="297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6" t="str">
        <f>IF(FN_MC!K1260="","*",FN_MC!K1260)</f>
        <v>*</v>
      </c>
      <c r="O1239" s="296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7" t="str">
        <f>IF(FN_MC!K1261="","*",FN_MC!K1261)</f>
        <v>*</v>
      </c>
      <c r="O1240" s="297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7" t="str">
        <f>IF(FN_MC!K1262="","*",FN_MC!K1262)</f>
        <v>*</v>
      </c>
      <c r="O1241" s="297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6" t="str">
        <f>IF(FN_MC!K1263="","*",FN_MC!K1263)</f>
        <v>*</v>
      </c>
      <c r="O1242" s="296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7" t="str">
        <f>IF(FN_MC!K1264="","*",FN_MC!K1264)</f>
        <v>*</v>
      </c>
      <c r="O1243" s="297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7" t="str">
        <f>IF(FN_MC!K1265="","*",FN_MC!K1265)</f>
        <v>*</v>
      </c>
      <c r="O1244" s="297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6" t="str">
        <f>IF(FN_MC!K1266="","*",FN_MC!K1266)</f>
        <v>*</v>
      </c>
      <c r="O1245" s="296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7" t="str">
        <f>IF(FN_MC!K1267="","*",FN_MC!K1267)</f>
        <v>*</v>
      </c>
      <c r="O1246" s="297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7" t="str">
        <f>IF(FN_MC!K1268="","*",FN_MC!K1268)</f>
        <v>*</v>
      </c>
      <c r="O1247" s="297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6" t="str">
        <f>IF(FN_MC!K1269="","*",FN_MC!K1269)</f>
        <v>*</v>
      </c>
      <c r="O1248" s="296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7" t="str">
        <f>IF(FN_MC!K1270="","*",FN_MC!K1270)</f>
        <v>*</v>
      </c>
      <c r="O1249" s="297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7" t="str">
        <f>IF(FN_MC!K1271="","*",FN_MC!K1271)</f>
        <v>*</v>
      </c>
      <c r="O1250" s="297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6" t="str">
        <f>IF(FN_MC!K1272="","*",FN_MC!K1272)</f>
        <v>*</v>
      </c>
      <c r="O1251" s="296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7" t="str">
        <f>IF(FN_MC!K1273="","*",FN_MC!K1273)</f>
        <v>*</v>
      </c>
      <c r="O1252" s="297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7" t="str">
        <f>IF(FN_MC!K1274="","*",FN_MC!K1274)</f>
        <v>*</v>
      </c>
      <c r="O1253" s="297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6" t="str">
        <f>IF(FN_MC!K1275="","*",FN_MC!K1275)</f>
        <v>*</v>
      </c>
      <c r="O1254" s="296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7" t="str">
        <f>IF(FN_MC!K1276="","*",FN_MC!K1276)</f>
        <v>*</v>
      </c>
      <c r="O1255" s="297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7" t="str">
        <f>IF(FN_MC!K1277="","*",FN_MC!K1277)</f>
        <v>*</v>
      </c>
      <c r="O1256" s="297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6" t="str">
        <f>IF(FN_MC!K1278="","*",FN_MC!K1278)</f>
        <v>*</v>
      </c>
      <c r="O1257" s="296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7" t="str">
        <f>IF(FN_MC!K1279="","*",FN_MC!K1279)</f>
        <v>*</v>
      </c>
      <c r="O1258" s="297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7" t="str">
        <f>IF(FN_MC!K1280="","*",FN_MC!K1280)</f>
        <v>*</v>
      </c>
      <c r="O1259" s="297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6" t="str">
        <f>IF(FN_MC!K1281="","*",FN_MC!K1281)</f>
        <v>*</v>
      </c>
      <c r="O1260" s="296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7" t="str">
        <f>IF(FN_MC!K1282="","*",FN_MC!K1282)</f>
        <v>*</v>
      </c>
      <c r="O1261" s="297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7" t="str">
        <f>IF(FN_MC!K1283="","*",FN_MC!K1283)</f>
        <v>*</v>
      </c>
      <c r="O1262" s="297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6" t="str">
        <f>IF(FN_MC!K1284="","*",FN_MC!K1284)</f>
        <v>*</v>
      </c>
      <c r="O1263" s="296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7" t="str">
        <f>IF(FN_MC!K1285="","*",FN_MC!K1285)</f>
        <v>*</v>
      </c>
      <c r="O1264" s="297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7" t="str">
        <f>IF(FN_MC!K1286="","*",FN_MC!K1286)</f>
        <v>*</v>
      </c>
      <c r="O1265" s="297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6" t="str">
        <f>IF(FN_MC!K1287="","*",FN_MC!K1287)</f>
        <v>*</v>
      </c>
      <c r="O1266" s="296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7" t="str">
        <f>IF(FN_MC!K1288="","*",FN_MC!K1288)</f>
        <v>*</v>
      </c>
      <c r="O1267" s="297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7" t="str">
        <f>IF(FN_MC!K1289="","*",FN_MC!K1289)</f>
        <v>*</v>
      </c>
      <c r="O1268" s="297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6" t="str">
        <f>IF(FN_MC!K1290="","*",FN_MC!K1290)</f>
        <v>*</v>
      </c>
      <c r="O1269" s="296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7" t="str">
        <f>IF(FN_MC!K1291="","*",FN_MC!K1291)</f>
        <v>*</v>
      </c>
      <c r="O1270" s="297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7" t="str">
        <f>IF(FN_MC!K1292="","*",FN_MC!K1292)</f>
        <v>*</v>
      </c>
      <c r="O1271" s="297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6" t="str">
        <f>IF(FN_MC!K1293="","*",FN_MC!K1293)</f>
        <v>*</v>
      </c>
      <c r="O1272" s="296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7" t="str">
        <f>IF(FN_MC!K1294="","*",FN_MC!K1294)</f>
        <v>*</v>
      </c>
      <c r="O1273" s="297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7" t="str">
        <f>IF(FN_MC!K1295="","*",FN_MC!K1295)</f>
        <v>*</v>
      </c>
      <c r="O1274" s="297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6" t="str">
        <f>IF(FN_MC!K1296="","*",FN_MC!K1296)</f>
        <v>*</v>
      </c>
      <c r="O1275" s="296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7" t="str">
        <f>IF(FN_MC!K1297="","*",FN_MC!K1297)</f>
        <v>*</v>
      </c>
      <c r="O1276" s="297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7" t="str">
        <f>IF(FN_MC!K1298="","*",FN_MC!K1298)</f>
        <v>*</v>
      </c>
      <c r="O1277" s="297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6" t="str">
        <f>IF(FN_MC!K1299="","*",FN_MC!K1299)</f>
        <v>*</v>
      </c>
      <c r="O1278" s="296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7" t="str">
        <f>IF(FN_MC!K1300="","*",FN_MC!K1300)</f>
        <v>*</v>
      </c>
      <c r="O1279" s="297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7" t="str">
        <f>IF(FN_MC!K1301="","*",FN_MC!K1301)</f>
        <v>*</v>
      </c>
      <c r="O1280" s="297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6" t="str">
        <f>IF(FN_MC!K1302="","*",FN_MC!K1302)</f>
        <v>*</v>
      </c>
      <c r="O1281" s="296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7" t="str">
        <f>IF(FN_MC!K1303="","*",FN_MC!K1303)</f>
        <v>*</v>
      </c>
      <c r="O1282" s="297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7" t="str">
        <f>IF(FN_MC!K1304="","*",FN_MC!K1304)</f>
        <v>*</v>
      </c>
      <c r="O1283" s="297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6" t="str">
        <f>IF(FN_MC!K1305="","*",FN_MC!K1305)</f>
        <v>*</v>
      </c>
      <c r="O1284" s="296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7" t="str">
        <f>IF(FN_MC!K1306="","*",FN_MC!K1306)</f>
        <v>*</v>
      </c>
      <c r="O1285" s="297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7" t="str">
        <f>IF(FN_MC!K1307="","*",FN_MC!K1307)</f>
        <v>*</v>
      </c>
      <c r="O1286" s="297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6" t="str">
        <f>IF(FN_MC!K1308="","*",FN_MC!K1308)</f>
        <v>*</v>
      </c>
      <c r="O1287" s="296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7" t="str">
        <f>IF(FN_MC!K1309="","*",FN_MC!K1309)</f>
        <v>*</v>
      </c>
      <c r="O1288" s="297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7" t="str">
        <f>IF(FN_MC!K1310="","*",FN_MC!K1310)</f>
        <v>*</v>
      </c>
      <c r="O1289" s="297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6" t="str">
        <f>IF(FN_MC!K1311="","*",FN_MC!K1311)</f>
        <v>*</v>
      </c>
      <c r="O1290" s="296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7" t="str">
        <f>IF(FN_MC!K1312="","*",FN_MC!K1312)</f>
        <v>*</v>
      </c>
      <c r="O1291" s="297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7" t="str">
        <f>IF(FN_MC!K1313="","*",FN_MC!K1313)</f>
        <v>*</v>
      </c>
      <c r="O1292" s="297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6" t="str">
        <f>IF(FN_MC!K1314="","*",FN_MC!K1314)</f>
        <v>*</v>
      </c>
      <c r="O1293" s="296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7" t="str">
        <f>IF(FN_MC!K1315="","*",FN_MC!K1315)</f>
        <v>*</v>
      </c>
      <c r="O1294" s="297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7" t="str">
        <f>IF(FN_MC!K1316="","*",FN_MC!K1316)</f>
        <v>*</v>
      </c>
      <c r="O1295" s="297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6" t="str">
        <f>IF(FN_MC!K1317="","*",FN_MC!K1317)</f>
        <v>*</v>
      </c>
      <c r="O1296" s="296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7" t="str">
        <f>IF(FN_MC!K1318="","*",FN_MC!K1318)</f>
        <v>*</v>
      </c>
      <c r="O1297" s="297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7" t="str">
        <f>IF(FN_MC!K1319="","*",FN_MC!K1319)</f>
        <v>*</v>
      </c>
      <c r="O1298" s="297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6" t="str">
        <f>IF(FN_MC!K1320="","*",FN_MC!K1320)</f>
        <v>*</v>
      </c>
      <c r="O1299" s="296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7" t="str">
        <f>IF(FN_MC!K1321="","*",FN_MC!K1321)</f>
        <v>*</v>
      </c>
      <c r="O1300" s="297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7" t="str">
        <f>IF(FN_MC!K1322="","*",FN_MC!K1322)</f>
        <v>*</v>
      </c>
      <c r="O1301" s="297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6" t="str">
        <f>IF(FN_MC!K1323="","*",FN_MC!K1323)</f>
        <v>*</v>
      </c>
      <c r="O1302" s="296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7" t="str">
        <f>IF(FN_MC!K1324="","*",FN_MC!K1324)</f>
        <v>*</v>
      </c>
      <c r="O1303" s="297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7" t="str">
        <f>IF(FN_MC!K1325="","*",FN_MC!K1325)</f>
        <v>*</v>
      </c>
      <c r="O1304" s="297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6" t="str">
        <f>IF(FN_MC!K1326="","*",FN_MC!K1326)</f>
        <v>*</v>
      </c>
      <c r="O1305" s="296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7" t="str">
        <f>IF(FN_MC!K1327="","*",FN_MC!K1327)</f>
        <v>*</v>
      </c>
      <c r="O1306" s="297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7" t="str">
        <f>IF(FN_MC!K1328="","*",FN_MC!K1328)</f>
        <v>*</v>
      </c>
      <c r="O1307" s="297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6" t="str">
        <f>IF(FN_MC!K1329="","*",FN_MC!K1329)</f>
        <v>*</v>
      </c>
      <c r="O1308" s="296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7" t="str">
        <f>IF(FN_MC!K1330="","*",FN_MC!K1330)</f>
        <v>*</v>
      </c>
      <c r="O1309" s="297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7" t="str">
        <f>IF(FN_MC!K1331="","*",FN_MC!K1331)</f>
        <v>*</v>
      </c>
      <c r="O1310" s="297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6" t="str">
        <f>IF(FN_MC!K1332="","*",FN_MC!K1332)</f>
        <v>*</v>
      </c>
      <c r="O1311" s="296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7" t="str">
        <f>IF(FN_MC!K1333="","*",FN_MC!K1333)</f>
        <v>*</v>
      </c>
      <c r="O1312" s="297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7" t="str">
        <f>IF(FN_MC!K1334="","*",FN_MC!K1334)</f>
        <v>*</v>
      </c>
      <c r="O1313" s="297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6" t="str">
        <f>IF(FN_MC!K1335="","*",FN_MC!K1335)</f>
        <v>*</v>
      </c>
      <c r="O1314" s="296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7" t="str">
        <f>IF(FN_MC!K1336="","*",FN_MC!K1336)</f>
        <v>*</v>
      </c>
      <c r="O1315" s="297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7" t="str">
        <f>IF(FN_MC!K1337="","*",FN_MC!K1337)</f>
        <v>*</v>
      </c>
      <c r="O1316" s="297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6" t="str">
        <f>IF(FN_MC!K1338="","*",FN_MC!K1338)</f>
        <v>*</v>
      </c>
      <c r="O1317" s="296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7" t="str">
        <f>IF(FN_MC!K1339="","*",FN_MC!K1339)</f>
        <v>*</v>
      </c>
      <c r="O1318" s="297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7" t="str">
        <f>IF(FN_MC!K1340="","*",FN_MC!K1340)</f>
        <v>*</v>
      </c>
      <c r="O1319" s="297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6" t="str">
        <f>IF(FN_MC!K1341="","*",FN_MC!K1341)</f>
        <v>*</v>
      </c>
      <c r="O1320" s="296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7" t="str">
        <f>IF(FN_MC!K1342="","*",FN_MC!K1342)</f>
        <v>*</v>
      </c>
      <c r="O1321" s="297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7" t="str">
        <f>IF(FN_MC!K1343="","*",FN_MC!K1343)</f>
        <v>*</v>
      </c>
      <c r="O1322" s="297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6" t="str">
        <f>IF(FN_MC!K1344="","*",FN_MC!K1344)</f>
        <v>*</v>
      </c>
      <c r="O1323" s="296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7" t="str">
        <f>IF(FN_MC!K1345="","*",FN_MC!K1345)</f>
        <v>*</v>
      </c>
      <c r="O1324" s="297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7" t="str">
        <f>IF(FN_MC!K1346="","*",FN_MC!K1346)</f>
        <v>*</v>
      </c>
      <c r="O1325" s="297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6" t="str">
        <f>IF(FN_MC!K1347="","*",FN_MC!K1347)</f>
        <v>*</v>
      </c>
      <c r="O1326" s="296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7" t="str">
        <f>IF(FN_MC!K1348="","*",FN_MC!K1348)</f>
        <v>*</v>
      </c>
      <c r="O1327" s="297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7" t="str">
        <f>IF(FN_MC!K1349="","*",FN_MC!K1349)</f>
        <v>*</v>
      </c>
      <c r="O1328" s="297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6" t="str">
        <f>IF(FN_MC!K1350="","*",FN_MC!K1350)</f>
        <v>*</v>
      </c>
      <c r="O1329" s="296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7" t="str">
        <f>IF(FN_MC!K1351="","*",FN_MC!K1351)</f>
        <v>*</v>
      </c>
      <c r="O1330" s="297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7" t="str">
        <f>IF(FN_MC!K1352="","*",FN_MC!K1352)</f>
        <v>*</v>
      </c>
      <c r="O1331" s="297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6" t="str">
        <f>IF(FN_MC!K1353="","*",FN_MC!K1353)</f>
        <v>*</v>
      </c>
      <c r="O1332" s="296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7" t="str">
        <f>IF(FN_MC!K1354="","*",FN_MC!K1354)</f>
        <v>*</v>
      </c>
      <c r="O1333" s="297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7" t="str">
        <f>IF(FN_MC!K1355="","*",FN_MC!K1355)</f>
        <v>*</v>
      </c>
      <c r="O1334" s="297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6" t="str">
        <f>IF(FN_MC!K1356="","*",FN_MC!K1356)</f>
        <v>*</v>
      </c>
      <c r="O1335" s="296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7" t="str">
        <f>IF(FN_MC!K1357="","*",FN_MC!K1357)</f>
        <v>*</v>
      </c>
      <c r="O1336" s="297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7" t="str">
        <f>IF(FN_MC!K1358="","*",FN_MC!K1358)</f>
        <v>*</v>
      </c>
      <c r="O1337" s="297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6" t="str">
        <f>IF(FN_MC!K1359="","*",FN_MC!K1359)</f>
        <v>*</v>
      </c>
      <c r="O1338" s="296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7" t="str">
        <f>IF(FN_MC!K1360="","*",FN_MC!K1360)</f>
        <v>*</v>
      </c>
      <c r="O1339" s="297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7" t="str">
        <f>IF(FN_MC!K1361="","*",FN_MC!K1361)</f>
        <v>*</v>
      </c>
      <c r="O1340" s="297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6" t="str">
        <f>IF(FN_MC!K1362="","*",FN_MC!K1362)</f>
        <v>*</v>
      </c>
      <c r="O1341" s="296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7" t="str">
        <f>IF(FN_MC!K1363="","*",FN_MC!K1363)</f>
        <v>*</v>
      </c>
      <c r="O1342" s="297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7" t="str">
        <f>IF(FN_MC!K1364="","*",FN_MC!K1364)</f>
        <v>*</v>
      </c>
      <c r="O1343" s="297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6" t="str">
        <f>IF(FN_MC!K1365="","*",FN_MC!K1365)</f>
        <v>*</v>
      </c>
      <c r="O1344" s="296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7" t="str">
        <f>IF(FN_MC!K1366="","*",FN_MC!K1366)</f>
        <v>*</v>
      </c>
      <c r="O1345" s="297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7" t="str">
        <f>IF(FN_MC!K1367="","*",FN_MC!K1367)</f>
        <v>*</v>
      </c>
      <c r="O1346" s="297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6" t="str">
        <f>IF(FN_MC!K1368="","*",FN_MC!K1368)</f>
        <v>*</v>
      </c>
      <c r="O1347" s="296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7" t="str">
        <f>IF(FN_MC!K1369="","*",FN_MC!K1369)</f>
        <v>*</v>
      </c>
      <c r="O1348" s="297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7" t="str">
        <f>IF(FN_MC!K1370="","*",FN_MC!K1370)</f>
        <v>*</v>
      </c>
      <c r="O1349" s="297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6" t="str">
        <f>IF(FN_MC!K1371="","*",FN_MC!K1371)</f>
        <v>*</v>
      </c>
      <c r="O1350" s="296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7" t="str">
        <f>IF(FN_MC!K1372="","*",FN_MC!K1372)</f>
        <v>*</v>
      </c>
      <c r="O1351" s="297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7" t="str">
        <f>IF(FN_MC!K1373="","*",FN_MC!K1373)</f>
        <v>*</v>
      </c>
      <c r="O1352" s="297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6" t="str">
        <f>IF(FN_MC!K1374="","*",FN_MC!K1374)</f>
        <v>*</v>
      </c>
      <c r="O1353" s="296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7" t="str">
        <f>IF(FN_MC!K1375="","*",FN_MC!K1375)</f>
        <v>*</v>
      </c>
      <c r="O1354" s="297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7" t="str">
        <f>IF(FN_MC!K1376="","*",FN_MC!K1376)</f>
        <v>*</v>
      </c>
      <c r="O1355" s="297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6" t="str">
        <f>IF(FN_MC!K1377="","*",FN_MC!K1377)</f>
        <v>*</v>
      </c>
      <c r="O1356" s="296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7" t="str">
        <f>IF(FN_MC!K1378="","*",FN_MC!K1378)</f>
        <v>*</v>
      </c>
      <c r="O1357" s="297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7" t="str">
        <f>IF(FN_MC!K1379="","*",FN_MC!K1379)</f>
        <v>*</v>
      </c>
      <c r="O1358" s="297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6" t="str">
        <f>IF(FN_MC!K1380="","*",FN_MC!K1380)</f>
        <v>*</v>
      </c>
      <c r="O1359" s="296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7" t="str">
        <f>IF(FN_MC!K1381="","*",FN_MC!K1381)</f>
        <v>*</v>
      </c>
      <c r="O1360" s="297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7" t="str">
        <f>IF(FN_MC!K1382="","*",FN_MC!K1382)</f>
        <v>*</v>
      </c>
      <c r="O1361" s="297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6" t="str">
        <f>IF(FN_MC!K1383="","*",FN_MC!K1383)</f>
        <v>*</v>
      </c>
      <c r="O1362" s="296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7" t="str">
        <f>IF(FN_MC!K1384="","*",FN_MC!K1384)</f>
        <v>*</v>
      </c>
      <c r="O1363" s="297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7" t="str">
        <f>IF(FN_MC!K1385="","*",FN_MC!K1385)</f>
        <v>*</v>
      </c>
      <c r="O1364" s="297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6" t="str">
        <f>IF(FN_MC!K1386="","*",FN_MC!K1386)</f>
        <v>*</v>
      </c>
      <c r="O1365" s="296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7" t="str">
        <f>IF(FN_MC!K1387="","*",FN_MC!K1387)</f>
        <v>*</v>
      </c>
      <c r="O1366" s="297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7" t="str">
        <f>IF(FN_MC!K1388="","*",FN_MC!K1388)</f>
        <v>*</v>
      </c>
      <c r="O1367" s="297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6" t="str">
        <f>IF(FN_MC!K1389="","*",FN_MC!K1389)</f>
        <v>*</v>
      </c>
      <c r="O1368" s="296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7" t="str">
        <f>IF(FN_MC!K1390="","*",FN_MC!K1390)</f>
        <v>*</v>
      </c>
      <c r="O1369" s="297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7" t="str">
        <f>IF(FN_MC!K1391="","*",FN_MC!K1391)</f>
        <v>*</v>
      </c>
      <c r="O1370" s="297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6" t="str">
        <f>IF(FN_MC!K1392="","*",FN_MC!K1392)</f>
        <v>*</v>
      </c>
      <c r="O1371" s="296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7" t="str">
        <f>IF(FN_MC!K1393="","*",FN_MC!K1393)</f>
        <v>*</v>
      </c>
      <c r="O1372" s="297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7" t="str">
        <f>IF(FN_MC!K1394="","*",FN_MC!K1394)</f>
        <v>*</v>
      </c>
      <c r="O1373" s="297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6" t="str">
        <f>IF(FN_MC!K1395="","*",FN_MC!K1395)</f>
        <v>*</v>
      </c>
      <c r="O1374" s="296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7" t="str">
        <f>IF(FN_MC!K1396="","*",FN_MC!K1396)</f>
        <v>*</v>
      </c>
      <c r="O1375" s="297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7" t="str">
        <f>IF(FN_MC!K1397="","*",FN_MC!K1397)</f>
        <v>*</v>
      </c>
      <c r="O1376" s="297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6" t="str">
        <f>IF(FN_MC!K1398="","*",FN_MC!K1398)</f>
        <v>*</v>
      </c>
      <c r="O1377" s="296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7" t="str">
        <f>IF(FN_MC!K1399="","*",FN_MC!K1399)</f>
        <v>*</v>
      </c>
      <c r="O1378" s="297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7" t="str">
        <f>IF(FN_MC!K1400="","*",FN_MC!K1400)</f>
        <v>*</v>
      </c>
      <c r="O1379" s="297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6" t="str">
        <f>IF(FN_MC!K1401="","*",FN_MC!K1401)</f>
        <v>*</v>
      </c>
      <c r="O1380" s="296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7" t="str">
        <f>IF(FN_MC!K1402="","*",FN_MC!K1402)</f>
        <v>*</v>
      </c>
      <c r="O1381" s="297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7" t="str">
        <f>IF(FN_MC!K1403="","*",FN_MC!K1403)</f>
        <v>*</v>
      </c>
      <c r="O1382" s="297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6" t="str">
        <f>IF(FN_MC!K1404="","*",FN_MC!K1404)</f>
        <v>*</v>
      </c>
      <c r="O1383" s="296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7" t="str">
        <f>IF(FN_MC!K1405="","*",FN_MC!K1405)</f>
        <v>*</v>
      </c>
      <c r="O1384" s="297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7" t="str">
        <f>IF(FN_MC!K1406="","*",FN_MC!K1406)</f>
        <v>*</v>
      </c>
      <c r="O1385" s="297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6" t="str">
        <f>IF(FN_MC!K1407="","*",FN_MC!K1407)</f>
        <v>*</v>
      </c>
      <c r="O1386" s="296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7" t="str">
        <f>IF(FN_MC!K1408="","*",FN_MC!K1408)</f>
        <v>*</v>
      </c>
      <c r="O1387" s="297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7" t="str">
        <f>IF(FN_MC!K1409="","*",FN_MC!K1409)</f>
        <v>*</v>
      </c>
      <c r="O1388" s="297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6" t="str">
        <f>IF(FN_MC!K1410="","*",FN_MC!K1410)</f>
        <v>*</v>
      </c>
      <c r="O1389" s="296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7" t="str">
        <f>IF(FN_MC!K1411="","*",FN_MC!K1411)</f>
        <v>*</v>
      </c>
      <c r="O1390" s="297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7" t="str">
        <f>IF(FN_MC!K1412="","*",FN_MC!K1412)</f>
        <v>*</v>
      </c>
      <c r="O1391" s="297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6" t="str">
        <f>IF(FN_MC!K1413="","*",FN_MC!K1413)</f>
        <v>*</v>
      </c>
      <c r="O1392" s="296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7" t="str">
        <f>IF(FN_MC!K1414="","*",FN_MC!K1414)</f>
        <v>*</v>
      </c>
      <c r="O1393" s="297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7" t="str">
        <f>IF(FN_MC!K1415="","*",FN_MC!K1415)</f>
        <v>*</v>
      </c>
      <c r="O1394" s="297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6" t="str">
        <f>IF(FN_MC!K1416="","*",FN_MC!K1416)</f>
        <v>*</v>
      </c>
      <c r="O1395" s="296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7" t="str">
        <f>IF(FN_MC!K1417="","*",FN_MC!K1417)</f>
        <v>*</v>
      </c>
      <c r="O1396" s="297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7" t="str">
        <f>IF(FN_MC!K1418="","*",FN_MC!K1418)</f>
        <v>*</v>
      </c>
      <c r="O1397" s="297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6" t="str">
        <f>IF(FN_MC!K1419="","*",FN_MC!K1419)</f>
        <v>*</v>
      </c>
      <c r="O1398" s="296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7" t="str">
        <f>IF(FN_MC!K1420="","*",FN_MC!K1420)</f>
        <v>*</v>
      </c>
      <c r="O1399" s="297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7" t="str">
        <f>IF(FN_MC!K1421="","*",FN_MC!K1421)</f>
        <v>*</v>
      </c>
      <c r="O1400" s="297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6" t="str">
        <f>IF(FN_MC!K1422="","*",FN_MC!K1422)</f>
        <v>*</v>
      </c>
      <c r="O1401" s="296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7" t="str">
        <f>IF(FN_MC!K1423="","*",FN_MC!K1423)</f>
        <v>*</v>
      </c>
      <c r="O1402" s="297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7" t="str">
        <f>IF(FN_MC!K1424="","*",FN_MC!K1424)</f>
        <v>*</v>
      </c>
      <c r="O1403" s="297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6" t="str">
        <f>IF(FN_MC!K1425="","*",FN_MC!K1425)</f>
        <v>*</v>
      </c>
      <c r="O1404" s="296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7" t="str">
        <f>IF(FN_MC!K1426="","*",FN_MC!K1426)</f>
        <v>*</v>
      </c>
      <c r="O1405" s="297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7" t="str">
        <f>IF(FN_MC!K1427="","*",FN_MC!K1427)</f>
        <v>*</v>
      </c>
      <c r="O1406" s="297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6" t="str">
        <f>IF(FN_MC!K1428="","*",FN_MC!K1428)</f>
        <v>*</v>
      </c>
      <c r="O1407" s="296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7" t="str">
        <f>IF(FN_MC!K1429="","*",FN_MC!K1429)</f>
        <v>*</v>
      </c>
      <c r="O1408" s="297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7" t="str">
        <f>IF(FN_MC!K1430="","*",FN_MC!K1430)</f>
        <v>*</v>
      </c>
      <c r="O1409" s="297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6" t="str">
        <f>IF(FN_MC!K1431="","*",FN_MC!K1431)</f>
        <v>*</v>
      </c>
      <c r="O1410" s="296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7" t="str">
        <f>IF(FN_MC!K1432="","*",FN_MC!K1432)</f>
        <v>*</v>
      </c>
      <c r="O1411" s="297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7" t="str">
        <f>IF(FN_MC!K1433="","*",FN_MC!K1433)</f>
        <v>*</v>
      </c>
      <c r="O1412" s="297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6" t="str">
        <f>IF(FN_MC!K1434="","*",FN_MC!K1434)</f>
        <v>*</v>
      </c>
      <c r="O1413" s="296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7" t="str">
        <f>IF(FN_MC!K1435="","*",FN_MC!K1435)</f>
        <v>*</v>
      </c>
      <c r="O1414" s="297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7" t="str">
        <f>IF(FN_MC!K1436="","*",FN_MC!K1436)</f>
        <v>*</v>
      </c>
      <c r="O1415" s="297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6" t="str">
        <f>IF(FN_MC!K1437="","*",FN_MC!K1437)</f>
        <v>*</v>
      </c>
      <c r="O1416" s="296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7" t="str">
        <f>IF(FN_MC!K1438="","*",FN_MC!K1438)</f>
        <v>*</v>
      </c>
      <c r="O1417" s="297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7" t="str">
        <f>IF(FN_MC!K1439="","*",FN_MC!K1439)</f>
        <v>*</v>
      </c>
      <c r="O1418" s="297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6" t="str">
        <f>IF(FN_MC!K1440="","*",FN_MC!K1440)</f>
        <v>*</v>
      </c>
      <c r="O1419" s="296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7" t="str">
        <f>IF(FN_MC!K1441="","*",FN_MC!K1441)</f>
        <v>*</v>
      </c>
      <c r="O1420" s="297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7" t="str">
        <f>IF(FN_MC!K1442="","*",FN_MC!K1442)</f>
        <v>*</v>
      </c>
      <c r="O1421" s="297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6" t="str">
        <f>IF(FN_MC!K1443="","*",FN_MC!K1443)</f>
        <v>*</v>
      </c>
      <c r="O1422" s="296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7" t="str">
        <f>IF(FN_MC!K1444="","*",FN_MC!K1444)</f>
        <v>*</v>
      </c>
      <c r="O1423" s="297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7" t="str">
        <f>IF(FN_MC!K1445="","*",FN_MC!K1445)</f>
        <v>*</v>
      </c>
      <c r="O1424" s="297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6" t="str">
        <f>IF(FN_MC!K1446="","*",FN_MC!K1446)</f>
        <v>*</v>
      </c>
      <c r="O1425" s="296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7" t="str">
        <f>IF(FN_MC!K1447="","*",FN_MC!K1447)</f>
        <v>*</v>
      </c>
      <c r="O1426" s="297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7" t="str">
        <f>IF(FN_MC!K1448="","*",FN_MC!K1448)</f>
        <v>*</v>
      </c>
      <c r="O1427" s="297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6" t="str">
        <f>IF(FN_MC!K1449="","*",FN_MC!K1449)</f>
        <v>*</v>
      </c>
      <c r="O1428" s="296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7" t="str">
        <f>IF(FN_MC!K1450="","*",FN_MC!K1450)</f>
        <v>*</v>
      </c>
      <c r="O1429" s="297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7" t="str">
        <f>IF(FN_MC!K1451="","*",FN_MC!K1451)</f>
        <v>*</v>
      </c>
      <c r="O1430" s="297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6" t="str">
        <f>IF(FN_MC!K1452="","*",FN_MC!K1452)</f>
        <v>*</v>
      </c>
      <c r="O1431" s="296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7" t="str">
        <f>IF(FN_MC!K1453="","*",FN_MC!K1453)</f>
        <v>*</v>
      </c>
      <c r="O1432" s="297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7" t="str">
        <f>IF(FN_MC!K1454="","*",FN_MC!K1454)</f>
        <v>*</v>
      </c>
      <c r="O1433" s="297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6" t="str">
        <f>IF(FN_MC!K1455="","*",FN_MC!K1455)</f>
        <v>*</v>
      </c>
      <c r="O1434" s="296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7" t="str">
        <f>IF(FN_MC!K1456="","*",FN_MC!K1456)</f>
        <v>*</v>
      </c>
      <c r="O1435" s="297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7" t="str">
        <f>IF(FN_MC!K1457="","*",FN_MC!K1457)</f>
        <v>*</v>
      </c>
      <c r="O1436" s="297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6" t="str">
        <f>IF(FN_MC!K1458="","*",FN_MC!K1458)</f>
        <v>*</v>
      </c>
      <c r="O1437" s="296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7" t="str">
        <f>IF(FN_MC!K1459="","*",FN_MC!K1459)</f>
        <v>*</v>
      </c>
      <c r="O1438" s="297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7" t="str">
        <f>IF(FN_MC!K1460="","*",FN_MC!K1460)</f>
        <v>*</v>
      </c>
      <c r="O1439" s="297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6" t="str">
        <f>IF(FN_MC!K1461="","*",FN_MC!K1461)</f>
        <v>*</v>
      </c>
      <c r="O1440" s="296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7" t="str">
        <f>IF(FN_MC!K1462="","*",FN_MC!K1462)</f>
        <v>*</v>
      </c>
      <c r="O1441" s="297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7" t="str">
        <f>IF(FN_MC!K1463="","*",FN_MC!K1463)</f>
        <v>*</v>
      </c>
      <c r="O1442" s="297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6" t="str">
        <f>IF(FN_MC!K1464="","*",FN_MC!K1464)</f>
        <v>*</v>
      </c>
      <c r="O1443" s="296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7" t="str">
        <f>IF(FN_MC!K1465="","*",FN_MC!K1465)</f>
        <v>*</v>
      </c>
      <c r="O1444" s="297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7" t="str">
        <f>IF(FN_MC!K1466="","*",FN_MC!K1466)</f>
        <v>*</v>
      </c>
      <c r="O1445" s="297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6" t="str">
        <f>IF(FN_MC!K1467="","*",FN_MC!K1467)</f>
        <v>*</v>
      </c>
      <c r="O1446" s="296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7" t="str">
        <f>IF(FN_MC!K1468="","*",FN_MC!K1468)</f>
        <v>*</v>
      </c>
      <c r="O1447" s="297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7" t="str">
        <f>IF(FN_MC!K1469="","*",FN_MC!K1469)</f>
        <v>*</v>
      </c>
      <c r="O1448" s="297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6" t="str">
        <f>IF(FN_MC!K1470="","*",FN_MC!K1470)</f>
        <v>*</v>
      </c>
      <c r="O1449" s="296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7" t="str">
        <f>IF(FN_MC!K1471="","*",FN_MC!K1471)</f>
        <v>*</v>
      </c>
      <c r="O1450" s="297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7" t="str">
        <f>IF(FN_MC!K1472="","*",FN_MC!K1472)</f>
        <v>*</v>
      </c>
      <c r="O1451" s="297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6" t="str">
        <f>IF(FN_MC!K1473="","*",FN_MC!K1473)</f>
        <v>*</v>
      </c>
      <c r="O1452" s="296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7" t="str">
        <f>IF(FN_MC!K1474="","*",FN_MC!K1474)</f>
        <v>*</v>
      </c>
      <c r="O1453" s="297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7" t="str">
        <f>IF(FN_MC!K1475="","*",FN_MC!K1475)</f>
        <v>*</v>
      </c>
      <c r="O1454" s="297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6" t="str">
        <f>IF(FN_MC!K1476="","*",FN_MC!K1476)</f>
        <v>*</v>
      </c>
      <c r="O1455" s="296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7" t="str">
        <f>IF(FN_MC!K1477="","*",FN_MC!K1477)</f>
        <v>*</v>
      </c>
      <c r="O1456" s="297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7" t="str">
        <f>IF(FN_MC!K1478="","*",FN_MC!K1478)</f>
        <v>*</v>
      </c>
      <c r="O1457" s="297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6" t="str">
        <f>IF(FN_MC!K1479="","*",FN_MC!K1479)</f>
        <v>*</v>
      </c>
      <c r="O1458" s="296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7" t="str">
        <f>IF(FN_MC!K1480="","*",FN_MC!K1480)</f>
        <v>*</v>
      </c>
      <c r="O1459" s="297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7" t="str">
        <f>IF(FN_MC!K1481="","*",FN_MC!K1481)</f>
        <v>*</v>
      </c>
      <c r="O1460" s="297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6" t="str">
        <f>IF(FN_MC!K1482="","*",FN_MC!K1482)</f>
        <v>*</v>
      </c>
      <c r="O1461" s="296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7" t="str">
        <f>IF(FN_MC!K1483="","*",FN_MC!K1483)</f>
        <v>*</v>
      </c>
      <c r="O1462" s="297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7" t="str">
        <f>IF(FN_MC!K1484="","*",FN_MC!K1484)</f>
        <v>*</v>
      </c>
      <c r="O1463" s="297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6" t="str">
        <f>IF(FN_MC!K1485="","*",FN_MC!K1485)</f>
        <v>*</v>
      </c>
      <c r="O1464" s="296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7" t="str">
        <f>IF(FN_MC!K1486="","*",FN_MC!K1486)</f>
        <v>*</v>
      </c>
      <c r="O1465" s="297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7" t="str">
        <f>IF(FN_MC!K1487="","*",FN_MC!K1487)</f>
        <v>*</v>
      </c>
      <c r="O1466" s="297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6" t="str">
        <f>IF(FN_MC!K1488="","*",FN_MC!K1488)</f>
        <v>*</v>
      </c>
      <c r="O1467" s="296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7" t="str">
        <f>IF(FN_MC!K1489="","*",FN_MC!K1489)</f>
        <v>*</v>
      </c>
      <c r="O1468" s="297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7" t="str">
        <f>IF(FN_MC!K1490="","*",FN_MC!K1490)</f>
        <v>*</v>
      </c>
      <c r="O1469" s="297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6" t="str">
        <f>IF(FN_MC!K1491="","*",FN_MC!K1491)</f>
        <v>*</v>
      </c>
      <c r="O1470" s="296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7" t="str">
        <f>IF(FN_MC!K1492="","*",FN_MC!K1492)</f>
        <v>*</v>
      </c>
      <c r="O1471" s="297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7" t="str">
        <f>IF(FN_MC!K1493="","*",FN_MC!K1493)</f>
        <v>*</v>
      </c>
      <c r="O1472" s="297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6" t="str">
        <f>IF(FN_MC!K1494="","*",FN_MC!K1494)</f>
        <v>*</v>
      </c>
      <c r="O1473" s="296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7" t="str">
        <f>IF(FN_MC!K1495="","*",FN_MC!K1495)</f>
        <v>*</v>
      </c>
      <c r="O1474" s="297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7" t="str">
        <f>IF(FN_MC!K1496="","*",FN_MC!K1496)</f>
        <v>*</v>
      </c>
      <c r="O1475" s="297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6" t="str">
        <f>IF(FN_MC!K1497="","*",FN_MC!K1497)</f>
        <v>*</v>
      </c>
      <c r="O1476" s="296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7" t="str">
        <f>IF(FN_MC!K1498="","*",FN_MC!K1498)</f>
        <v>*</v>
      </c>
      <c r="O1477" s="297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7" t="str">
        <f>IF(FN_MC!K1499="","*",FN_MC!K1499)</f>
        <v>*</v>
      </c>
      <c r="O1478" s="297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6" t="str">
        <f>IF(FN_MC!K1500="","*",FN_MC!K1500)</f>
        <v>*</v>
      </c>
      <c r="O1479" s="296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7" t="str">
        <f>IF(FN_MC!K1501="","*",FN_MC!K1501)</f>
        <v>*</v>
      </c>
      <c r="O1480" s="297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7" t="str">
        <f>IF(FN_MC!K1502="","*",FN_MC!K1502)</f>
        <v>*</v>
      </c>
      <c r="O1481" s="297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6" t="str">
        <f>IF(FN_MC!K1503="","*",FN_MC!K1503)</f>
        <v>*</v>
      </c>
      <c r="O1482" s="296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7" t="str">
        <f>IF(FN_MC!K1504="","*",FN_MC!K1504)</f>
        <v>*</v>
      </c>
      <c r="O1483" s="297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7" t="str">
        <f>IF(FN_MC!K1505="","*",FN_MC!K1505)</f>
        <v>*</v>
      </c>
      <c r="O1484" s="297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6" t="str">
        <f>IF(FN_MC!K1506="","*",FN_MC!K1506)</f>
        <v>*</v>
      </c>
      <c r="O1485" s="296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7" t="str">
        <f>IF(FN_MC!K1507="","*",FN_MC!K1507)</f>
        <v>*</v>
      </c>
      <c r="O1486" s="297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7" t="str">
        <f>IF(FN_MC!K1508="","*",FN_MC!K1508)</f>
        <v>*</v>
      </c>
      <c r="O1487" s="297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6" t="str">
        <f>IF(FN_MC!K1509="","*",FN_MC!K1509)</f>
        <v>*</v>
      </c>
      <c r="O1488" s="296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7" t="str">
        <f>IF(FN_MC!K1510="","*",FN_MC!K1510)</f>
        <v>*</v>
      </c>
      <c r="O1489" s="297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7" t="str">
        <f>IF(FN_MC!K1511="","*",FN_MC!K1511)</f>
        <v>*</v>
      </c>
      <c r="O1490" s="297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6" t="str">
        <f>IF(FN_MC!K1512="","*",FN_MC!K1512)</f>
        <v>*</v>
      </c>
      <c r="O1491" s="296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7" t="str">
        <f>IF(FN_MC!K1513="","*",FN_MC!K1513)</f>
        <v>*</v>
      </c>
      <c r="O1492" s="297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7" t="str">
        <f>IF(FN_MC!K1514="","*",FN_MC!K1514)</f>
        <v>*</v>
      </c>
      <c r="O1493" s="297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6" t="str">
        <f>IF(FN_MC!K1515="","*",FN_MC!K1515)</f>
        <v>*</v>
      </c>
      <c r="O1494" s="296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7" t="str">
        <f>IF(FN_MC!K1516="","*",FN_MC!K1516)</f>
        <v>*</v>
      </c>
      <c r="O1495" s="297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7" t="str">
        <f>IF(FN_MC!K1517="","*",FN_MC!K1517)</f>
        <v>*</v>
      </c>
      <c r="O1496" s="297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6" t="str">
        <f>IF(FN_MC!K1518="","*",FN_MC!K1518)</f>
        <v>*</v>
      </c>
      <c r="O1497" s="296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7" t="str">
        <f>IF(FN_MC!K1519="","*",FN_MC!K1519)</f>
        <v>*</v>
      </c>
      <c r="O1498" s="297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7" t="str">
        <f>IF(FN_MC!K1520="","*",FN_MC!K1520)</f>
        <v>*</v>
      </c>
      <c r="O1499" s="297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6" t="str">
        <f>IF(FN_MC!K1521="","*",FN_MC!K1521)</f>
        <v>*</v>
      </c>
      <c r="O1500" s="296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7" t="str">
        <f>IF(FN_MC!K1522="","*",FN_MC!K1522)</f>
        <v>*</v>
      </c>
      <c r="O1501" s="297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7" t="str">
        <f>IF(FN_MC!K1523="","*",FN_MC!K1523)</f>
        <v>*</v>
      </c>
      <c r="O1502" s="297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6" t="str">
        <f>IF(FN_MC!K1524="","*",FN_MC!K1524)</f>
        <v>*</v>
      </c>
      <c r="O1503" s="296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7" t="str">
        <f>IF(FN_MC!K1525="","*",FN_MC!K1525)</f>
        <v>*</v>
      </c>
      <c r="O1504" s="297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7" t="str">
        <f>IF(FN_MC!K1526="","*",FN_MC!K1526)</f>
        <v>*</v>
      </c>
      <c r="O1505" s="297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6" t="str">
        <f>IF(FN_MC!K1527="","*",FN_MC!K1527)</f>
        <v>*</v>
      </c>
      <c r="O1506" s="296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7" t="str">
        <f>IF(FN_MC!K1528="","*",FN_MC!K1528)</f>
        <v>*</v>
      </c>
      <c r="O1507" s="297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7" t="str">
        <f>IF(FN_MC!K1529="","*",FN_MC!K1529)</f>
        <v>*</v>
      </c>
      <c r="O1508" s="297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6" t="str">
        <f>IF(FN_MC!K1530="","*",FN_MC!K1530)</f>
        <v>*</v>
      </c>
      <c r="O1509" s="296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7" t="str">
        <f>IF(FN_MC!K1531="","*",FN_MC!K1531)</f>
        <v>*</v>
      </c>
      <c r="O1510" s="297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7" t="str">
        <f>IF(FN_MC!K1532="","*",FN_MC!K1532)</f>
        <v>*</v>
      </c>
      <c r="O1511" s="297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6" t="str">
        <f>IF(FN_MC!K1533="","*",FN_MC!K1533)</f>
        <v>*</v>
      </c>
      <c r="O1512" s="296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7" t="str">
        <f>IF(FN_MC!K1534="","*",FN_MC!K1534)</f>
        <v>*</v>
      </c>
      <c r="O1513" s="297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7" t="str">
        <f>IF(FN_MC!K1535="","*",FN_MC!K1535)</f>
        <v>*</v>
      </c>
      <c r="O1514" s="297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6" t="str">
        <f>IF(FN_MC!K1536="","*",FN_MC!K1536)</f>
        <v>*</v>
      </c>
      <c r="O1515" s="296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7" t="str">
        <f>IF(FN_MC!K1537="","*",FN_MC!K1537)</f>
        <v>*</v>
      </c>
      <c r="O1516" s="297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7" t="str">
        <f>IF(FN_MC!K1538="","*",FN_MC!K1538)</f>
        <v>*</v>
      </c>
      <c r="O1517" s="297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6" t="str">
        <f>IF(FN_MC!K1539="","*",FN_MC!K1539)</f>
        <v>*</v>
      </c>
      <c r="O1518" s="296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7" t="str">
        <f>IF(FN_MC!K1540="","*",FN_MC!K1540)</f>
        <v>*</v>
      </c>
      <c r="O1519" s="297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7" t="str">
        <f>IF(FN_MC!K1541="","*",FN_MC!K1541)</f>
        <v>*</v>
      </c>
      <c r="O1520" s="297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6" t="str">
        <f>IF(FN_MC!K1542="","*",FN_MC!K1542)</f>
        <v>*</v>
      </c>
      <c r="O1521" s="296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7" t="str">
        <f>IF(FN_MC!K1543="","*",FN_MC!K1543)</f>
        <v>*</v>
      </c>
      <c r="O1522" s="297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7" t="str">
        <f>IF(FN_MC!K1544="","*",FN_MC!K1544)</f>
        <v>*</v>
      </c>
      <c r="O1523" s="297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6" t="str">
        <f>IF(FN_MC!K1545="","*",FN_MC!K1545)</f>
        <v>*</v>
      </c>
      <c r="O1524" s="296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7" t="str">
        <f>IF(FN_MC!K1546="","*",FN_MC!K1546)</f>
        <v>*</v>
      </c>
      <c r="O1525" s="297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7" t="str">
        <f>IF(FN_MC!K1547="","*",FN_MC!K1547)</f>
        <v>*</v>
      </c>
      <c r="O1526" s="297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6" t="str">
        <f>IF(FN_MC!K1548="","*",FN_MC!K1548)</f>
        <v>*</v>
      </c>
      <c r="O1527" s="296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7" t="str">
        <f>IF(FN_MC!K1549="","*",FN_MC!K1549)</f>
        <v>*</v>
      </c>
      <c r="O1528" s="297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7" t="str">
        <f>IF(FN_MC!K1550="","*",FN_MC!K1550)</f>
        <v>*</v>
      </c>
      <c r="O1529" s="297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6" t="str">
        <f>IF(FN_MC!K1551="","*",FN_MC!K1551)</f>
        <v>*</v>
      </c>
      <c r="O1530" s="296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7" t="str">
        <f>IF(FN_MC!K1552="","*",FN_MC!K1552)</f>
        <v>*</v>
      </c>
      <c r="O1531" s="297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7" t="str">
        <f>IF(FN_MC!K1553="","*",FN_MC!K1553)</f>
        <v>*</v>
      </c>
      <c r="O1532" s="297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6" t="str">
        <f>IF(FN_MC!K1554="","*",FN_MC!K1554)</f>
        <v>*</v>
      </c>
      <c r="O1533" s="296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7" t="str">
        <f>IF(FN_MC!K1555="","*",FN_MC!K1555)</f>
        <v>*</v>
      </c>
      <c r="O1534" s="297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7" t="str">
        <f>IF(FN_MC!K1556="","*",FN_MC!K1556)</f>
        <v>*</v>
      </c>
      <c r="O1535" s="297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6" t="str">
        <f>IF(FN_MC!K1557="","*",FN_MC!K1557)</f>
        <v>*</v>
      </c>
      <c r="O1536" s="296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7" t="str">
        <f>IF(FN_MC!K1558="","*",FN_MC!K1558)</f>
        <v>*</v>
      </c>
      <c r="O1537" s="297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7" t="str">
        <f>IF(FN_MC!K1559="","*",FN_MC!K1559)</f>
        <v>*</v>
      </c>
      <c r="O1538" s="297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6" t="str">
        <f>IF(FN_MC!K1560="","*",FN_MC!K1560)</f>
        <v>*</v>
      </c>
      <c r="O1539" s="296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7" t="str">
        <f>IF(FN_MC!K1561="","*",FN_MC!K1561)</f>
        <v>*</v>
      </c>
      <c r="O1540" s="297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7" t="str">
        <f>IF(FN_MC!K1562="","*",FN_MC!K1562)</f>
        <v>*</v>
      </c>
      <c r="O1541" s="297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6" t="str">
        <f>IF(FN_MC!K1563="","*",FN_MC!K1563)</f>
        <v>*</v>
      </c>
      <c r="O1542" s="296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7" t="str">
        <f>IF(FN_MC!K1564="","*",FN_MC!K1564)</f>
        <v>*</v>
      </c>
      <c r="O1543" s="297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7" t="str">
        <f>IF(FN_MC!K1565="","*",FN_MC!K1565)</f>
        <v>*</v>
      </c>
      <c r="O1544" s="297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6" t="str">
        <f>IF(FN_MC!K1566="","*",FN_MC!K1566)</f>
        <v>*</v>
      </c>
      <c r="O1545" s="296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7" t="str">
        <f>IF(FN_MC!K1567="","*",FN_MC!K1567)</f>
        <v>*</v>
      </c>
      <c r="O1546" s="297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7" t="str">
        <f>IF(FN_MC!K1568="","*",FN_MC!K1568)</f>
        <v>*</v>
      </c>
      <c r="O1547" s="297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6" t="str">
        <f>IF(FN_MC!K1569="","*",FN_MC!K1569)</f>
        <v>*</v>
      </c>
      <c r="O1548" s="296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7" t="str">
        <f>IF(FN_MC!K1570="","*",FN_MC!K1570)</f>
        <v>*</v>
      </c>
      <c r="O1549" s="297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7" t="str">
        <f>IF(FN_MC!K1571="","*",FN_MC!K1571)</f>
        <v>*</v>
      </c>
      <c r="O1550" s="297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6" t="str">
        <f>IF(FN_MC!K1572="","*",FN_MC!K1572)</f>
        <v>*</v>
      </c>
      <c r="O1551" s="296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7" t="str">
        <f>IF(FN_MC!K1573="","*",FN_MC!K1573)</f>
        <v>*</v>
      </c>
      <c r="O1552" s="297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7" t="str">
        <f>IF(FN_MC!K1574="","*",FN_MC!K1574)</f>
        <v>*</v>
      </c>
      <c r="O1553" s="297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6" t="str">
        <f>IF(FN_MC!K1575="","*",FN_MC!K1575)</f>
        <v>*</v>
      </c>
      <c r="O1554" s="296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7" t="str">
        <f>IF(FN_MC!K1576="","*",FN_MC!K1576)</f>
        <v>*</v>
      </c>
      <c r="O1555" s="297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7" t="str">
        <f>IF(FN_MC!K1577="","*",FN_MC!K1577)</f>
        <v>*</v>
      </c>
      <c r="O1556" s="297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6" t="str">
        <f>IF(FN_MC!K1578="","*",FN_MC!K1578)</f>
        <v>*</v>
      </c>
      <c r="O1557" s="296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7" t="str">
        <f>IF(FN_MC!K1579="","*",FN_MC!K1579)</f>
        <v>*</v>
      </c>
      <c r="O1558" s="297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7" t="str">
        <f>IF(FN_MC!K1580="","*",FN_MC!K1580)</f>
        <v>*</v>
      </c>
      <c r="O1559" s="297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6" t="str">
        <f>IF(FN_MC!K1581="","*",FN_MC!K1581)</f>
        <v>*</v>
      </c>
      <c r="O1560" s="296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7" t="str">
        <f>IF(FN_MC!K1582="","*",FN_MC!K1582)</f>
        <v>*</v>
      </c>
      <c r="O1561" s="297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7" t="str">
        <f>IF(FN_MC!K1583="","*",FN_MC!K1583)</f>
        <v>*</v>
      </c>
      <c r="O1562" s="297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6" t="str">
        <f>IF(FN_MC!K1584="","*",FN_MC!K1584)</f>
        <v>*</v>
      </c>
      <c r="O1563" s="296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7" t="str">
        <f>IF(FN_MC!K1585="","*",FN_MC!K1585)</f>
        <v>*</v>
      </c>
      <c r="O1564" s="297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7" t="str">
        <f>IF(FN_MC!K1586="","*",FN_MC!K1586)</f>
        <v>*</v>
      </c>
      <c r="O1565" s="297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6" t="str">
        <f>IF(FN_MC!K1587="","*",FN_MC!K1587)</f>
        <v>*</v>
      </c>
      <c r="O1566" s="296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7" t="str">
        <f>IF(FN_MC!K1588="","*",FN_MC!K1588)</f>
        <v>*</v>
      </c>
      <c r="O1567" s="297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7" t="str">
        <f>IF(FN_MC!K1589="","*",FN_MC!K1589)</f>
        <v>*</v>
      </c>
      <c r="O1568" s="297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6" t="str">
        <f>IF(FN_MC!K1590="","*",FN_MC!K1590)</f>
        <v>*</v>
      </c>
      <c r="O1569" s="296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7" t="str">
        <f>IF(FN_MC!K1591="","*",FN_MC!K1591)</f>
        <v>*</v>
      </c>
      <c r="O1570" s="297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7" t="str">
        <f>IF(FN_MC!K1592="","*",FN_MC!K1592)</f>
        <v>*</v>
      </c>
      <c r="O1571" s="297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6" t="str">
        <f>IF(FN_MC!K1593="","*",FN_MC!K1593)</f>
        <v>*</v>
      </c>
      <c r="O1572" s="296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7" t="str">
        <f>IF(FN_MC!K1594="","*",FN_MC!K1594)</f>
        <v>*</v>
      </c>
      <c r="O1573" s="297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7" t="str">
        <f>IF(FN_MC!K1595="","*",FN_MC!K1595)</f>
        <v>*</v>
      </c>
      <c r="O1574" s="297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6" t="str">
        <f>IF(FN_MC!K1596="","*",FN_MC!K1596)</f>
        <v>*</v>
      </c>
      <c r="O1575" s="296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7" t="str">
        <f>IF(FN_MC!K1597="","*",FN_MC!K1597)</f>
        <v>*</v>
      </c>
      <c r="O1576" s="297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7" t="str">
        <f>IF(FN_MC!K1598="","*",FN_MC!K1598)</f>
        <v>*</v>
      </c>
      <c r="O1577" s="297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6" t="str">
        <f>IF(FN_MC!K1599="","*",FN_MC!K1599)</f>
        <v>*</v>
      </c>
      <c r="O1578" s="296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7" t="str">
        <f>IF(FN_MC!K1600="","*",FN_MC!K1600)</f>
        <v>*</v>
      </c>
      <c r="O1579" s="297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7" t="str">
        <f>IF(FN_MC!K1601="","*",FN_MC!K1601)</f>
        <v>*</v>
      </c>
      <c r="O1580" s="297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6" t="str">
        <f>IF(FN_MC!K1602="","*",FN_MC!K1602)</f>
        <v>*</v>
      </c>
      <c r="O1581" s="296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7" t="str">
        <f>IF(FN_MC!K1603="","*",FN_MC!K1603)</f>
        <v>*</v>
      </c>
      <c r="O1582" s="297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7" t="str">
        <f>IF(FN_MC!K1604="","*",FN_MC!K1604)</f>
        <v>*</v>
      </c>
      <c r="O1583" s="297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6" t="str">
        <f>IF(FN_MC!K1605="","*",FN_MC!K1605)</f>
        <v>*</v>
      </c>
      <c r="O1584" s="296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7" t="str">
        <f>IF(FN_MC!K1606="","*",FN_MC!K1606)</f>
        <v>*</v>
      </c>
      <c r="O1585" s="297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7" t="str">
        <f>IF(FN_MC!K1607="","*",FN_MC!K1607)</f>
        <v>*</v>
      </c>
      <c r="O1586" s="297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6" t="str">
        <f>IF(FN_MC!K1608="","*",FN_MC!K1608)</f>
        <v>*</v>
      </c>
      <c r="O1587" s="296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7" t="str">
        <f>IF(FN_MC!K1609="","*",FN_MC!K1609)</f>
        <v>*</v>
      </c>
      <c r="O1588" s="297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7" t="str">
        <f>IF(FN_MC!K1610="","*",FN_MC!K1610)</f>
        <v>*</v>
      </c>
      <c r="O1589" s="297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6" t="str">
        <f>IF(FN_MC!K1611="","*",FN_MC!K1611)</f>
        <v>*</v>
      </c>
      <c r="O1590" s="296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7" t="str">
        <f>IF(FN_MC!K1612="","*",FN_MC!K1612)</f>
        <v>*</v>
      </c>
      <c r="O1591" s="297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7" t="str">
        <f>IF(FN_MC!K1613="","*",FN_MC!K1613)</f>
        <v>*</v>
      </c>
      <c r="O1592" s="297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6" t="str">
        <f>IF(FN_MC!K1614="","*",FN_MC!K1614)</f>
        <v>*</v>
      </c>
      <c r="O1593" s="296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7" t="str">
        <f>IF(FN_MC!K1615="","*",FN_MC!K1615)</f>
        <v>*</v>
      </c>
      <c r="O1594" s="297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7" t="str">
        <f>IF(FN_MC!K1616="","*",FN_MC!K1616)</f>
        <v>*</v>
      </c>
      <c r="O1595" s="297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6" t="str">
        <f>IF(FN_MC!K1617="","*",FN_MC!K1617)</f>
        <v>*</v>
      </c>
      <c r="O1596" s="296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7" t="str">
        <f>IF(FN_MC!K1618="","*",FN_MC!K1618)</f>
        <v>*</v>
      </c>
      <c r="O1597" s="297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7" t="str">
        <f>IF(FN_MC!K1619="","*",FN_MC!K1619)</f>
        <v>*</v>
      </c>
      <c r="O1598" s="297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6" t="str">
        <f>IF(FN_MC!K1620="","*",FN_MC!K1620)</f>
        <v>*</v>
      </c>
      <c r="O1599" s="296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7" t="str">
        <f>IF(FN_MC!K1621="","*",FN_MC!K1621)</f>
        <v>*</v>
      </c>
      <c r="O1600" s="297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7" t="str">
        <f>IF(FN_MC!K1622="","*",FN_MC!K1622)</f>
        <v>*</v>
      </c>
      <c r="O1601" s="297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6" t="str">
        <f>IF(FN_MC!K1623="","*",FN_MC!K1623)</f>
        <v>*</v>
      </c>
      <c r="O1602" s="296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7" t="str">
        <f>IF(FN_MC!K1624="","*",FN_MC!K1624)</f>
        <v>*</v>
      </c>
      <c r="O1603" s="297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7" t="str">
        <f>IF(FN_MC!K1625="","*",FN_MC!K1625)</f>
        <v>*</v>
      </c>
      <c r="O1604" s="297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6" t="str">
        <f>IF(FN_MC!K1626="","*",FN_MC!K1626)</f>
        <v>*</v>
      </c>
      <c r="O1605" s="296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7" t="str">
        <f>IF(FN_MC!K1627="","*",FN_MC!K1627)</f>
        <v>*</v>
      </c>
      <c r="O1606" s="297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7" t="str">
        <f>IF(FN_MC!K1628="","*",FN_MC!K1628)</f>
        <v>*</v>
      </c>
      <c r="O1607" s="297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6" t="str">
        <f>IF(FN_MC!K1629="","*",FN_MC!K1629)</f>
        <v>*</v>
      </c>
      <c r="O1608" s="296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7" t="str">
        <f>IF(FN_MC!K1630="","*",FN_MC!K1630)</f>
        <v>*</v>
      </c>
      <c r="O1609" s="297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7" t="str">
        <f>IF(FN_MC!K1631="","*",FN_MC!K1631)</f>
        <v>*</v>
      </c>
      <c r="O1610" s="297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6" t="str">
        <f>IF(FN_MC!K1632="","*",FN_MC!K1632)</f>
        <v>*</v>
      </c>
      <c r="O1611" s="296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7" t="str">
        <f>IF(FN_MC!K1633="","*",FN_MC!K1633)</f>
        <v>*</v>
      </c>
      <c r="O1612" s="297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7" t="str">
        <f>IF(FN_MC!K1634="","*",FN_MC!K1634)</f>
        <v>*</v>
      </c>
      <c r="O1613" s="297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6" t="str">
        <f>IF(FN_MC!K1635="","*",FN_MC!K1635)</f>
        <v>*</v>
      </c>
      <c r="O1614" s="296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7" t="str">
        <f>IF(FN_MC!K1636="","*",FN_MC!K1636)</f>
        <v>*</v>
      </c>
      <c r="O1615" s="297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7" t="str">
        <f>IF(FN_MC!K1637="","*",FN_MC!K1637)</f>
        <v>*</v>
      </c>
      <c r="O1616" s="297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6" t="str">
        <f>IF(FN_MC!K1638="","*",FN_MC!K1638)</f>
        <v>*</v>
      </c>
      <c r="O1617" s="296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7" t="str">
        <f>IF(FN_MC!K1639="","*",FN_MC!K1639)</f>
        <v>*</v>
      </c>
      <c r="O1618" s="297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7" t="str">
        <f>IF(FN_MC!K1640="","*",FN_MC!K1640)</f>
        <v>*</v>
      </c>
      <c r="O1619" s="297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6" t="str">
        <f>IF(FN_MC!K1641="","*",FN_MC!K1641)</f>
        <v>*</v>
      </c>
      <c r="O1620" s="296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7" t="str">
        <f>IF(FN_MC!K1642="","*",FN_MC!K1642)</f>
        <v>*</v>
      </c>
      <c r="O1621" s="297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7" t="str">
        <f>IF(FN_MC!K1643="","*",FN_MC!K1643)</f>
        <v>*</v>
      </c>
      <c r="O1622" s="297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6" t="str">
        <f>IF(FN_MC!K1644="","*",FN_MC!K1644)</f>
        <v>*</v>
      </c>
      <c r="O1623" s="296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7" t="str">
        <f>IF(FN_MC!K1645="","*",FN_MC!K1645)</f>
        <v>*</v>
      </c>
      <c r="O1624" s="297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7" t="str">
        <f>IF(FN_MC!K1646="","*",FN_MC!K1646)</f>
        <v>*</v>
      </c>
      <c r="O1625" s="297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6" t="str">
        <f>IF(FN_MC!K1647="","*",FN_MC!K1647)</f>
        <v>*</v>
      </c>
      <c r="O1626" s="296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7" t="str">
        <f>IF(FN_MC!K1648="","*",FN_MC!K1648)</f>
        <v>*</v>
      </c>
      <c r="O1627" s="297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7" t="str">
        <f>IF(FN_MC!K1649="","*",FN_MC!K1649)</f>
        <v>*</v>
      </c>
      <c r="O1628" s="297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6" t="str">
        <f>IF(FN_MC!K1650="","*",FN_MC!K1650)</f>
        <v>*</v>
      </c>
      <c r="O1629" s="296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7" t="str">
        <f>IF(FN_MC!K1651="","*",FN_MC!K1651)</f>
        <v>*</v>
      </c>
      <c r="O1630" s="297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7" t="str">
        <f>IF(FN_MC!K1652="","*",FN_MC!K1652)</f>
        <v>*</v>
      </c>
      <c r="O1631" s="297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6" t="str">
        <f>IF(FN_MC!K1653="","*",FN_MC!K1653)</f>
        <v>*</v>
      </c>
      <c r="O1632" s="296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7" t="str">
        <f>IF(FN_MC!K1654="","*",FN_MC!K1654)</f>
        <v>*</v>
      </c>
      <c r="O1633" s="297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7" t="str">
        <f>IF(FN_MC!K1655="","*",FN_MC!K1655)</f>
        <v>*</v>
      </c>
      <c r="O1634" s="297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6" t="str">
        <f>IF(FN_MC!K1656="","*",FN_MC!K1656)</f>
        <v>*</v>
      </c>
      <c r="O1635" s="296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7" t="str">
        <f>IF(FN_MC!K1657="","*",FN_MC!K1657)</f>
        <v>*</v>
      </c>
      <c r="O1636" s="297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7" t="str">
        <f>IF(FN_MC!K1658="","*",FN_MC!K1658)</f>
        <v>*</v>
      </c>
      <c r="O1637" s="297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6" t="str">
        <f>IF(FN_MC!K1659="","*",FN_MC!K1659)</f>
        <v>*</v>
      </c>
      <c r="O1638" s="296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7" t="str">
        <f>IF(FN_MC!K1660="","*",FN_MC!K1660)</f>
        <v>*</v>
      </c>
      <c r="O1639" s="297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7" t="str">
        <f>IF(FN_MC!K1661="","*",FN_MC!K1661)</f>
        <v>*</v>
      </c>
      <c r="O1640" s="297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6" t="str">
        <f>IF(FN_MC!K1662="","*",FN_MC!K1662)</f>
        <v>*</v>
      </c>
      <c r="O1641" s="296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7" t="str">
        <f>IF(FN_MC!K1663="","*",FN_MC!K1663)</f>
        <v>*</v>
      </c>
      <c r="O1642" s="297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7" t="str">
        <f>IF(FN_MC!K1664="","*",FN_MC!K1664)</f>
        <v>*</v>
      </c>
      <c r="O1643" s="297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6" t="str">
        <f>IF(FN_MC!K1665="","*",FN_MC!K1665)</f>
        <v>*</v>
      </c>
      <c r="O1644" s="296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7" t="str">
        <f>IF(FN_MC!K1666="","*",FN_MC!K1666)</f>
        <v>*</v>
      </c>
      <c r="O1645" s="297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7" t="str">
        <f>IF(FN_MC!K1667="","*",FN_MC!K1667)</f>
        <v>*</v>
      </c>
      <c r="O1646" s="297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6" t="str">
        <f>IF(FN_MC!K1668="","*",FN_MC!K1668)</f>
        <v>*</v>
      </c>
      <c r="O1647" s="296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7" t="str">
        <f>IF(FN_MC!K1669="","*",FN_MC!K1669)</f>
        <v>*</v>
      </c>
      <c r="O1648" s="297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7" t="str">
        <f>IF(FN_MC!K1670="","*",FN_MC!K1670)</f>
        <v>*</v>
      </c>
      <c r="O1649" s="297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6" t="str">
        <f>IF(FN_MC!K1671="","*",FN_MC!K1671)</f>
        <v>*</v>
      </c>
      <c r="O1650" s="296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7" t="str">
        <f>IF(FN_MC!K1672="","*",FN_MC!K1672)</f>
        <v>*</v>
      </c>
      <c r="O1651" s="297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7" t="str">
        <f>IF(FN_MC!K1673="","*",FN_MC!K1673)</f>
        <v>*</v>
      </c>
      <c r="O1652" s="297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6" t="str">
        <f>IF(FN_MC!K1674="","*",FN_MC!K1674)</f>
        <v>*</v>
      </c>
      <c r="O1653" s="296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7" t="str">
        <f>IF(FN_MC!K1675="","*",FN_MC!K1675)</f>
        <v>*</v>
      </c>
      <c r="O1654" s="297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7" t="str">
        <f>IF(FN_MC!K1676="","*",FN_MC!K1676)</f>
        <v>*</v>
      </c>
      <c r="O1655" s="297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6" t="str">
        <f>IF(FN_MC!K1677="","*",FN_MC!K1677)</f>
        <v>*</v>
      </c>
      <c r="O1656" s="296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7" t="str">
        <f>IF(FN_MC!K1678="","*",FN_MC!K1678)</f>
        <v>*</v>
      </c>
      <c r="O1657" s="297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7" t="str">
        <f>IF(FN_MC!K1679="","*",FN_MC!K1679)</f>
        <v>*</v>
      </c>
      <c r="O1658" s="297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6" t="str">
        <f>IF(FN_MC!K1680="","*",FN_MC!K1680)</f>
        <v>*</v>
      </c>
      <c r="O1659" s="296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7" t="str">
        <f>IF(FN_MC!K1681="","*",FN_MC!K1681)</f>
        <v>*</v>
      </c>
      <c r="O1660" s="297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7" t="str">
        <f>IF(FN_MC!K1682="","*",FN_MC!K1682)</f>
        <v>*</v>
      </c>
      <c r="O1661" s="297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6" t="str">
        <f>IF(FN_MC!K1683="","*",FN_MC!K1683)</f>
        <v>*</v>
      </c>
      <c r="O1662" s="296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7" t="str">
        <f>IF(FN_MC!K1684="","*",FN_MC!K1684)</f>
        <v>*</v>
      </c>
      <c r="O1663" s="297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7" t="str">
        <f>IF(FN_MC!K1685="","*",FN_MC!K1685)</f>
        <v>*</v>
      </c>
      <c r="O1664" s="297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6" t="str">
        <f>IF(FN_MC!K1686="","*",FN_MC!K1686)</f>
        <v>*</v>
      </c>
      <c r="O1665" s="296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7" t="str">
        <f>IF(FN_MC!K1687="","*",FN_MC!K1687)</f>
        <v>*</v>
      </c>
      <c r="O1666" s="297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7" t="str">
        <f>IF(FN_MC!K1688="","*",FN_MC!K1688)</f>
        <v>*</v>
      </c>
      <c r="O1667" s="297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6" t="str">
        <f>IF(FN_MC!K1689="","*",FN_MC!K1689)</f>
        <v>*</v>
      </c>
      <c r="O1668" s="296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7" t="str">
        <f>IF(FN_MC!K1690="","*",FN_MC!K1690)</f>
        <v>*</v>
      </c>
      <c r="O1669" s="297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7" t="str">
        <f>IF(FN_MC!K1691="","*",FN_MC!K1691)</f>
        <v>*</v>
      </c>
      <c r="O1670" s="297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6" t="str">
        <f>IF(FN_MC!K1692="","*",FN_MC!K1692)</f>
        <v>*</v>
      </c>
      <c r="O1671" s="296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7" t="str">
        <f>IF(FN_MC!K1693="","*",FN_MC!K1693)</f>
        <v>*</v>
      </c>
      <c r="O1672" s="297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7" t="str">
        <f>IF(FN_MC!K1694="","*",FN_MC!K1694)</f>
        <v>*</v>
      </c>
      <c r="O1673" s="297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6" t="str">
        <f>IF(FN_MC!K1695="","*",FN_MC!K1695)</f>
        <v>*</v>
      </c>
      <c r="O1674" s="296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7" t="str">
        <f>IF(FN_MC!K1696="","*",FN_MC!K1696)</f>
        <v>*</v>
      </c>
      <c r="O1675" s="297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7" t="str">
        <f>IF(FN_MC!K1697="","*",FN_MC!K1697)</f>
        <v>*</v>
      </c>
      <c r="O1676" s="297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6" t="str">
        <f>IF(FN_MC!K1698="","*",FN_MC!K1698)</f>
        <v>*</v>
      </c>
      <c r="O1677" s="296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7" t="str">
        <f>IF(FN_MC!K1699="","*",FN_MC!K1699)</f>
        <v>*</v>
      </c>
      <c r="O1678" s="297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7" t="str">
        <f>IF(FN_MC!K1700="","*",FN_MC!K1700)</f>
        <v>*</v>
      </c>
      <c r="O1679" s="297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6" t="str">
        <f>IF(FN_MC!K1701="","*",FN_MC!K1701)</f>
        <v>*</v>
      </c>
      <c r="O1680" s="296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7" t="str">
        <f>IF(FN_MC!K1702="","*",FN_MC!K1702)</f>
        <v>*</v>
      </c>
      <c r="O1681" s="297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7" t="str">
        <f>IF(FN_MC!K1703="","*",FN_MC!K1703)</f>
        <v>*</v>
      </c>
      <c r="O1682" s="297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6" t="str">
        <f>IF(FN_MC!K1704="","*",FN_MC!K1704)</f>
        <v>*</v>
      </c>
      <c r="O1683" s="296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7" t="str">
        <f>IF(FN_MC!K1705="","*",FN_MC!K1705)</f>
        <v>*</v>
      </c>
      <c r="O1684" s="297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7" t="str">
        <f>IF(FN_MC!K1706="","*",FN_MC!K1706)</f>
        <v>*</v>
      </c>
      <c r="O1685" s="297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6" t="str">
        <f>IF(FN_MC!K1707="","*",FN_MC!K1707)</f>
        <v>*</v>
      </c>
      <c r="O1686" s="296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7" t="str">
        <f>IF(FN_MC!K1708="","*",FN_MC!K1708)</f>
        <v>*</v>
      </c>
      <c r="O1687" s="297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7" t="str">
        <f>IF(FN_MC!K1709="","*",FN_MC!K1709)</f>
        <v>*</v>
      </c>
      <c r="O1688" s="297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6" t="str">
        <f>IF(FN_MC!K1710="","*",FN_MC!K1710)</f>
        <v>*</v>
      </c>
      <c r="O1689" s="296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7" t="str">
        <f>IF(FN_MC!K1711="","*",FN_MC!K1711)</f>
        <v>*</v>
      </c>
      <c r="O1690" s="297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7" t="str">
        <f>IF(FN_MC!K1712="","*",FN_MC!K1712)</f>
        <v>*</v>
      </c>
      <c r="O1691" s="297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6" t="str">
        <f>IF(FN_MC!K1713="","*",FN_MC!K1713)</f>
        <v>*</v>
      </c>
      <c r="O1692" s="296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7" t="str">
        <f>IF(FN_MC!K1714="","*",FN_MC!K1714)</f>
        <v>*</v>
      </c>
      <c r="O1693" s="297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7" t="str">
        <f>IF(FN_MC!K1715="","*",FN_MC!K1715)</f>
        <v>*</v>
      </c>
      <c r="O1694" s="297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6" t="str">
        <f>IF(FN_MC!K1716="","*",FN_MC!K1716)</f>
        <v>*</v>
      </c>
      <c r="O1695" s="296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7" t="str">
        <f>IF(FN_MC!K1717="","*",FN_MC!K1717)</f>
        <v>*</v>
      </c>
      <c r="O1696" s="297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7" t="str">
        <f>IF(FN_MC!K1718="","*",FN_MC!K1718)</f>
        <v>*</v>
      </c>
      <c r="O1697" s="297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6" t="str">
        <f>IF(FN_MC!K1719="","*",FN_MC!K1719)</f>
        <v>*</v>
      </c>
      <c r="O1698" s="296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7" t="str">
        <f>IF(FN_MC!K1720="","*",FN_MC!K1720)</f>
        <v>*</v>
      </c>
      <c r="O1699" s="297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7" t="str">
        <f>IF(FN_MC!K1721="","*",FN_MC!K1721)</f>
        <v>*</v>
      </c>
      <c r="O1700" s="297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6" t="str">
        <f>IF(FN_MC!K1722="","*",FN_MC!K1722)</f>
        <v>*</v>
      </c>
      <c r="O1701" s="296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7" t="str">
        <f>IF(FN_MC!K1723="","*",FN_MC!K1723)</f>
        <v>*</v>
      </c>
      <c r="O1702" s="297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7" t="str">
        <f>IF(FN_MC!K1724="","*",FN_MC!K1724)</f>
        <v>*</v>
      </c>
      <c r="O1703" s="297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6" t="str">
        <f>IF(FN_MC!K1725="","*",FN_MC!K1725)</f>
        <v>*</v>
      </c>
      <c r="O1704" s="296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7" t="str">
        <f>IF(FN_MC!K1726="","*",FN_MC!K1726)</f>
        <v>*</v>
      </c>
      <c r="O1705" s="297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7" t="str">
        <f>IF(FN_MC!K1727="","*",FN_MC!K1727)</f>
        <v>*</v>
      </c>
      <c r="O1706" s="297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6" t="str">
        <f>IF(FN_MC!K1728="","*",FN_MC!K1728)</f>
        <v>*</v>
      </c>
      <c r="O1707" s="296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7" t="str">
        <f>IF(FN_MC!K1729="","*",FN_MC!K1729)</f>
        <v>*</v>
      </c>
      <c r="O1708" s="297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7" t="str">
        <f>IF(FN_MC!K1730="","*",FN_MC!K1730)</f>
        <v>*</v>
      </c>
      <c r="O1709" s="297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6" t="str">
        <f>IF(FN_MC!K1731="","*",FN_MC!K1731)</f>
        <v>*</v>
      </c>
      <c r="O1710" s="296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7" t="str">
        <f>IF(FN_MC!K1732="","*",FN_MC!K1732)</f>
        <v>*</v>
      </c>
      <c r="O1711" s="297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7" t="str">
        <f>IF(FN_MC!K1733="","*",FN_MC!K1733)</f>
        <v>*</v>
      </c>
      <c r="O1712" s="297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6" t="str">
        <f>IF(FN_MC!K1734="","*",FN_MC!K1734)</f>
        <v>*</v>
      </c>
      <c r="O1713" s="296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7" t="str">
        <f>IF(FN_MC!K1735="","*",FN_MC!K1735)</f>
        <v>*</v>
      </c>
      <c r="O1714" s="297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7" t="str">
        <f>IF(FN_MC!K1736="","*",FN_MC!K1736)</f>
        <v>*</v>
      </c>
      <c r="O1715" s="297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6" t="str">
        <f>IF(FN_MC!K1737="","*",FN_MC!K1737)</f>
        <v>*</v>
      </c>
      <c r="O1716" s="296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7" t="str">
        <f>IF(FN_MC!K1738="","*",FN_MC!K1738)</f>
        <v>*</v>
      </c>
      <c r="O1717" s="297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7" t="str">
        <f>IF(FN_MC!K1739="","*",FN_MC!K1739)</f>
        <v>*</v>
      </c>
      <c r="O1718" s="297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6" t="str">
        <f>IF(FN_MC!K1740="","*",FN_MC!K1740)</f>
        <v>*</v>
      </c>
      <c r="O1719" s="296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7" t="str">
        <f>IF(FN_MC!K1741="","*",FN_MC!K1741)</f>
        <v>*</v>
      </c>
      <c r="O1720" s="297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7" t="str">
        <f>IF(FN_MC!K1742="","*",FN_MC!K1742)</f>
        <v>*</v>
      </c>
      <c r="O1721" s="297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6" t="str">
        <f>IF(FN_MC!K1743="","*",FN_MC!K1743)</f>
        <v>*</v>
      </c>
      <c r="O1722" s="296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7" t="str">
        <f>IF(FN_MC!K1744="","*",FN_MC!K1744)</f>
        <v>*</v>
      </c>
      <c r="O1723" s="297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7" t="str">
        <f>IF(FN_MC!K1745="","*",FN_MC!K1745)</f>
        <v>*</v>
      </c>
      <c r="O1724" s="297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6" t="str">
        <f>IF(FN_MC!K1746="","*",FN_MC!K1746)</f>
        <v>*</v>
      </c>
      <c r="O1725" s="296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7" t="str">
        <f>IF(FN_MC!K1747="","*",FN_MC!K1747)</f>
        <v>*</v>
      </c>
      <c r="O1726" s="297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7" t="str">
        <f>IF(FN_MC!K1748="","*",FN_MC!K1748)</f>
        <v>*</v>
      </c>
      <c r="O1727" s="297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6" t="str">
        <f>IF(FN_MC!K1749="","*",FN_MC!K1749)</f>
        <v>*</v>
      </c>
      <c r="O1728" s="296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7" t="str">
        <f>IF(FN_MC!K1750="","*",FN_MC!K1750)</f>
        <v>*</v>
      </c>
      <c r="O1729" s="297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7" t="str">
        <f>IF(FN_MC!K1751="","*",FN_MC!K1751)</f>
        <v>*</v>
      </c>
      <c r="O1730" s="297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6" t="str">
        <f>IF(FN_MC!K1752="","*",FN_MC!K1752)</f>
        <v>*</v>
      </c>
      <c r="O1731" s="296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7" t="str">
        <f>IF(FN_MC!K1753="","*",FN_MC!K1753)</f>
        <v>*</v>
      </c>
      <c r="O1732" s="297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7" t="str">
        <f>IF(FN_MC!K1754="","*",FN_MC!K1754)</f>
        <v>*</v>
      </c>
      <c r="O1733" s="297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6" t="str">
        <f>IF(FN_MC!K1755="","*",FN_MC!K1755)</f>
        <v>*</v>
      </c>
      <c r="O1734" s="296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7" t="str">
        <f>IF(FN_MC!K1756="","*",FN_MC!K1756)</f>
        <v>*</v>
      </c>
      <c r="O1735" s="297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7" t="str">
        <f>IF(FN_MC!K1757="","*",FN_MC!K1757)</f>
        <v>*</v>
      </c>
      <c r="O1736" s="297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6" t="str">
        <f>IF(FN_MC!K1758="","*",FN_MC!K1758)</f>
        <v>*</v>
      </c>
      <c r="O1737" s="296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7" t="str">
        <f>IF(FN_MC!K1759="","*",FN_MC!K1759)</f>
        <v>*</v>
      </c>
      <c r="O1738" s="297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7" t="str">
        <f>IF(FN_MC!K1760="","*",FN_MC!K1760)</f>
        <v>*</v>
      </c>
      <c r="O1739" s="297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6" t="str">
        <f>IF(FN_MC!K1761="","*",FN_MC!K1761)</f>
        <v>*</v>
      </c>
      <c r="O1740" s="296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7" t="str">
        <f>IF(FN_MC!K1762="","*",FN_MC!K1762)</f>
        <v>*</v>
      </c>
      <c r="O1741" s="297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7" t="str">
        <f>IF(FN_MC!K1763="","*",FN_MC!K1763)</f>
        <v>*</v>
      </c>
      <c r="O1742" s="297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6" t="str">
        <f>IF(FN_MC!K1764="","*",FN_MC!K1764)</f>
        <v>*</v>
      </c>
      <c r="O1743" s="296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7" t="str">
        <f>IF(FN_MC!K1765="","*",FN_MC!K1765)</f>
        <v>*</v>
      </c>
      <c r="O1744" s="297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7" t="str">
        <f>IF(FN_MC!K1766="","*",FN_MC!K1766)</f>
        <v>*</v>
      </c>
      <c r="O1745" s="297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6" t="str">
        <f>IF(FN_MC!K1767="","*",FN_MC!K1767)</f>
        <v>*</v>
      </c>
      <c r="O1746" s="296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7" t="str">
        <f>IF(FN_MC!K1768="","*",FN_MC!K1768)</f>
        <v>*</v>
      </c>
      <c r="O1747" s="297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7" t="str">
        <f>IF(FN_MC!K1769="","*",FN_MC!K1769)</f>
        <v>*</v>
      </c>
      <c r="O1748" s="297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6" t="str">
        <f>IF(FN_MC!K1770="","*",FN_MC!K1770)</f>
        <v>*</v>
      </c>
      <c r="O1749" s="296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7" t="str">
        <f>IF(FN_MC!K1771="","*",FN_MC!K1771)</f>
        <v>*</v>
      </c>
      <c r="O1750" s="297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7" t="str">
        <f>IF(FN_MC!K1772="","*",FN_MC!K1772)</f>
        <v>*</v>
      </c>
      <c r="O1751" s="297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6" t="str">
        <f>IF(FN_MC!K1773="","*",FN_MC!K1773)</f>
        <v>*</v>
      </c>
      <c r="O1752" s="296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7" t="str">
        <f>IF(FN_MC!K1774="","*",FN_MC!K1774)</f>
        <v>*</v>
      </c>
      <c r="O1753" s="297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7" t="str">
        <f>IF(FN_MC!K1775="","*",FN_MC!K1775)</f>
        <v>*</v>
      </c>
      <c r="O1754" s="297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6" t="str">
        <f>IF(FN_MC!K1776="","*",FN_MC!K1776)</f>
        <v>*</v>
      </c>
      <c r="O1755" s="296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7" t="str">
        <f>IF(FN_MC!K1777="","*",FN_MC!K1777)</f>
        <v>*</v>
      </c>
      <c r="O1756" s="297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7" t="str">
        <f>IF(FN_MC!K1778="","*",FN_MC!K1778)</f>
        <v>*</v>
      </c>
      <c r="O1757" s="297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6" t="str">
        <f>IF(FN_MC!K1779="","*",FN_MC!K1779)</f>
        <v>*</v>
      </c>
      <c r="O1758" s="296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7" t="str">
        <f>IF(FN_MC!K1780="","*",FN_MC!K1780)</f>
        <v>*</v>
      </c>
      <c r="O1759" s="297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7" t="str">
        <f>IF(FN_MC!K1781="","*",FN_MC!K1781)</f>
        <v>*</v>
      </c>
      <c r="O1760" s="297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6" t="str">
        <f>IF(FN_MC!K1782="","*",FN_MC!K1782)</f>
        <v>*</v>
      </c>
      <c r="O1761" s="296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7" t="str">
        <f>IF(FN_MC!K1783="","*",FN_MC!K1783)</f>
        <v>*</v>
      </c>
      <c r="O1762" s="297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7" t="str">
        <f>IF(FN_MC!K1784="","*",FN_MC!K1784)</f>
        <v>*</v>
      </c>
      <c r="O1763" s="297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6" t="str">
        <f>IF(FN_MC!K1785="","*",FN_MC!K1785)</f>
        <v>*</v>
      </c>
      <c r="O1764" s="296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7" t="str">
        <f>IF(FN_MC!K1786="","*",FN_MC!K1786)</f>
        <v>*</v>
      </c>
      <c r="O1765" s="297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7" t="str">
        <f>IF(FN_MC!K1787="","*",FN_MC!K1787)</f>
        <v>*</v>
      </c>
      <c r="O1766" s="297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6" t="str">
        <f>IF(FN_MC!K1788="","*",FN_MC!K1788)</f>
        <v>*</v>
      </c>
      <c r="O1767" s="296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7" t="str">
        <f>IF(FN_MC!K1789="","*",FN_MC!K1789)</f>
        <v>*</v>
      </c>
      <c r="O1768" s="297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7" t="str">
        <f>IF(FN_MC!K1790="","*",FN_MC!K1790)</f>
        <v>*</v>
      </c>
      <c r="O1769" s="297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6" t="str">
        <f>IF(FN_MC!K1791="","*",FN_MC!K1791)</f>
        <v>*</v>
      </c>
      <c r="O1770" s="296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7" t="str">
        <f>IF(FN_MC!K1792="","*",FN_MC!K1792)</f>
        <v>*</v>
      </c>
      <c r="O1771" s="297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7" t="str">
        <f>IF(FN_MC!K1793="","*",FN_MC!K1793)</f>
        <v>*</v>
      </c>
      <c r="O1772" s="297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6" t="str">
        <f>IF(FN_MC!K1794="","*",FN_MC!K1794)</f>
        <v>*</v>
      </c>
      <c r="O1773" s="296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7" t="str">
        <f>IF(FN_MC!K1795="","*",FN_MC!K1795)</f>
        <v>*</v>
      </c>
      <c r="O1774" s="297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7" t="str">
        <f>IF(FN_MC!K1796="","*",FN_MC!K1796)</f>
        <v>*</v>
      </c>
      <c r="O1775" s="297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6" t="str">
        <f>IF(FN_MC!K1797="","*",FN_MC!K1797)</f>
        <v>*</v>
      </c>
      <c r="O1776" s="296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7" t="str">
        <f>IF(FN_MC!K1798="","*",FN_MC!K1798)</f>
        <v>*</v>
      </c>
      <c r="O1777" s="297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7" t="str">
        <f>IF(FN_MC!K1799="","*",FN_MC!K1799)</f>
        <v>*</v>
      </c>
      <c r="O1778" s="297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6" t="str">
        <f>IF(FN_MC!K1800="","*",FN_MC!K1800)</f>
        <v>*</v>
      </c>
      <c r="O1779" s="296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7" t="str">
        <f>IF(FN_MC!K1801="","*",FN_MC!K1801)</f>
        <v>*</v>
      </c>
      <c r="O1780" s="297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7" t="str">
        <f>IF(FN_MC!K1802="","*",FN_MC!K1802)</f>
        <v>*</v>
      </c>
      <c r="O1781" s="297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6" t="str">
        <f>IF(FN_MC!K1803="","*",FN_MC!K1803)</f>
        <v>*</v>
      </c>
      <c r="O1782" s="296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7" t="str">
        <f>IF(FN_MC!K1804="","*",FN_MC!K1804)</f>
        <v>*</v>
      </c>
      <c r="O1783" s="297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7" t="str">
        <f>IF(FN_MC!K1805="","*",FN_MC!K1805)</f>
        <v>*</v>
      </c>
      <c r="O1784" s="297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6" t="str">
        <f>IF(FN_MC!K1806="","*",FN_MC!K1806)</f>
        <v>*</v>
      </c>
      <c r="O1785" s="296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7" t="str">
        <f>IF(FN_MC!K1807="","*",FN_MC!K1807)</f>
        <v>*</v>
      </c>
      <c r="O1786" s="297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7" t="str">
        <f>IF(FN_MC!K1808="","*",FN_MC!K1808)</f>
        <v>*</v>
      </c>
      <c r="O1787" s="297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6" t="str">
        <f>IF(FN_MC!K1809="","*",FN_MC!K1809)</f>
        <v>*</v>
      </c>
      <c r="O1788" s="296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7" t="str">
        <f>IF(FN_MC!K1810="","*",FN_MC!K1810)</f>
        <v>*</v>
      </c>
      <c r="O1789" s="297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7" t="str">
        <f>IF(FN_MC!K1811="","*",FN_MC!K1811)</f>
        <v>*</v>
      </c>
      <c r="O1790" s="297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6" t="str">
        <f>IF(FN_MC!K1812="","*",FN_MC!K1812)</f>
        <v>*</v>
      </c>
      <c r="O1791" s="296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7" t="str">
        <f>IF(FN_MC!K1813="","*",FN_MC!K1813)</f>
        <v>*</v>
      </c>
      <c r="O1792" s="297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7" t="str">
        <f>IF(FN_MC!K1814="","*",FN_MC!K1814)</f>
        <v>*</v>
      </c>
      <c r="O1793" s="297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6" t="str">
        <f>IF(FN_MC!K1815="","*",FN_MC!K1815)</f>
        <v>*</v>
      </c>
      <c r="O1794" s="296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7" t="str">
        <f>IF(FN_MC!K1816="","*",FN_MC!K1816)</f>
        <v>*</v>
      </c>
      <c r="O1795" s="297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7" t="str">
        <f>IF(FN_MC!K1817="","*",FN_MC!K1817)</f>
        <v>*</v>
      </c>
      <c r="O1796" s="297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6" t="str">
        <f>IF(FN_MC!K1818="","*",FN_MC!K1818)</f>
        <v>*</v>
      </c>
      <c r="O1797" s="296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7" t="str">
        <f>IF(FN_MC!K1819="","*",FN_MC!K1819)</f>
        <v>*</v>
      </c>
      <c r="O1798" s="297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7" t="str">
        <f>IF(FN_MC!K1820="","*",FN_MC!K1820)</f>
        <v>*</v>
      </c>
      <c r="O1799" s="297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6" t="str">
        <f>IF(FN_MC!K1821="","*",FN_MC!K1821)</f>
        <v>*</v>
      </c>
      <c r="O1800" s="296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7" t="str">
        <f>IF(FN_MC!K1822="","*",FN_MC!K1822)</f>
        <v>*</v>
      </c>
      <c r="O1801" s="297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7" t="str">
        <f>IF(FN_MC!K1823="","*",FN_MC!K1823)</f>
        <v>*</v>
      </c>
      <c r="O1802" s="297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6" t="str">
        <f>IF(FN_MC!K1824="","*",FN_MC!K1824)</f>
        <v>*</v>
      </c>
      <c r="O1803" s="296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7" t="str">
        <f>IF(FN_MC!K1825="","*",FN_MC!K1825)</f>
        <v>*</v>
      </c>
      <c r="O1804" s="297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7" t="str">
        <f>IF(FN_MC!K1826="","*",FN_MC!K1826)</f>
        <v>*</v>
      </c>
      <c r="O1805" s="297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6" t="str">
        <f>IF(FN_MC!K1827="","*",FN_MC!K1827)</f>
        <v>*</v>
      </c>
      <c r="O1806" s="296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7" t="str">
        <f>IF(FN_MC!K1828="","*",FN_MC!K1828)</f>
        <v>*</v>
      </c>
      <c r="O1807" s="297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7" t="str">
        <f>IF(FN_MC!K1829="","*",FN_MC!K1829)</f>
        <v>*</v>
      </c>
      <c r="O1808" s="297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6" t="str">
        <f>IF(FN_MC!K1830="","*",FN_MC!K1830)</f>
        <v>*</v>
      </c>
      <c r="O1809" s="296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7" t="str">
        <f>IF(FN_MC!K1831="","*",FN_MC!K1831)</f>
        <v>*</v>
      </c>
      <c r="O1810" s="297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7" t="str">
        <f>IF(FN_MC!K1832="","*",FN_MC!K1832)</f>
        <v>*</v>
      </c>
      <c r="O1811" s="297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6" t="str">
        <f>IF(FN_MC!K1833="","*",FN_MC!K1833)</f>
        <v>*</v>
      </c>
      <c r="O1812" s="296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7" t="str">
        <f>IF(FN_MC!K1834="","*",FN_MC!K1834)</f>
        <v>*</v>
      </c>
      <c r="O1813" s="297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7" t="str">
        <f>IF(FN_MC!K1835="","*",FN_MC!K1835)</f>
        <v>*</v>
      </c>
      <c r="O1814" s="297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6" t="str">
        <f>IF(FN_MC!K1836="","*",FN_MC!K1836)</f>
        <v>*</v>
      </c>
      <c r="O1815" s="296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7" t="str">
        <f>IF(FN_MC!K1837="","*",FN_MC!K1837)</f>
        <v>*</v>
      </c>
      <c r="O1816" s="297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7" t="str">
        <f>IF(FN_MC!K1838="","*",FN_MC!K1838)</f>
        <v>*</v>
      </c>
      <c r="O1817" s="297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6" t="str">
        <f>IF(FN_MC!K1839="","*",FN_MC!K1839)</f>
        <v>*</v>
      </c>
      <c r="O1818" s="296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7" t="str">
        <f>IF(FN_MC!K1840="","*",FN_MC!K1840)</f>
        <v>*</v>
      </c>
      <c r="O1819" s="297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7" t="str">
        <f>IF(FN_MC!K1841="","*",FN_MC!K1841)</f>
        <v>*</v>
      </c>
      <c r="O1820" s="297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6" t="str">
        <f>IF(FN_MC!K1842="","*",FN_MC!K1842)</f>
        <v>*</v>
      </c>
      <c r="O1821" s="296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7" t="str">
        <f>IF(FN_MC!K1843="","*",FN_MC!K1843)</f>
        <v>*</v>
      </c>
      <c r="O1822" s="297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7" t="str">
        <f>IF(FN_MC!K1844="","*",FN_MC!K1844)</f>
        <v>*</v>
      </c>
      <c r="O1823" s="297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6" t="str">
        <f>IF(FN_MC!K1845="","*",FN_MC!K1845)</f>
        <v>*</v>
      </c>
      <c r="O1824" s="296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7" t="str">
        <f>IF(FN_MC!K1846="","*",FN_MC!K1846)</f>
        <v>*</v>
      </c>
      <c r="O1825" s="297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7" t="str">
        <f>IF(FN_MC!K1847="","*",FN_MC!K1847)</f>
        <v>*</v>
      </c>
      <c r="O1826" s="297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6" t="str">
        <f>IF(FN_MC!K1848="","*",FN_MC!K1848)</f>
        <v>*</v>
      </c>
      <c r="O1827" s="296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7" t="str">
        <f>IF(FN_MC!K1849="","*",FN_MC!K1849)</f>
        <v>*</v>
      </c>
      <c r="O1828" s="297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7" t="str">
        <f>IF(FN_MC!K1850="","*",FN_MC!K1850)</f>
        <v>*</v>
      </c>
      <c r="O1829" s="297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6" t="str">
        <f>IF(FN_MC!K1851="","*",FN_MC!K1851)</f>
        <v>*</v>
      </c>
      <c r="O1830" s="296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7" t="str">
        <f>IF(FN_MC!K1852="","*",FN_MC!K1852)</f>
        <v>*</v>
      </c>
      <c r="O1831" s="297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7" t="str">
        <f>IF(FN_MC!K1853="","*",FN_MC!K1853)</f>
        <v>*</v>
      </c>
      <c r="O1832" s="297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6" t="str">
        <f>IF(FN_MC!K1854="","*",FN_MC!K1854)</f>
        <v>*</v>
      </c>
      <c r="O1833" s="296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7" t="str">
        <f>IF(FN_MC!K1855="","*",FN_MC!K1855)</f>
        <v>*</v>
      </c>
      <c r="O1834" s="297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7" t="str">
        <f>IF(FN_MC!K1856="","*",FN_MC!K1856)</f>
        <v>*</v>
      </c>
      <c r="O1835" s="297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6" t="str">
        <f>IF(FN_MC!K1857="","*",FN_MC!K1857)</f>
        <v>*</v>
      </c>
      <c r="O1836" s="296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7" t="str">
        <f>IF(FN_MC!K1858="","*",FN_MC!K1858)</f>
        <v>*</v>
      </c>
      <c r="O1837" s="297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7" t="str">
        <f>IF(FN_MC!K1859="","*",FN_MC!K1859)</f>
        <v>*</v>
      </c>
      <c r="O1838" s="297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6" t="str">
        <f>IF(FN_MC!K1860="","*",FN_MC!K1860)</f>
        <v>*</v>
      </c>
      <c r="O1839" s="296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7" t="str">
        <f>IF(FN_MC!K1861="","*",FN_MC!K1861)</f>
        <v>*</v>
      </c>
      <c r="O1840" s="297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7" t="str">
        <f>IF(FN_MC!K1862="","*",FN_MC!K1862)</f>
        <v>*</v>
      </c>
      <c r="O1841" s="297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6" t="str">
        <f>IF(FN_MC!K1863="","*",FN_MC!K1863)</f>
        <v>*</v>
      </c>
      <c r="O1842" s="296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7" t="str">
        <f>IF(FN_MC!K1864="","*",FN_MC!K1864)</f>
        <v>*</v>
      </c>
      <c r="O1843" s="297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7" t="str">
        <f>IF(FN_MC!K1865="","*",FN_MC!K1865)</f>
        <v>*</v>
      </c>
      <c r="O1844" s="297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6" t="str">
        <f>IF(FN_MC!K1866="","*",FN_MC!K1866)</f>
        <v>*</v>
      </c>
      <c r="O1845" s="296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7" t="str">
        <f>IF(FN_MC!K1867="","*",FN_MC!K1867)</f>
        <v>*</v>
      </c>
      <c r="O1846" s="297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7" t="str">
        <f>IF(FN_MC!K1868="","*",FN_MC!K1868)</f>
        <v>*</v>
      </c>
      <c r="O1847" s="297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6" t="str">
        <f>IF(FN_MC!K1869="","*",FN_MC!K1869)</f>
        <v>*</v>
      </c>
      <c r="O1848" s="296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7" t="str">
        <f>IF(FN_MC!K1870="","*",FN_MC!K1870)</f>
        <v>*</v>
      </c>
      <c r="O1849" s="297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7" t="str">
        <f>IF(FN_MC!K1871="","*",FN_MC!K1871)</f>
        <v>*</v>
      </c>
      <c r="O1850" s="297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6" t="str">
        <f>IF(FN_MC!K1872="","*",FN_MC!K1872)</f>
        <v>*</v>
      </c>
      <c r="O1851" s="296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7" t="str">
        <f>IF(FN_MC!K1873="","*",FN_MC!K1873)</f>
        <v>*</v>
      </c>
      <c r="O1852" s="297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7" t="str">
        <f>IF(FN_MC!K1874="","*",FN_MC!K1874)</f>
        <v>*</v>
      </c>
      <c r="O1853" s="297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6" t="str">
        <f>IF(FN_MC!K1875="","*",FN_MC!K1875)</f>
        <v>*</v>
      </c>
      <c r="O1854" s="296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7" t="str">
        <f>IF(FN_MC!K1876="","*",FN_MC!K1876)</f>
        <v>*</v>
      </c>
      <c r="O1855" s="297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7" t="str">
        <f>IF(FN_MC!K1877="","*",FN_MC!K1877)</f>
        <v>*</v>
      </c>
      <c r="O1856" s="297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6" t="str">
        <f>IF(FN_MC!K1878="","*",FN_MC!K1878)</f>
        <v>*</v>
      </c>
      <c r="O1857" s="296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7" t="str">
        <f>IF(FN_MC!K1879="","*",FN_MC!K1879)</f>
        <v>*</v>
      </c>
      <c r="O1858" s="297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7" t="str">
        <f>IF(FN_MC!K1880="","*",FN_MC!K1880)</f>
        <v>*</v>
      </c>
      <c r="O1859" s="297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6" t="str">
        <f>IF(FN_MC!K1881="","*",FN_MC!K1881)</f>
        <v>*</v>
      </c>
      <c r="O1860" s="296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7" t="str">
        <f>IF(FN_MC!K1882="","*",FN_MC!K1882)</f>
        <v>*</v>
      </c>
      <c r="O1861" s="297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7" t="str">
        <f>IF(FN_MC!K1883="","*",FN_MC!K1883)</f>
        <v>*</v>
      </c>
      <c r="O1862" s="297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6" t="str">
        <f>IF(FN_MC!K1884="","*",FN_MC!K1884)</f>
        <v>*</v>
      </c>
      <c r="O1863" s="296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7" t="str">
        <f>IF(FN_MC!K1885="","*",FN_MC!K1885)</f>
        <v>*</v>
      </c>
      <c r="O1864" s="297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7" t="str">
        <f>IF(FN_MC!K1886="","*",FN_MC!K1886)</f>
        <v>*</v>
      </c>
      <c r="O1865" s="297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6" t="str">
        <f>IF(FN_MC!K1887="","*",FN_MC!K1887)</f>
        <v>*</v>
      </c>
      <c r="O1866" s="296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7" t="str">
        <f>IF(FN_MC!K1888="","*",FN_MC!K1888)</f>
        <v>*</v>
      </c>
      <c r="O1867" s="297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7" t="str">
        <f>IF(FN_MC!K1889="","*",FN_MC!K1889)</f>
        <v>*</v>
      </c>
      <c r="O1868" s="297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6" t="str">
        <f>IF(FN_MC!K1890="","*",FN_MC!K1890)</f>
        <v>*</v>
      </c>
      <c r="O1869" s="296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7" t="str">
        <f>IF(FN_MC!K1891="","*",FN_MC!K1891)</f>
        <v>*</v>
      </c>
      <c r="O1870" s="297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7" t="str">
        <f>IF(FN_MC!K1892="","*",FN_MC!K1892)</f>
        <v>*</v>
      </c>
      <c r="O1871" s="297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6" t="str">
        <f>IF(FN_MC!K1893="","*",FN_MC!K1893)</f>
        <v>*</v>
      </c>
      <c r="O1872" s="296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7" t="str">
        <f>IF(FN_MC!K1894="","*",FN_MC!K1894)</f>
        <v>*</v>
      </c>
      <c r="O1873" s="297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7" t="str">
        <f>IF(FN_MC!K1895="","*",FN_MC!K1895)</f>
        <v>*</v>
      </c>
      <c r="O1874" s="297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6" t="str">
        <f>IF(FN_MC!K1896="","*",FN_MC!K1896)</f>
        <v>*</v>
      </c>
      <c r="O1875" s="296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7" t="str">
        <f>IF(FN_MC!K1897="","*",FN_MC!K1897)</f>
        <v>*</v>
      </c>
      <c r="O1876" s="297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7" t="str">
        <f>IF(FN_MC!K1898="","*",FN_MC!K1898)</f>
        <v>*</v>
      </c>
      <c r="O1877" s="297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6" t="str">
        <f>IF(FN_MC!K1899="","*",FN_MC!K1899)</f>
        <v>*</v>
      </c>
      <c r="O1878" s="296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7" t="str">
        <f>IF(FN_MC!K1900="","*",FN_MC!K1900)</f>
        <v>*</v>
      </c>
      <c r="O1879" s="297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7" t="str">
        <f>IF(FN_MC!K1901="","*",FN_MC!K1901)</f>
        <v>*</v>
      </c>
      <c r="O1880" s="297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6" t="str">
        <f>IF(FN_MC!K1902="","*",FN_MC!K1902)</f>
        <v>*</v>
      </c>
      <c r="O1881" s="296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7" t="str">
        <f>IF(FN_MC!K1903="","*",FN_MC!K1903)</f>
        <v>*</v>
      </c>
      <c r="O1882" s="297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7" t="str">
        <f>IF(FN_MC!K1904="","*",FN_MC!K1904)</f>
        <v>*</v>
      </c>
      <c r="O1883" s="297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6" t="str">
        <f>IF(FN_MC!K1905="","*",FN_MC!K1905)</f>
        <v>*</v>
      </c>
      <c r="O1884" s="296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7" t="str">
        <f>IF(FN_MC!K1906="","*",FN_MC!K1906)</f>
        <v>*</v>
      </c>
      <c r="O1885" s="297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7" t="str">
        <f>IF(FN_MC!K1907="","*",FN_MC!K1907)</f>
        <v>*</v>
      </c>
      <c r="O1886" s="297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6" t="str">
        <f>IF(FN_MC!K1908="","*",FN_MC!K1908)</f>
        <v>*</v>
      </c>
      <c r="O1887" s="296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7" t="str">
        <f>IF(FN_MC!K1909="","*",FN_MC!K1909)</f>
        <v>*</v>
      </c>
      <c r="O1888" s="297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7" t="str">
        <f>IF(FN_MC!K1910="","*",FN_MC!K1910)</f>
        <v>*</v>
      </c>
      <c r="O1889" s="297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6" t="str">
        <f>IF(FN_MC!K1911="","*",FN_MC!K1911)</f>
        <v>*</v>
      </c>
      <c r="O1890" s="296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7" t="str">
        <f>IF(FN_MC!K1912="","*",FN_MC!K1912)</f>
        <v>*</v>
      </c>
      <c r="O1891" s="297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7" t="str">
        <f>IF(FN_MC!K1913="","*",FN_MC!K1913)</f>
        <v>*</v>
      </c>
      <c r="O1892" s="297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6" t="str">
        <f>IF(FN_MC!K1914="","*",FN_MC!K1914)</f>
        <v>*</v>
      </c>
      <c r="O1893" s="296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7" t="str">
        <f>IF(FN_MC!K1915="","*",FN_MC!K1915)</f>
        <v>*</v>
      </c>
      <c r="O1894" s="297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7" t="str">
        <f>IF(FN_MC!K1916="","*",FN_MC!K1916)</f>
        <v>*</v>
      </c>
      <c r="O1895" s="297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6" t="str">
        <f>IF(FN_MC!K1917="","*",FN_MC!K1917)</f>
        <v>*</v>
      </c>
      <c r="O1896" s="296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7" t="str">
        <f>IF(FN_MC!K1918="","*",FN_MC!K1918)</f>
        <v>*</v>
      </c>
      <c r="O1897" s="297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7" t="str">
        <f>IF(FN_MC!K1919="","*",FN_MC!K1919)</f>
        <v>*</v>
      </c>
      <c r="O1898" s="297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6" t="str">
        <f>IF(FN_MC!K1920="","*",FN_MC!K1920)</f>
        <v>*</v>
      </c>
      <c r="O1899" s="296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7" t="str">
        <f>IF(FN_MC!K1921="","*",FN_MC!K1921)</f>
        <v>*</v>
      </c>
      <c r="O1900" s="297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7" t="str">
        <f>IF(FN_MC!K1922="","*",FN_MC!K1922)</f>
        <v>*</v>
      </c>
      <c r="O1901" s="297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6" t="str">
        <f>IF(FN_MC!K1923="","*",FN_MC!K1923)</f>
        <v>*</v>
      </c>
      <c r="O1902" s="296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7" t="str">
        <f>IF(FN_MC!K1924="","*",FN_MC!K1924)</f>
        <v>*</v>
      </c>
      <c r="O1903" s="297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7" t="str">
        <f>IF(FN_MC!K1925="","*",FN_MC!K1925)</f>
        <v>*</v>
      </c>
      <c r="O1904" s="297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6" t="str">
        <f>IF(FN_MC!K1926="","*",FN_MC!K1926)</f>
        <v>*</v>
      </c>
      <c r="O1905" s="296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7" t="str">
        <f>IF(FN_MC!K1927="","*",FN_MC!K1927)</f>
        <v>*</v>
      </c>
      <c r="O1906" s="297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7" t="str">
        <f>IF(FN_MC!K1928="","*",FN_MC!K1928)</f>
        <v>*</v>
      </c>
      <c r="O1907" s="297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6" t="str">
        <f>IF(FN_MC!K1929="","*",FN_MC!K1929)</f>
        <v>*</v>
      </c>
      <c r="O1908" s="296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7" t="str">
        <f>IF(FN_MC!K1930="","*",FN_MC!K1930)</f>
        <v>*</v>
      </c>
      <c r="O1909" s="297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7" t="str">
        <f>IF(FN_MC!K1931="","*",FN_MC!K1931)</f>
        <v>*</v>
      </c>
      <c r="O1910" s="297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6" t="str">
        <f>IF(FN_MC!K1932="","*",FN_MC!K1932)</f>
        <v>*</v>
      </c>
      <c r="O1911" s="296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7" t="str">
        <f>IF(FN_MC!K1933="","*",FN_MC!K1933)</f>
        <v>*</v>
      </c>
      <c r="O1912" s="297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7" t="str">
        <f>IF(FN_MC!K1934="","*",FN_MC!K1934)</f>
        <v>*</v>
      </c>
      <c r="O1913" s="297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6" t="str">
        <f>IF(FN_MC!K1935="","*",FN_MC!K1935)</f>
        <v>*</v>
      </c>
      <c r="O1914" s="296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7" t="str">
        <f>IF(FN_MC!K1936="","*",FN_MC!K1936)</f>
        <v>*</v>
      </c>
      <c r="O1915" s="297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7" t="str">
        <f>IF(FN_MC!K1937="","*",FN_MC!K1937)</f>
        <v>*</v>
      </c>
      <c r="O1916" s="297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6" t="str">
        <f>IF(FN_MC!K1938="","*",FN_MC!K1938)</f>
        <v>*</v>
      </c>
      <c r="O1917" s="296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7" t="str">
        <f>IF(FN_MC!K1939="","*",FN_MC!K1939)</f>
        <v>*</v>
      </c>
      <c r="O1918" s="297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7" t="str">
        <f>IF(FN_MC!K1940="","*",FN_MC!K1940)</f>
        <v>*</v>
      </c>
      <c r="O1919" s="297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6" t="str">
        <f>IF(FN_MC!K1941="","*",FN_MC!K1941)</f>
        <v>*</v>
      </c>
      <c r="O1920" s="296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7" t="str">
        <f>IF(FN_MC!K1942="","*",FN_MC!K1942)</f>
        <v>*</v>
      </c>
      <c r="O1921" s="297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7" t="str">
        <f>IF(FN_MC!K1943="","*",FN_MC!K1943)</f>
        <v>*</v>
      </c>
      <c r="O1922" s="297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6" t="str">
        <f>IF(FN_MC!K1944="","*",FN_MC!K1944)</f>
        <v>*</v>
      </c>
      <c r="O1923" s="296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7" t="str">
        <f>IF(FN_MC!K1945="","*",FN_MC!K1945)</f>
        <v>*</v>
      </c>
      <c r="O1924" s="297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7" t="str">
        <f>IF(FN_MC!K1946="","*",FN_MC!K1946)</f>
        <v>*</v>
      </c>
      <c r="O1925" s="297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6" t="str">
        <f>IF(FN_MC!K1947="","*",FN_MC!K1947)</f>
        <v>*</v>
      </c>
      <c r="O1926" s="296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7" t="str">
        <f>IF(FN_MC!K1948="","*",FN_MC!K1948)</f>
        <v>*</v>
      </c>
      <c r="O1927" s="297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7" t="str">
        <f>IF(FN_MC!K1949="","*",FN_MC!K1949)</f>
        <v>*</v>
      </c>
      <c r="O1928" s="297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6" t="str">
        <f>IF(FN_MC!K1950="","*",FN_MC!K1950)</f>
        <v>*</v>
      </c>
      <c r="O1929" s="296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7" t="str">
        <f>IF(FN_MC!K1951="","*",FN_MC!K1951)</f>
        <v>*</v>
      </c>
      <c r="O1930" s="297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7" t="str">
        <f>IF(FN_MC!K1952="","*",FN_MC!K1952)</f>
        <v>*</v>
      </c>
      <c r="O1931" s="297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6" t="str">
        <f>IF(FN_MC!K1953="","*",FN_MC!K1953)</f>
        <v>*</v>
      </c>
      <c r="O1932" s="296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7" t="str">
        <f>IF(FN_MC!K1954="","*",FN_MC!K1954)</f>
        <v>*</v>
      </c>
      <c r="O1933" s="297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7" t="str">
        <f>IF(FN_MC!K1955="","*",FN_MC!K1955)</f>
        <v>*</v>
      </c>
      <c r="O1934" s="297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6" t="str">
        <f>IF(FN_MC!K1956="","*",FN_MC!K1956)</f>
        <v>*</v>
      </c>
      <c r="O1935" s="296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7" t="str">
        <f>IF(FN_MC!K1957="","*",FN_MC!K1957)</f>
        <v>*</v>
      </c>
      <c r="O1936" s="297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7" t="str">
        <f>IF(FN_MC!K1958="","*",FN_MC!K1958)</f>
        <v>*</v>
      </c>
      <c r="O1937" s="297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6" t="str">
        <f>IF(FN_MC!K1959="","*",FN_MC!K1959)</f>
        <v>*</v>
      </c>
      <c r="O1938" s="296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7" t="str">
        <f>IF(FN_MC!K1960="","*",FN_MC!K1960)</f>
        <v>*</v>
      </c>
      <c r="O1939" s="297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7" t="str">
        <f>IF(FN_MC!K1961="","*",FN_MC!K1961)</f>
        <v>*</v>
      </c>
      <c r="O1940" s="297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6" t="str">
        <f>IF(FN_MC!K1962="","*",FN_MC!K1962)</f>
        <v>*</v>
      </c>
      <c r="O1941" s="296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7" t="str">
        <f>IF(FN_MC!K1963="","*",FN_MC!K1963)</f>
        <v>*</v>
      </c>
      <c r="O1942" s="297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7" t="str">
        <f>IF(FN_MC!K1964="","*",FN_MC!K1964)</f>
        <v>*</v>
      </c>
      <c r="O1943" s="297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6" t="str">
        <f>IF(FN_MC!K1965="","*",FN_MC!K1965)</f>
        <v>*</v>
      </c>
      <c r="O1944" s="296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7" t="str">
        <f>IF(FN_MC!K1966="","*",FN_MC!K1966)</f>
        <v>*</v>
      </c>
      <c r="O1945" s="297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7" t="str">
        <f>IF(FN_MC!K1967="","*",FN_MC!K1967)</f>
        <v>*</v>
      </c>
      <c r="O1946" s="297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6" t="str">
        <f>IF(FN_MC!K1968="","*",FN_MC!K1968)</f>
        <v>*</v>
      </c>
      <c r="O1947" s="296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7" t="str">
        <f>IF(FN_MC!K1969="","*",FN_MC!K1969)</f>
        <v>*</v>
      </c>
      <c r="O1948" s="297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7" t="str">
        <f>IF(FN_MC!K1970="","*",FN_MC!K1970)</f>
        <v>*</v>
      </c>
      <c r="O1949" s="297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6" t="str">
        <f>IF(FN_MC!K1971="","*",FN_MC!K1971)</f>
        <v>*</v>
      </c>
      <c r="O1950" s="296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7" t="str">
        <f>IF(FN_MC!K1972="","*",FN_MC!K1972)</f>
        <v>*</v>
      </c>
      <c r="O1951" s="297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7" t="str">
        <f>IF(FN_MC!K1973="","*",FN_MC!K1973)</f>
        <v>*</v>
      </c>
      <c r="O1952" s="297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6" t="str">
        <f>IF(FN_MC!K1974="","*",FN_MC!K1974)</f>
        <v>*</v>
      </c>
      <c r="O1953" s="296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7" t="str">
        <f>IF(FN_MC!K1975="","*",FN_MC!K1975)</f>
        <v>*</v>
      </c>
      <c r="O1954" s="297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7" t="str">
        <f>IF(FN_MC!K1976="","*",FN_MC!K1976)</f>
        <v>*</v>
      </c>
      <c r="O1955" s="297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6" t="str">
        <f>IF(FN_MC!K1977="","*",FN_MC!K1977)</f>
        <v>*</v>
      </c>
      <c r="O1956" s="296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7" t="str">
        <f>IF(FN_MC!K1978="","*",FN_MC!K1978)</f>
        <v>*</v>
      </c>
      <c r="O1957" s="297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7" t="str">
        <f>IF(FN_MC!K1979="","*",FN_MC!K1979)</f>
        <v>*</v>
      </c>
      <c r="O1958" s="297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6" t="str">
        <f>IF(FN_MC!K1980="","*",FN_MC!K1980)</f>
        <v>*</v>
      </c>
      <c r="O1959" s="296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7" t="str">
        <f>IF(FN_MC!K1981="","*",FN_MC!K1981)</f>
        <v>*</v>
      </c>
      <c r="O1960" s="297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7" t="str">
        <f>IF(FN_MC!K1982="","*",FN_MC!K1982)</f>
        <v>*</v>
      </c>
      <c r="O1961" s="297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6" t="str">
        <f>IF(FN_MC!K1983="","*",FN_MC!K1983)</f>
        <v>*</v>
      </c>
      <c r="O1962" s="296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7" t="str">
        <f>IF(FN_MC!K1984="","*",FN_MC!K1984)</f>
        <v>*</v>
      </c>
      <c r="O1963" s="297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7" t="str">
        <f>IF(FN_MC!K1985="","*",FN_MC!K1985)</f>
        <v>*</v>
      </c>
      <c r="O1964" s="297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6" t="str">
        <f>IF(FN_MC!K1986="","*",FN_MC!K1986)</f>
        <v>*</v>
      </c>
      <c r="O1965" s="296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7" t="str">
        <f>IF(FN_MC!K1987="","*",FN_MC!K1987)</f>
        <v>*</v>
      </c>
      <c r="O1966" s="297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7" t="str">
        <f>IF(FN_MC!K1988="","*",FN_MC!K1988)</f>
        <v>*</v>
      </c>
      <c r="O1967" s="297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6" t="str">
        <f>IF(FN_MC!K1989="","*",FN_MC!K1989)</f>
        <v>*</v>
      </c>
      <c r="O1968" s="296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7" t="str">
        <f>IF(FN_MC!K1990="","*",FN_MC!K1990)</f>
        <v>*</v>
      </c>
      <c r="O1969" s="297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7" t="str">
        <f>IF(FN_MC!K1991="","*",FN_MC!K1991)</f>
        <v>*</v>
      </c>
      <c r="O1970" s="297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6" t="str">
        <f>IF(FN_MC!K1992="","*",FN_MC!K1992)</f>
        <v>*</v>
      </c>
      <c r="O1971" s="296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7" t="str">
        <f>IF(FN_MC!K1993="","*",FN_MC!K1993)</f>
        <v>*</v>
      </c>
      <c r="O1972" s="297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7" t="str">
        <f>IF(FN_MC!K1994="","*",FN_MC!K1994)</f>
        <v>*</v>
      </c>
      <c r="O1973" s="297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6" t="str">
        <f>IF(FN_MC!K1995="","*",FN_MC!K1995)</f>
        <v>*</v>
      </c>
      <c r="O1974" s="296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7" t="str">
        <f>IF(FN_MC!K1996="","*",FN_MC!K1996)</f>
        <v>*</v>
      </c>
      <c r="O1975" s="297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7" t="str">
        <f>IF(FN_MC!K1997="","*",FN_MC!K1997)</f>
        <v>*</v>
      </c>
      <c r="O1976" s="297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6" t="str">
        <f>IF(FN_MC!K1998="","*",FN_MC!K1998)</f>
        <v>*</v>
      </c>
      <c r="O1977" s="296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7" t="str">
        <f>IF(FN_MC!K1999="","*",FN_MC!K1999)</f>
        <v>*</v>
      </c>
      <c r="O1978" s="297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7" t="str">
        <f>IF(FN_MC!K2000="","*",FN_MC!K2000)</f>
        <v>*</v>
      </c>
      <c r="O1979" s="297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6" t="str">
        <f>IF(FN_MC!K2001="","*",FN_MC!K2001)</f>
        <v>*</v>
      </c>
      <c r="O1980" s="296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7" t="str">
        <f>IF(FN_MC!K2002="","*",FN_MC!K2002)</f>
        <v>*</v>
      </c>
      <c r="O1981" s="297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7" t="str">
        <f>IF(FN_MC!K2003="","*",FN_MC!K2003)</f>
        <v>*</v>
      </c>
      <c r="O1982" s="297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6" t="str">
        <f>IF(FN_MC!K2004="","*",FN_MC!K2004)</f>
        <v>*</v>
      </c>
      <c r="O1983" s="296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7" t="str">
        <f>IF(FN_MC!K2005="","*",FN_MC!K2005)</f>
        <v>*</v>
      </c>
      <c r="O1984" s="297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7" t="str">
        <f>IF(FN_MC!K2006="","*",FN_MC!K2006)</f>
        <v>*</v>
      </c>
      <c r="O1985" s="297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6" t="str">
        <f>IF(FN_MC!K2007="","*",FN_MC!K2007)</f>
        <v>*</v>
      </c>
      <c r="O1986" s="296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7" t="str">
        <f>IF(FN_MC!K2008="","*",FN_MC!K2008)</f>
        <v>*</v>
      </c>
      <c r="O1987" s="297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7" t="str">
        <f>IF(FN_MC!K2009="","*",FN_MC!K2009)</f>
        <v>*</v>
      </c>
      <c r="O1988" s="297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6" t="str">
        <f>IF(FN_MC!K2010="","*",FN_MC!K2010)</f>
        <v>*</v>
      </c>
      <c r="O1989" s="296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7" t="str">
        <f>IF(FN_MC!K2011="","*",FN_MC!K2011)</f>
        <v>*</v>
      </c>
      <c r="O1990" s="297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7" t="str">
        <f>IF(FN_MC!K2012="","*",FN_MC!K2012)</f>
        <v>*</v>
      </c>
      <c r="O1991" s="297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6" t="str">
        <f>IF(FN_MC!K2013="","*",FN_MC!K2013)</f>
        <v>*</v>
      </c>
      <c r="O1992" s="296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7" t="str">
        <f>IF(FN_MC!K2014="","*",FN_MC!K2014)</f>
        <v>*</v>
      </c>
      <c r="O1993" s="297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7" t="str">
        <f>IF(FN_MC!K2015="","*",FN_MC!K2015)</f>
        <v>*</v>
      </c>
      <c r="O1994" s="297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6" t="str">
        <f>IF(FN_MC!K2016="","*",FN_MC!K2016)</f>
        <v>*</v>
      </c>
      <c r="O1995" s="296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7" t="str">
        <f>IF(FN_MC!K2017="","*",FN_MC!K2017)</f>
        <v>*</v>
      </c>
      <c r="O1996" s="297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7" t="str">
        <f>IF(FN_MC!K2018="","*",FN_MC!K2018)</f>
        <v>*</v>
      </c>
      <c r="O1997" s="297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6" t="str">
        <f>IF(FN_MC!K2019="","*",FN_MC!K2019)</f>
        <v>*</v>
      </c>
      <c r="O1998" s="296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7" t="str">
        <f>IF(FN_MC!K2020="","*",FN_MC!K2020)</f>
        <v>*</v>
      </c>
      <c r="O1999" s="297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7" t="str">
        <f>IF(FN_MC!K2021="","*",FN_MC!K2021)</f>
        <v>*</v>
      </c>
      <c r="O2000" s="297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6" t="str">
        <f>IF(FN_MC!K2022="","*",FN_MC!K2022)</f>
        <v>*</v>
      </c>
      <c r="O2001" s="296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7" t="str">
        <f>IF(FN_MC!K2023="","*",FN_MC!K2023)</f>
        <v>*</v>
      </c>
      <c r="O2002" s="297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7" t="str">
        <f>IF(FN_MC!K2024="","*",FN_MC!K2024)</f>
        <v>*</v>
      </c>
      <c r="O2003" s="297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6" t="str">
        <f>IF(FN_MC!K2025="","*",FN_MC!K2025)</f>
        <v>*</v>
      </c>
      <c r="O2004" s="296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7" t="str">
        <f>IF(FN_MC!K2026="","*",FN_MC!K2026)</f>
        <v>*</v>
      </c>
      <c r="O2005" s="297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7" t="str">
        <f>IF(FN_MC!K2027="","*",FN_MC!K2027)</f>
        <v>*</v>
      </c>
      <c r="O2006" s="297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6" t="str">
        <f>IF(FN_MC!K2028="","*",FN_MC!K2028)</f>
        <v>*</v>
      </c>
      <c r="O2007" s="296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7" t="str">
        <f>IF(FN_MC!K2029="","*",FN_MC!K2029)</f>
        <v>*</v>
      </c>
      <c r="O2008" s="297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7" t="str">
        <f>IF(FN_MC!K2030="","*",FN_MC!K2030)</f>
        <v>*</v>
      </c>
      <c r="O2009" s="297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6" t="str">
        <f>IF(FN_MC!K2031="","*",FN_MC!K2031)</f>
        <v>*</v>
      </c>
      <c r="O2010" s="296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7" t="str">
        <f>IF(FN_MC!K2032="","*",FN_MC!K2032)</f>
        <v>*</v>
      </c>
      <c r="O2011" s="297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7" t="str">
        <f>IF(FN_MC!K2033="","*",FN_MC!K2033)</f>
        <v>*</v>
      </c>
      <c r="O2012" s="297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6" t="str">
        <f>IF(FN_MC!K2034="","*",FN_MC!K2034)</f>
        <v>*</v>
      </c>
      <c r="O2013" s="296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7" t="str">
        <f>IF(FN_MC!K2035="","*",FN_MC!K2035)</f>
        <v>*</v>
      </c>
      <c r="O2014" s="297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7" t="str">
        <f>IF(FN_MC!K2036="","*",FN_MC!K2036)</f>
        <v>*</v>
      </c>
      <c r="O2015" s="297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6" t="str">
        <f>IF(FN_MC!K2037="","*",FN_MC!K2037)</f>
        <v>*</v>
      </c>
      <c r="O2016" s="296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7" t="str">
        <f>IF(FN_MC!K2038="","*",FN_MC!K2038)</f>
        <v>*</v>
      </c>
      <c r="O2017" s="297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7" t="str">
        <f>IF(FN_MC!K2039="","*",FN_MC!K2039)</f>
        <v>*</v>
      </c>
      <c r="O2018" s="297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6" t="str">
        <f>IF(FN_MC!K2040="","*",FN_MC!K2040)</f>
        <v>*</v>
      </c>
      <c r="O2019" s="296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7" t="str">
        <f>IF(FN_MC!K2041="","*",FN_MC!K2041)</f>
        <v>*</v>
      </c>
      <c r="O2020" s="297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7" t="str">
        <f>IF(FN_MC!K2042="","*",FN_MC!K2042)</f>
        <v>*</v>
      </c>
      <c r="O2021" s="297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6" t="str">
        <f>IF(FN_MC!K2043="","*",FN_MC!K2043)</f>
        <v>*</v>
      </c>
      <c r="O2022" s="296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7" t="str">
        <f>IF(FN_MC!K2044="","*",FN_MC!K2044)</f>
        <v>*</v>
      </c>
      <c r="O2023" s="297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7" t="str">
        <f>IF(FN_MC!K2045="","*",FN_MC!K2045)</f>
        <v>*</v>
      </c>
      <c r="O2024" s="297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6" t="str">
        <f>IF(FN_MC!K2046="","*",FN_MC!K2046)</f>
        <v>*</v>
      </c>
      <c r="O2025" s="296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7" t="str">
        <f>IF(FN_MC!K2047="","*",FN_MC!K2047)</f>
        <v>*</v>
      </c>
      <c r="O2026" s="297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7" t="str">
        <f>IF(FN_MC!K2048="","*",FN_MC!K2048)</f>
        <v>*</v>
      </c>
      <c r="O2027" s="297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6" t="str">
        <f>IF(FN_MC!K2049="","*",FN_MC!K2049)</f>
        <v>*</v>
      </c>
      <c r="O2028" s="296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7" t="str">
        <f>IF(FN_MC!K2050="","*",FN_MC!K2050)</f>
        <v>*</v>
      </c>
      <c r="O2029" s="297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7" t="str">
        <f>IF(FN_MC!K2051="","*",FN_MC!K2051)</f>
        <v>*</v>
      </c>
      <c r="O2030" s="297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6" t="str">
        <f>IF(FN_MC!K2052="","*",FN_MC!K2052)</f>
        <v>*</v>
      </c>
      <c r="O2031" s="296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7" t="str">
        <f>IF(FN_MC!K2053="","*",FN_MC!K2053)</f>
        <v>*</v>
      </c>
      <c r="O2032" s="297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7" t="str">
        <f>IF(FN_MC!K2054="","*",FN_MC!K2054)</f>
        <v>*</v>
      </c>
      <c r="O2033" s="297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6" t="str">
        <f>IF(FN_MC!K2055="","*",FN_MC!K2055)</f>
        <v>*</v>
      </c>
      <c r="O2034" s="296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7" t="str">
        <f>IF(FN_MC!K2056="","*",FN_MC!K2056)</f>
        <v>*</v>
      </c>
      <c r="O2035" s="297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7" t="str">
        <f>IF(FN_MC!K2057="","*",FN_MC!K2057)</f>
        <v>*</v>
      </c>
      <c r="O2036" s="297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6" t="str">
        <f>IF(FN_MC!K2058="","*",FN_MC!K2058)</f>
        <v>*</v>
      </c>
      <c r="O2037" s="296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7" t="str">
        <f>IF(FN_MC!K2059="","*",FN_MC!K2059)</f>
        <v>*</v>
      </c>
      <c r="O2038" s="297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7" t="str">
        <f>IF(FN_MC!K2060="","*",FN_MC!K2060)</f>
        <v>*</v>
      </c>
      <c r="O2039" s="297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6" t="str">
        <f>IF(FN_MC!K2061="","*",FN_MC!K2061)</f>
        <v>*</v>
      </c>
      <c r="O2040" s="296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7" t="str">
        <f>IF(FN_MC!K2062="","*",FN_MC!K2062)</f>
        <v>*</v>
      </c>
      <c r="O2041" s="297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7" t="str">
        <f>IF(FN_MC!K2063="","*",FN_MC!K2063)</f>
        <v>*</v>
      </c>
      <c r="O2042" s="297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6" t="str">
        <f>IF(FN_MC!K2064="","*",FN_MC!K2064)</f>
        <v>*</v>
      </c>
      <c r="O2043" s="296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7" t="str">
        <f>IF(FN_MC!K2065="","*",FN_MC!K2065)</f>
        <v>*</v>
      </c>
      <c r="O2044" s="297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7" t="str">
        <f>IF(FN_MC!K2066="","*",FN_MC!K2066)</f>
        <v>*</v>
      </c>
      <c r="O2045" s="297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6" t="str">
        <f>IF(FN_MC!K2067="","*",FN_MC!K2067)</f>
        <v>*</v>
      </c>
      <c r="O2046" s="296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7" t="str">
        <f>IF(FN_MC!K2068="","*",FN_MC!K2068)</f>
        <v>*</v>
      </c>
      <c r="O2047" s="297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7" t="str">
        <f>IF(FN_MC!K2069="","*",FN_MC!K2069)</f>
        <v>*</v>
      </c>
      <c r="O2048" s="297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6" t="str">
        <f>IF(FN_MC!K2070="","*",FN_MC!K2070)</f>
        <v>*</v>
      </c>
      <c r="O2049" s="296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7" t="str">
        <f>IF(FN_MC!K2071="","*",FN_MC!K2071)</f>
        <v>*</v>
      </c>
      <c r="O2050" s="297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7" t="str">
        <f>IF(FN_MC!K2072="","*",FN_MC!K2072)</f>
        <v>*</v>
      </c>
      <c r="O2051" s="297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6" t="str">
        <f>IF(FN_MC!K2073="","*",FN_MC!K2073)</f>
        <v>*</v>
      </c>
      <c r="O2052" s="296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7" t="str">
        <f>IF(FN_MC!K2074="","*",FN_MC!K2074)</f>
        <v>*</v>
      </c>
      <c r="O2053" s="297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7" t="str">
        <f>IF(FN_MC!K2075="","*",FN_MC!K2075)</f>
        <v>*</v>
      </c>
      <c r="O2054" s="297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6" t="str">
        <f>IF(FN_MC!K2076="","*",FN_MC!K2076)</f>
        <v>*</v>
      </c>
      <c r="O2055" s="296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7" t="str">
        <f>IF(FN_MC!K2077="","*",FN_MC!K2077)</f>
        <v>*</v>
      </c>
      <c r="O2056" s="297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7" t="str">
        <f>IF(FN_MC!K2078="","*",FN_MC!K2078)</f>
        <v>*</v>
      </c>
      <c r="O2057" s="297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6" t="str">
        <f>IF(FN_MC!K2079="","*",FN_MC!K2079)</f>
        <v>*</v>
      </c>
      <c r="O2058" s="296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7" t="str">
        <f>IF(FN_MC!K2080="","*",FN_MC!K2080)</f>
        <v>*</v>
      </c>
      <c r="O2059" s="297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7" t="str">
        <f>IF(FN_MC!K2081="","*",FN_MC!K2081)</f>
        <v>*</v>
      </c>
      <c r="O2060" s="297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6" t="str">
        <f>IF(FN_MC!K2082="","*",FN_MC!K2082)</f>
        <v>*</v>
      </c>
      <c r="O2061" s="296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7" t="str">
        <f>IF(FN_MC!K2083="","*",FN_MC!K2083)</f>
        <v>*</v>
      </c>
      <c r="O2062" s="297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7" t="str">
        <f>IF(FN_MC!K2084="","*",FN_MC!K2084)</f>
        <v>*</v>
      </c>
      <c r="O2063" s="297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6" t="str">
        <f>IF(FN_MC!K2085="","*",FN_MC!K2085)</f>
        <v>*</v>
      </c>
      <c r="O2064" s="296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7" t="str">
        <f>IF(FN_MC!K2086="","*",FN_MC!K2086)</f>
        <v>*</v>
      </c>
      <c r="O2065" s="297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7" t="str">
        <f>IF(FN_MC!K2087="","*",FN_MC!K2087)</f>
        <v>*</v>
      </c>
      <c r="O2066" s="297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6" t="str">
        <f>IF(FN_MC!K2088="","*",FN_MC!K2088)</f>
        <v>*</v>
      </c>
      <c r="O2067" s="296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7" t="str">
        <f>IF(FN_MC!K2089="","*",FN_MC!K2089)</f>
        <v>*</v>
      </c>
      <c r="O2068" s="297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7" t="str">
        <f>IF(FN_MC!K2090="","*",FN_MC!K2090)</f>
        <v>*</v>
      </c>
      <c r="O2069" s="297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6" t="str">
        <f>IF(FN_MC!K2091="","*",FN_MC!K2091)</f>
        <v>*</v>
      </c>
      <c r="O2070" s="296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7" t="str">
        <f>IF(FN_MC!K2092="","*",FN_MC!K2092)</f>
        <v>*</v>
      </c>
      <c r="O2071" s="297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7" t="str">
        <f>IF(FN_MC!K2093="","*",FN_MC!K2093)</f>
        <v>*</v>
      </c>
      <c r="O2072" s="297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6" t="str">
        <f>IF(FN_MC!K2094="","*",FN_MC!K2094)</f>
        <v>*</v>
      </c>
      <c r="O2073" s="296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7" t="str">
        <f>IF(FN_MC!K2095="","*",FN_MC!K2095)</f>
        <v>*</v>
      </c>
      <c r="O2074" s="297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7" t="str">
        <f>IF(FN_MC!K2096="","*",FN_MC!K2096)</f>
        <v>*</v>
      </c>
      <c r="O2075" s="297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6" t="str">
        <f>IF(FN_MC!K2097="","*",FN_MC!K2097)</f>
        <v>*</v>
      </c>
      <c r="O2076" s="296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7" t="str">
        <f>IF(FN_MC!K2098="","*",FN_MC!K2098)</f>
        <v>*</v>
      </c>
      <c r="O2077" s="297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7" t="str">
        <f>IF(FN_MC!K2099="","*",FN_MC!K2099)</f>
        <v>*</v>
      </c>
      <c r="O2078" s="297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6" t="str">
        <f>IF(FN_MC!K2100="","*",FN_MC!K2100)</f>
        <v>*</v>
      </c>
      <c r="O2079" s="296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7" t="str">
        <f>IF(FN_MC!K2101="","*",FN_MC!K2101)</f>
        <v>*</v>
      </c>
      <c r="O2080" s="297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7" t="str">
        <f>IF(FN_MC!K2102="","*",FN_MC!K2102)</f>
        <v>*</v>
      </c>
      <c r="O2081" s="297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6" t="str">
        <f>IF(FN_MC!K2103="","*",FN_MC!K2103)</f>
        <v>*</v>
      </c>
      <c r="O2082" s="296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7" t="str">
        <f>IF(FN_MC!K2104="","*",FN_MC!K2104)</f>
        <v>*</v>
      </c>
      <c r="O2083" s="297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7" t="str">
        <f>IF(FN_MC!K2105="","*",FN_MC!K2105)</f>
        <v>*</v>
      </c>
      <c r="O2084" s="297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6" t="str">
        <f>IF(FN_MC!K2106="","*",FN_MC!K2106)</f>
        <v>*</v>
      </c>
      <c r="O2085" s="296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7" t="str">
        <f>IF(FN_MC!K2107="","*",FN_MC!K2107)</f>
        <v>*</v>
      </c>
      <c r="O2086" s="297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7" t="str">
        <f>IF(FN_MC!K2108="","*",FN_MC!K2108)</f>
        <v>*</v>
      </c>
      <c r="O2087" s="297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6" t="str">
        <f>IF(FN_MC!K2109="","*",FN_MC!K2109)</f>
        <v>*</v>
      </c>
      <c r="O2088" s="296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7" t="str">
        <f>IF(FN_MC!K2110="","*",FN_MC!K2110)</f>
        <v>*</v>
      </c>
      <c r="O2089" s="297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7" t="str">
        <f>IF(FN_MC!K2111="","*",FN_MC!K2111)</f>
        <v>*</v>
      </c>
      <c r="O2090" s="297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6" t="str">
        <f>IF(FN_MC!K2112="","*",FN_MC!K2112)</f>
        <v>*</v>
      </c>
      <c r="O2091" s="296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7" t="str">
        <f>IF(FN_MC!K2113="","*",FN_MC!K2113)</f>
        <v>*</v>
      </c>
      <c r="O2092" s="297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7" t="str">
        <f>IF(FN_MC!K2114="","*",FN_MC!K2114)</f>
        <v>*</v>
      </c>
      <c r="O2093" s="297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6" t="str">
        <f>IF(FN_MC!K2115="","*",FN_MC!K2115)</f>
        <v>*</v>
      </c>
      <c r="O2094" s="296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7" t="str">
        <f>IF(FN_MC!K2116="","*",FN_MC!K2116)</f>
        <v>*</v>
      </c>
      <c r="O2095" s="297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7" t="str">
        <f>IF(FN_MC!K2117="","*",FN_MC!K2117)</f>
        <v>*</v>
      </c>
      <c r="O2096" s="297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6" t="str">
        <f>IF(FN_MC!K2118="","*",FN_MC!K2118)</f>
        <v>*</v>
      </c>
      <c r="O2097" s="296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7" t="str">
        <f>IF(FN_MC!K2119="","*",FN_MC!K2119)</f>
        <v>*</v>
      </c>
      <c r="O2098" s="297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7" t="str">
        <f>IF(FN_MC!K2120="","*",FN_MC!K2120)</f>
        <v>*</v>
      </c>
      <c r="O2099" s="297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6" t="str">
        <f>IF(FN_MC!K2121="","*",FN_MC!K2121)</f>
        <v>*</v>
      </c>
      <c r="O2100" s="296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7" t="str">
        <f>IF(FN_MC!K2122="","*",FN_MC!K2122)</f>
        <v>*</v>
      </c>
      <c r="O2101" s="297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7" t="str">
        <f>IF(FN_MC!K2123="","*",FN_MC!K2123)</f>
        <v>*</v>
      </c>
      <c r="O2102" s="297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6" t="str">
        <f>IF(FN_MC!K2124="","*",FN_MC!K2124)</f>
        <v>*</v>
      </c>
      <c r="O2103" s="296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7" t="str">
        <f>IF(FN_MC!K2125="","*",FN_MC!K2125)</f>
        <v>*</v>
      </c>
      <c r="O2104" s="297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7" t="str">
        <f>IF(FN_MC!K2126="","*",FN_MC!K2126)</f>
        <v>*</v>
      </c>
      <c r="O2105" s="297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6" t="str">
        <f>IF(FN_MC!K2127="","*",FN_MC!K2127)</f>
        <v>*</v>
      </c>
      <c r="O2106" s="296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7" t="str">
        <f>IF(FN_MC!K2128="","*",FN_MC!K2128)</f>
        <v>*</v>
      </c>
      <c r="O2107" s="297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7" t="str">
        <f>IF(FN_MC!K2129="","*",FN_MC!K2129)</f>
        <v>*</v>
      </c>
      <c r="O2108" s="297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6" t="str">
        <f>IF(FN_MC!K2130="","*",FN_MC!K2130)</f>
        <v>*</v>
      </c>
      <c r="O2109" s="296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7" t="str">
        <f>IF(FN_MC!K2131="","*",FN_MC!K2131)</f>
        <v>*</v>
      </c>
      <c r="O2110" s="297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7" t="str">
        <f>IF(FN_MC!K2132="","*",FN_MC!K2132)</f>
        <v>*</v>
      </c>
      <c r="O2111" s="297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6" t="str">
        <f>IF(FN_MC!K2133="","*",FN_MC!K2133)</f>
        <v>*</v>
      </c>
      <c r="O2112" s="296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7" t="str">
        <f>IF(FN_MC!K2134="","*",FN_MC!K2134)</f>
        <v>*</v>
      </c>
      <c r="O2113" s="297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7" t="str">
        <f>IF(FN_MC!K2135="","*",FN_MC!K2135)</f>
        <v>*</v>
      </c>
      <c r="O2114" s="297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6" t="str">
        <f>IF(FN_MC!K2136="","*",FN_MC!K2136)</f>
        <v>*</v>
      </c>
      <c r="O2115" s="296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7" t="str">
        <f>IF(FN_MC!K2137="","*",FN_MC!K2137)</f>
        <v>*</v>
      </c>
      <c r="O2116" s="297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7" t="str">
        <f>IF(FN_MC!K2138="","*",FN_MC!K2138)</f>
        <v>*</v>
      </c>
      <c r="O2117" s="297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6" t="str">
        <f>IF(FN_MC!K2139="","*",FN_MC!K2139)</f>
        <v>*</v>
      </c>
      <c r="O2118" s="296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7" t="str">
        <f>IF(FN_MC!K2140="","*",FN_MC!K2140)</f>
        <v>*</v>
      </c>
      <c r="O2119" s="297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7" t="str">
        <f>IF(FN_MC!K2141="","*",FN_MC!K2141)</f>
        <v>*</v>
      </c>
      <c r="O2120" s="297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6" t="str">
        <f>IF(FN_MC!K2142="","*",FN_MC!K2142)</f>
        <v>*</v>
      </c>
      <c r="O2121" s="296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7" t="str">
        <f>IF(FN_MC!K2143="","*",FN_MC!K2143)</f>
        <v>*</v>
      </c>
      <c r="O2122" s="297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7" t="str">
        <f>IF(FN_MC!K2144="","*",FN_MC!K2144)</f>
        <v>*</v>
      </c>
      <c r="O2123" s="297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6" t="str">
        <f>IF(FN_MC!K2145="","*",FN_MC!K2145)</f>
        <v>*</v>
      </c>
      <c r="O2124" s="296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7" t="str">
        <f>IF(FN_MC!K2146="","*",FN_MC!K2146)</f>
        <v>*</v>
      </c>
      <c r="O2125" s="297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7" t="str">
        <f>IF(FN_MC!K2147="","*",FN_MC!K2147)</f>
        <v>*</v>
      </c>
      <c r="O2126" s="297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6" t="str">
        <f>IF(FN_MC!K2148="","*",FN_MC!K2148)</f>
        <v>*</v>
      </c>
      <c r="O2127" s="296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7" t="str">
        <f>IF(FN_MC!K2149="","*",FN_MC!K2149)</f>
        <v>*</v>
      </c>
      <c r="O2128" s="297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7" t="str">
        <f>IF(FN_MC!K2150="","*",FN_MC!K2150)</f>
        <v>*</v>
      </c>
      <c r="O2129" s="297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6" t="str">
        <f>IF(FN_MC!K2151="","*",FN_MC!K2151)</f>
        <v>*</v>
      </c>
      <c r="O2130" s="296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7" t="str">
        <f>IF(FN_MC!K2152="","*",FN_MC!K2152)</f>
        <v>*</v>
      </c>
      <c r="O2131" s="297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7" t="str">
        <f>IF(FN_MC!K2153="","*",FN_MC!K2153)</f>
        <v>*</v>
      </c>
      <c r="O2132" s="297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6" t="str">
        <f>IF(FN_MC!K2154="","*",FN_MC!K2154)</f>
        <v>*</v>
      </c>
      <c r="O2133" s="296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7" t="str">
        <f>IF(FN_MC!K2155="","*",FN_MC!K2155)</f>
        <v>*</v>
      </c>
      <c r="O2134" s="297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7" t="str">
        <f>IF(FN_MC!K2156="","*",FN_MC!K2156)</f>
        <v>*</v>
      </c>
      <c r="O2135" s="297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6" t="str">
        <f>IF(FN_MC!K2157="","*",FN_MC!K2157)</f>
        <v>*</v>
      </c>
      <c r="O2136" s="296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7" t="str">
        <f>IF(FN_MC!K2158="","*",FN_MC!K2158)</f>
        <v>*</v>
      </c>
      <c r="O2137" s="297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7" t="str">
        <f>IF(FN_MC!K2159="","*",FN_MC!K2159)</f>
        <v>*</v>
      </c>
      <c r="O2138" s="297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6" t="str">
        <f>IF(FN_MC!K2160="","*",FN_MC!K2160)</f>
        <v>*</v>
      </c>
      <c r="O2139" s="296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7" t="str">
        <f>IF(FN_MC!K2161="","*",FN_MC!K2161)</f>
        <v>*</v>
      </c>
      <c r="O2140" s="297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7" t="str">
        <f>IF(FN_MC!K2162="","*",FN_MC!K2162)</f>
        <v>*</v>
      </c>
      <c r="O2141" s="297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6" t="str">
        <f>IF(FN_MC!K2163="","*",FN_MC!K2163)</f>
        <v>*</v>
      </c>
      <c r="O2142" s="296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7" t="str">
        <f>IF(FN_MC!K2164="","*",FN_MC!K2164)</f>
        <v>*</v>
      </c>
      <c r="O2143" s="297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7" t="str">
        <f>IF(FN_MC!K2165="","*",FN_MC!K2165)</f>
        <v>*</v>
      </c>
      <c r="O2144" s="297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6" t="str">
        <f>IF(FN_MC!K2166="","*",FN_MC!K2166)</f>
        <v>*</v>
      </c>
      <c r="O2145" s="296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7" t="str">
        <f>IF(FN_MC!K2167="","*",FN_MC!K2167)</f>
        <v>*</v>
      </c>
      <c r="O2146" s="297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7" t="str">
        <f>IF(FN_MC!K2168="","*",FN_MC!K2168)</f>
        <v>*</v>
      </c>
      <c r="O2147" s="297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6" t="str">
        <f>IF(FN_MC!K2169="","*",FN_MC!K2169)</f>
        <v>*</v>
      </c>
      <c r="O2148" s="296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7" t="str">
        <f>IF(FN_MC!K2170="","*",FN_MC!K2170)</f>
        <v>*</v>
      </c>
      <c r="O2149" s="297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7" t="str">
        <f>IF(FN_MC!K2171="","*",FN_MC!K2171)</f>
        <v>*</v>
      </c>
      <c r="O2150" s="297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6" t="str">
        <f>IF(FN_MC!K2172="","*",FN_MC!K2172)</f>
        <v>*</v>
      </c>
      <c r="O2151" s="296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7" t="str">
        <f>IF(FN_MC!K2173="","*",FN_MC!K2173)</f>
        <v>*</v>
      </c>
      <c r="O2152" s="297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7" t="str">
        <f>IF(FN_MC!K2174="","*",FN_MC!K2174)</f>
        <v>*</v>
      </c>
      <c r="O2153" s="297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6" t="str">
        <f>IF(FN_MC!K2175="","*",FN_MC!K2175)</f>
        <v>*</v>
      </c>
      <c r="O2154" s="296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7" t="str">
        <f>IF(FN_MC!K2176="","*",FN_MC!K2176)</f>
        <v>*</v>
      </c>
      <c r="O2155" s="297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7" t="str">
        <f>IF(FN_MC!K2177="","*",FN_MC!K2177)</f>
        <v>*</v>
      </c>
      <c r="O2156" s="297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6" t="str">
        <f>IF(FN_MC!K2178="","*",FN_MC!K2178)</f>
        <v>*</v>
      </c>
      <c r="O2157" s="296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7" t="str">
        <f>IF(FN_MC!K2179="","*",FN_MC!K2179)</f>
        <v>*</v>
      </c>
      <c r="O2158" s="297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7" t="str">
        <f>IF(FN_MC!K2180="","*",FN_MC!K2180)</f>
        <v>*</v>
      </c>
      <c r="O2159" s="297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6" t="str">
        <f>IF(FN_MC!K2181="","*",FN_MC!K2181)</f>
        <v>*</v>
      </c>
      <c r="O2160" s="296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7" t="str">
        <f>IF(FN_MC!K2182="","*",FN_MC!K2182)</f>
        <v>*</v>
      </c>
      <c r="O2161" s="297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7" t="str">
        <f>IF(FN_MC!K2183="","*",FN_MC!K2183)</f>
        <v>*</v>
      </c>
      <c r="O2162" s="297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6" t="str">
        <f>IF(FN_MC!K2184="","*",FN_MC!K2184)</f>
        <v>*</v>
      </c>
      <c r="O2163" s="296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7" t="str">
        <f>IF(FN_MC!K2185="","*",FN_MC!K2185)</f>
        <v>*</v>
      </c>
      <c r="O2164" s="297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7" t="str">
        <f>IF(FN_MC!K2186="","*",FN_MC!K2186)</f>
        <v>*</v>
      </c>
      <c r="O2165" s="297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6" t="str">
        <f>IF(FN_MC!K2187="","*",FN_MC!K2187)</f>
        <v>*</v>
      </c>
      <c r="O2166" s="296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7" t="str">
        <f>IF(FN_MC!K2188="","*",FN_MC!K2188)</f>
        <v>*</v>
      </c>
      <c r="O2167" s="297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7" t="str">
        <f>IF(FN_MC!K2189="","*",FN_MC!K2189)</f>
        <v>*</v>
      </c>
      <c r="O2168" s="297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6" t="str">
        <f>IF(FN_MC!K2190="","*",FN_MC!K2190)</f>
        <v>*</v>
      </c>
      <c r="O2169" s="296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7" t="str">
        <f>IF(FN_MC!K2191="","*",FN_MC!K2191)</f>
        <v>*</v>
      </c>
      <c r="O2170" s="297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7" t="str">
        <f>IF(FN_MC!K2192="","*",FN_MC!K2192)</f>
        <v>*</v>
      </c>
      <c r="O2171" s="297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6" t="str">
        <f>IF(FN_MC!K2193="","*",FN_MC!K2193)</f>
        <v>*</v>
      </c>
      <c r="O2172" s="296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7" t="str">
        <f>IF(FN_MC!K2194="","*",FN_MC!K2194)</f>
        <v>*</v>
      </c>
      <c r="O2173" s="297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7" t="str">
        <f>IF(FN_MC!K2195="","*",FN_MC!K2195)</f>
        <v>*</v>
      </c>
      <c r="O2174" s="297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6" t="str">
        <f>IF(FN_MC!K2196="","*",FN_MC!K2196)</f>
        <v>*</v>
      </c>
      <c r="O2175" s="296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7" t="str">
        <f>IF(FN_MC!K2197="","*",FN_MC!K2197)</f>
        <v>*</v>
      </c>
      <c r="O2176" s="297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7" t="str">
        <f>IF(FN_MC!K2198="","*",FN_MC!K2198)</f>
        <v>*</v>
      </c>
      <c r="O2177" s="297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6" t="str">
        <f>IF(FN_MC!K2199="","*",FN_MC!K2199)</f>
        <v>*</v>
      </c>
      <c r="O2178" s="296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7" t="str">
        <f>IF(FN_MC!K2200="","*",FN_MC!K2200)</f>
        <v>*</v>
      </c>
      <c r="O2179" s="297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7" t="str">
        <f>IF(FN_MC!K2201="","*",FN_MC!K2201)</f>
        <v>*</v>
      </c>
      <c r="O2180" s="297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6" t="str">
        <f>IF(FN_MC!K2202="","*",FN_MC!K2202)</f>
        <v>*</v>
      </c>
      <c r="O2181" s="296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7" t="str">
        <f>IF(FN_MC!K2203="","*",FN_MC!K2203)</f>
        <v>*</v>
      </c>
      <c r="O2182" s="297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7" t="str">
        <f>IF(FN_MC!K2204="","*",FN_MC!K2204)</f>
        <v>*</v>
      </c>
      <c r="O2183" s="297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6" t="str">
        <f>IF(FN_MC!K2205="","*",FN_MC!K2205)</f>
        <v>*</v>
      </c>
      <c r="O2184" s="296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7" t="str">
        <f>IF(FN_MC!K2206="","*",FN_MC!K2206)</f>
        <v>*</v>
      </c>
      <c r="O2185" s="297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7" t="str">
        <f>IF(FN_MC!K2207="","*",FN_MC!K2207)</f>
        <v>*</v>
      </c>
      <c r="O2186" s="297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6" t="str">
        <f>IF(FN_MC!K2208="","*",FN_MC!K2208)</f>
        <v>*</v>
      </c>
      <c r="O2187" s="296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7" t="str">
        <f>IF(FN_MC!K2209="","*",FN_MC!K2209)</f>
        <v>*</v>
      </c>
      <c r="O2188" s="297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7" t="str">
        <f>IF(FN_MC!K2210="","*",FN_MC!K2210)</f>
        <v>*</v>
      </c>
      <c r="O2189" s="297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6" t="str">
        <f>IF(FN_MC!K2211="","*",FN_MC!K2211)</f>
        <v>*</v>
      </c>
      <c r="O2190" s="296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7" t="str">
        <f>IF(FN_MC!K2212="","*",FN_MC!K2212)</f>
        <v>*</v>
      </c>
      <c r="O2191" s="297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7" t="str">
        <f>IF(FN_MC!K2213="","*",FN_MC!K2213)</f>
        <v>*</v>
      </c>
      <c r="O2192" s="297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6" t="str">
        <f>IF(FN_MC!K2214="","*",FN_MC!K2214)</f>
        <v>*</v>
      </c>
      <c r="O2193" s="296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7" t="str">
        <f>IF(FN_MC!K2215="","*",FN_MC!K2215)</f>
        <v>*</v>
      </c>
      <c r="O2194" s="297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7" t="str">
        <f>IF(FN_MC!K2216="","*",FN_MC!K2216)</f>
        <v>*</v>
      </c>
      <c r="O2195" s="297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6" t="str">
        <f>IF(FN_MC!K2217="","*",FN_MC!K2217)</f>
        <v>*</v>
      </c>
      <c r="O2196" s="296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7" t="str">
        <f>IF(FN_MC!K2218="","*",FN_MC!K2218)</f>
        <v>*</v>
      </c>
      <c r="O2197" s="297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7" t="str">
        <f>IF(FN_MC!K2219="","*",FN_MC!K2219)</f>
        <v>*</v>
      </c>
      <c r="O2198" s="297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6" t="str">
        <f>IF(FN_MC!K2220="","*",FN_MC!K2220)</f>
        <v>*</v>
      </c>
      <c r="O2199" s="296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7" t="str">
        <f>IF(FN_MC!K2221="","*",FN_MC!K2221)</f>
        <v>*</v>
      </c>
      <c r="O2200" s="297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7" t="str">
        <f>IF(FN_MC!K2222="","*",FN_MC!K2222)</f>
        <v>*</v>
      </c>
      <c r="O2201" s="297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6" t="str">
        <f>IF(FN_MC!K2223="","*",FN_MC!K2223)</f>
        <v>*</v>
      </c>
      <c r="O2202" s="296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7" t="str">
        <f>IF(FN_MC!K2224="","*",FN_MC!K2224)</f>
        <v>*</v>
      </c>
      <c r="O2203" s="297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7" t="str">
        <f>IF(FN_MC!K2225="","*",FN_MC!K2225)</f>
        <v>*</v>
      </c>
      <c r="O2204" s="297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6" t="str">
        <f>IF(FN_MC!K2226="","*",FN_MC!K2226)</f>
        <v>*</v>
      </c>
      <c r="O2205" s="296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7" t="str">
        <f>IF(FN_MC!K2227="","*",FN_MC!K2227)</f>
        <v>*</v>
      </c>
      <c r="O2206" s="297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7" t="str">
        <f>IF(FN_MC!K2228="","*",FN_MC!K2228)</f>
        <v>*</v>
      </c>
      <c r="O2207" s="297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6" t="str">
        <f>IF(FN_MC!K2229="","*",FN_MC!K2229)</f>
        <v>*</v>
      </c>
      <c r="O2208" s="296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7" t="str">
        <f>IF(FN_MC!K2230="","*",FN_MC!K2230)</f>
        <v>*</v>
      </c>
      <c r="O2209" s="297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7" t="str">
        <f>IF(FN_MC!K2231="","*",FN_MC!K2231)</f>
        <v>*</v>
      </c>
      <c r="O2210" s="297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6" t="str">
        <f>IF(FN_MC!K2232="","*",FN_MC!K2232)</f>
        <v>*</v>
      </c>
      <c r="O2211" s="296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7" t="str">
        <f>IF(FN_MC!K2233="","*",FN_MC!K2233)</f>
        <v>*</v>
      </c>
      <c r="O2212" s="297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7" t="str">
        <f>IF(FN_MC!K2234="","*",FN_MC!K2234)</f>
        <v>*</v>
      </c>
      <c r="O2213" s="297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6" t="str">
        <f>IF(FN_MC!K2235="","*",FN_MC!K2235)</f>
        <v>*</v>
      </c>
      <c r="O2214" s="296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7" t="str">
        <f>IF(FN_MC!K2236="","*",FN_MC!K2236)</f>
        <v>*</v>
      </c>
      <c r="O2215" s="297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7" t="str">
        <f>IF(FN_MC!K2237="","*",FN_MC!K2237)</f>
        <v>*</v>
      </c>
      <c r="O2216" s="297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6" t="str">
        <f>IF(FN_MC!K2238="","*",FN_MC!K2238)</f>
        <v>*</v>
      </c>
      <c r="O2217" s="296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7" t="str">
        <f>IF(FN_MC!K2239="","*",FN_MC!K2239)</f>
        <v>*</v>
      </c>
      <c r="O2218" s="297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7" t="str">
        <f>IF(FN_MC!K2240="","*",FN_MC!K2240)</f>
        <v>*</v>
      </c>
      <c r="O2219" s="297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6" t="str">
        <f>IF(FN_MC!K2241="","*",FN_MC!K2241)</f>
        <v>*</v>
      </c>
      <c r="O2220" s="296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7" t="str">
        <f>IF(FN_MC!K2242="","*",FN_MC!K2242)</f>
        <v>*</v>
      </c>
      <c r="O2221" s="297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7" t="str">
        <f>IF(FN_MC!K2243="","*",FN_MC!K2243)</f>
        <v>*</v>
      </c>
      <c r="O2222" s="297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6" t="str">
        <f>IF(FN_MC!K2244="","*",FN_MC!K2244)</f>
        <v>*</v>
      </c>
      <c r="O2223" s="296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7" t="str">
        <f>IF(FN_MC!K2245="","*",FN_MC!K2245)</f>
        <v>*</v>
      </c>
      <c r="O2224" s="297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7" t="str">
        <f>IF(FN_MC!K2246="","*",FN_MC!K2246)</f>
        <v>*</v>
      </c>
      <c r="O2225" s="297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6" t="str">
        <f>IF(FN_MC!K2247="","*",FN_MC!K2247)</f>
        <v>*</v>
      </c>
      <c r="O2226" s="296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7" t="str">
        <f>IF(FN_MC!K2248="","*",FN_MC!K2248)</f>
        <v>*</v>
      </c>
      <c r="O2227" s="297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7" t="str">
        <f>IF(FN_MC!K2249="","*",FN_MC!K2249)</f>
        <v>*</v>
      </c>
      <c r="O2228" s="297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6" t="str">
        <f>IF(FN_MC!K2250="","*",FN_MC!K2250)</f>
        <v>*</v>
      </c>
      <c r="O2229" s="296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7" t="str">
        <f>IF(FN_MC!K2251="","*",FN_MC!K2251)</f>
        <v>*</v>
      </c>
      <c r="O2230" s="297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7" t="str">
        <f>IF(FN_MC!K2252="","*",FN_MC!K2252)</f>
        <v>*</v>
      </c>
      <c r="O2231" s="297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6" t="str">
        <f>IF(FN_MC!K2253="","*",FN_MC!K2253)</f>
        <v>*</v>
      </c>
      <c r="O2232" s="296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7" t="str">
        <f>IF(FN_MC!K2254="","*",FN_MC!K2254)</f>
        <v>*</v>
      </c>
      <c r="O2233" s="297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7" t="str">
        <f>IF(FN_MC!K2255="","*",FN_MC!K2255)</f>
        <v>*</v>
      </c>
      <c r="O2234" s="297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6" t="str">
        <f>IF(FN_MC!K2256="","*",FN_MC!K2256)</f>
        <v>*</v>
      </c>
      <c r="O2235" s="296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7" t="str">
        <f>IF(FN_MC!K2257="","*",FN_MC!K2257)</f>
        <v>*</v>
      </c>
      <c r="O2236" s="297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7" t="str">
        <f>IF(FN_MC!K2258="","*",FN_MC!K2258)</f>
        <v>*</v>
      </c>
      <c r="O2237" s="297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6" t="str">
        <f>IF(FN_MC!K2259="","*",FN_MC!K2259)</f>
        <v>*</v>
      </c>
      <c r="O2238" s="296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7" t="str">
        <f>IF(FN_MC!K2260="","*",FN_MC!K2260)</f>
        <v>*</v>
      </c>
      <c r="O2239" s="297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7" t="str">
        <f>IF(FN_MC!K2261="","*",FN_MC!K2261)</f>
        <v>*</v>
      </c>
      <c r="O2240" s="297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6" t="str">
        <f>IF(FN_MC!K2262="","*",FN_MC!K2262)</f>
        <v>*</v>
      </c>
      <c r="O2241" s="296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7" t="str">
        <f>IF(FN_MC!K2263="","*",FN_MC!K2263)</f>
        <v>*</v>
      </c>
      <c r="O2242" s="297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7" t="str">
        <f>IF(FN_MC!K2264="","*",FN_MC!K2264)</f>
        <v>*</v>
      </c>
      <c r="O2243" s="297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6" t="str">
        <f>IF(FN_MC!K2265="","*",FN_MC!K2265)</f>
        <v>*</v>
      </c>
      <c r="O2244" s="296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7" t="str">
        <f>IF(FN_MC!K2266="","*",FN_MC!K2266)</f>
        <v>*</v>
      </c>
      <c r="O2245" s="297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7" t="str">
        <f>IF(FN_MC!K2267="","*",FN_MC!K2267)</f>
        <v>*</v>
      </c>
      <c r="O2246" s="297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6" t="str">
        <f>IF(FN_MC!K2268="","*",FN_MC!K2268)</f>
        <v>*</v>
      </c>
      <c r="O2247" s="296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7" t="str">
        <f>IF(FN_MC!K2269="","*",FN_MC!K2269)</f>
        <v>*</v>
      </c>
      <c r="O2248" s="297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7" t="str">
        <f>IF(FN_MC!K2270="","*",FN_MC!K2270)</f>
        <v>*</v>
      </c>
      <c r="O2249" s="297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6" t="str">
        <f>IF(FN_MC!K2271="","*",FN_MC!K2271)</f>
        <v>*</v>
      </c>
      <c r="O2250" s="296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7" t="str">
        <f>IF(FN_MC!K2272="","*",FN_MC!K2272)</f>
        <v>*</v>
      </c>
      <c r="O2251" s="297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7" t="str">
        <f>IF(FN_MC!K2273="","*",FN_MC!K2273)</f>
        <v>*</v>
      </c>
      <c r="O2252" s="297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6" t="str">
        <f>IF(FN_MC!K2274="","*",FN_MC!K2274)</f>
        <v>*</v>
      </c>
      <c r="O2253" s="296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7" t="str">
        <f>IF(FN_MC!K2275="","*",FN_MC!K2275)</f>
        <v>*</v>
      </c>
      <c r="O2254" s="297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7" t="str">
        <f>IF(FN_MC!K2276="","*",FN_MC!K2276)</f>
        <v>*</v>
      </c>
      <c r="O2255" s="297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6" t="str">
        <f>IF(FN_MC!K2277="","*",FN_MC!K2277)</f>
        <v>*</v>
      </c>
      <c r="O2256" s="296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7" t="str">
        <f>IF(FN_MC!K2278="","*",FN_MC!K2278)</f>
        <v>*</v>
      </c>
      <c r="O2257" s="297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7" t="str">
        <f>IF(FN_MC!K2279="","*",FN_MC!K2279)</f>
        <v>*</v>
      </c>
      <c r="O2258" s="297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6" t="str">
        <f>IF(FN_MC!K2280="","*",FN_MC!K2280)</f>
        <v>*</v>
      </c>
      <c r="O2259" s="296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7" t="str">
        <f>IF(FN_MC!K2281="","*",FN_MC!K2281)</f>
        <v>*</v>
      </c>
      <c r="O2260" s="297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7" t="str">
        <f>IF(FN_MC!K2282="","*",FN_MC!K2282)</f>
        <v>*</v>
      </c>
      <c r="O2261" s="297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6" t="str">
        <f>IF(FN_MC!K2283="","*",FN_MC!K2283)</f>
        <v>*</v>
      </c>
      <c r="O2262" s="296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7" t="str">
        <f>IF(FN_MC!K2284="","*",FN_MC!K2284)</f>
        <v>*</v>
      </c>
      <c r="O2263" s="297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7" t="str">
        <f>IF(FN_MC!K2285="","*",FN_MC!K2285)</f>
        <v>*</v>
      </c>
      <c r="O2264" s="297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6" t="str">
        <f>IF(FN_MC!K2286="","*",FN_MC!K2286)</f>
        <v>*</v>
      </c>
      <c r="O2265" s="296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7" t="str">
        <f>IF(FN_MC!K2287="","*",FN_MC!K2287)</f>
        <v>*</v>
      </c>
      <c r="O2266" s="297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7" t="str">
        <f>IF(FN_MC!K2288="","*",FN_MC!K2288)</f>
        <v>*</v>
      </c>
      <c r="O2267" s="297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6" t="str">
        <f>IF(FN_MC!K2289="","*",FN_MC!K2289)</f>
        <v>*</v>
      </c>
      <c r="O2268" s="296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7" t="str">
        <f>IF(FN_MC!K2290="","*",FN_MC!K2290)</f>
        <v>*</v>
      </c>
      <c r="O2269" s="297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7" t="str">
        <f>IF(FN_MC!K2291="","*",FN_MC!K2291)</f>
        <v>*</v>
      </c>
      <c r="O2270" s="297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6" t="str">
        <f>IF(FN_MC!K2292="","*",FN_MC!K2292)</f>
        <v>*</v>
      </c>
      <c r="O2271" s="296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7" t="str">
        <f>IF(FN_MC!K2293="","*",FN_MC!K2293)</f>
        <v>*</v>
      </c>
      <c r="O2272" s="297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7" t="str">
        <f>IF(FN_MC!K2294="","*",FN_MC!K2294)</f>
        <v>*</v>
      </c>
      <c r="O2273" s="297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6" t="str">
        <f>IF(FN_MC!K2295="","*",FN_MC!K2295)</f>
        <v>*</v>
      </c>
      <c r="O2274" s="296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7" t="str">
        <f>IF(FN_MC!K2296="","*",FN_MC!K2296)</f>
        <v>*</v>
      </c>
      <c r="O2275" s="297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7" t="str">
        <f>IF(FN_MC!K2297="","*",FN_MC!K2297)</f>
        <v>*</v>
      </c>
      <c r="O2276" s="297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6" t="str">
        <f>IF(FN_MC!K2298="","*",FN_MC!K2298)</f>
        <v>*</v>
      </c>
      <c r="O2277" s="296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7" t="str">
        <f>IF(FN_MC!K2299="","*",FN_MC!K2299)</f>
        <v>*</v>
      </c>
      <c r="O2278" s="297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7" t="str">
        <f>IF(FN_MC!K2300="","*",FN_MC!K2300)</f>
        <v>*</v>
      </c>
      <c r="O2279" s="297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6" t="str">
        <f>IF(FN_MC!K2301="","*",FN_MC!K2301)</f>
        <v>*</v>
      </c>
      <c r="O2280" s="296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7" t="str">
        <f>IF(FN_MC!K2302="","*",FN_MC!K2302)</f>
        <v>*</v>
      </c>
      <c r="O2281" s="297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7" t="str">
        <f>IF(FN_MC!K2303="","*",FN_MC!K2303)</f>
        <v>*</v>
      </c>
      <c r="O2282" s="297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6" t="str">
        <f>IF(FN_MC!K2304="","*",FN_MC!K2304)</f>
        <v>*</v>
      </c>
      <c r="O2283" s="296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7" t="str">
        <f>IF(FN_MC!K2305="","*",FN_MC!K2305)</f>
        <v>*</v>
      </c>
      <c r="O2284" s="297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7" t="str">
        <f>IF(FN_MC!K2306="","*",FN_MC!K2306)</f>
        <v>*</v>
      </c>
      <c r="O2285" s="297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6" t="str">
        <f>IF(FN_MC!K2307="","*",FN_MC!K2307)</f>
        <v>*</v>
      </c>
      <c r="O2286" s="296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7" t="str">
        <f>IF(FN_MC!K2308="","*",FN_MC!K2308)</f>
        <v>*</v>
      </c>
      <c r="O2287" s="297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7" t="str">
        <f>IF(FN_MC!K2309="","*",FN_MC!K2309)</f>
        <v>*</v>
      </c>
      <c r="O2288" s="297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6" t="str">
        <f>IF(FN_MC!K2310="","*",FN_MC!K2310)</f>
        <v>*</v>
      </c>
      <c r="O2289" s="296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7" t="str">
        <f>IF(FN_MC!K2311="","*",FN_MC!K2311)</f>
        <v>*</v>
      </c>
      <c r="O2290" s="297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7" t="str">
        <f>IF(FN_MC!K2312="","*",FN_MC!K2312)</f>
        <v>*</v>
      </c>
      <c r="O2291" s="297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6" t="str">
        <f>IF(FN_MC!K2313="","*",FN_MC!K2313)</f>
        <v>*</v>
      </c>
      <c r="O2292" s="296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7" t="str">
        <f>IF(FN_MC!K2314="","*",FN_MC!K2314)</f>
        <v>*</v>
      </c>
      <c r="O2293" s="297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7" t="str">
        <f>IF(FN_MC!K2315="","*",FN_MC!K2315)</f>
        <v>*</v>
      </c>
      <c r="O2294" s="297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6" t="str">
        <f>IF(FN_MC!K2316="","*",FN_MC!K2316)</f>
        <v>*</v>
      </c>
      <c r="O2295" s="296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7" t="str">
        <f>IF(FN_MC!K2317="","*",FN_MC!K2317)</f>
        <v>*</v>
      </c>
      <c r="O2296" s="297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7" t="str">
        <f>IF(FN_MC!K2318="","*",FN_MC!K2318)</f>
        <v>*</v>
      </c>
      <c r="O2297" s="297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6" t="str">
        <f>IF(FN_MC!K2319="","*",FN_MC!K2319)</f>
        <v>*</v>
      </c>
      <c r="O2298" s="296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7" t="str">
        <f>IF(FN_MC!K2320="","*",FN_MC!K2320)</f>
        <v>*</v>
      </c>
      <c r="O2299" s="297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7" t="str">
        <f>IF(FN_MC!K2321="","*",FN_MC!K2321)</f>
        <v>*</v>
      </c>
      <c r="O2300" s="297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6" t="str">
        <f>IF(FN_MC!K2322="","*",FN_MC!K2322)</f>
        <v>*</v>
      </c>
      <c r="O2301" s="296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7" t="str">
        <f>IF(FN_MC!K2323="","*",FN_MC!K2323)</f>
        <v>*</v>
      </c>
      <c r="O2302" s="297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7" t="str">
        <f>IF(FN_MC!K2324="","*",FN_MC!K2324)</f>
        <v>*</v>
      </c>
      <c r="O2303" s="297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6" t="str">
        <f>IF(FN_MC!K2325="","*",FN_MC!K2325)</f>
        <v>*</v>
      </c>
      <c r="O2304" s="296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7" t="str">
        <f>IF(FN_MC!K2326="","*",FN_MC!K2326)</f>
        <v>*</v>
      </c>
      <c r="O2305" s="297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7" t="str">
        <f>IF(FN_MC!K2327="","*",FN_MC!K2327)</f>
        <v>*</v>
      </c>
      <c r="O2306" s="297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6" t="str">
        <f>IF(FN_MC!K2328="","*",FN_MC!K2328)</f>
        <v>*</v>
      </c>
      <c r="O2307" s="296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7" t="str">
        <f>IF(FN_MC!K2329="","*",FN_MC!K2329)</f>
        <v>*</v>
      </c>
      <c r="O2308" s="297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7" t="str">
        <f>IF(FN_MC!K2330="","*",FN_MC!K2330)</f>
        <v>*</v>
      </c>
      <c r="O2309" s="297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6" t="str">
        <f>IF(FN_MC!K2331="","*",FN_MC!K2331)</f>
        <v>*</v>
      </c>
      <c r="O2310" s="296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7" t="str">
        <f>IF(FN_MC!K2332="","*",FN_MC!K2332)</f>
        <v>*</v>
      </c>
      <c r="O2311" s="297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7" t="str">
        <f>IF(FN_MC!K2333="","*",FN_MC!K2333)</f>
        <v>*</v>
      </c>
      <c r="O2312" s="297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6" t="str">
        <f>IF(FN_MC!K2334="","*",FN_MC!K2334)</f>
        <v>*</v>
      </c>
      <c r="O2313" s="296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7" t="str">
        <f>IF(FN_MC!K2335="","*",FN_MC!K2335)</f>
        <v>*</v>
      </c>
      <c r="O2314" s="297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7" t="str">
        <f>IF(FN_MC!K2336="","*",FN_MC!K2336)</f>
        <v>*</v>
      </c>
      <c r="O2315" s="297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6" t="str">
        <f>IF(FN_MC!K2337="","*",FN_MC!K2337)</f>
        <v>*</v>
      </c>
      <c r="O2316" s="296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7" t="str">
        <f>IF(FN_MC!K2338="","*",FN_MC!K2338)</f>
        <v>*</v>
      </c>
      <c r="O2317" s="297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7" t="str">
        <f>IF(FN_MC!K2339="","*",FN_MC!K2339)</f>
        <v>*</v>
      </c>
      <c r="O2318" s="297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6" t="str">
        <f>IF(FN_MC!K2340="","*",FN_MC!K2340)</f>
        <v>*</v>
      </c>
      <c r="O2319" s="296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7" t="str">
        <f>IF(FN_MC!K2341="","*",FN_MC!K2341)</f>
        <v>*</v>
      </c>
      <c r="O2320" s="297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7" t="str">
        <f>IF(FN_MC!K2342="","*",FN_MC!K2342)</f>
        <v>*</v>
      </c>
      <c r="O2321" s="297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6" t="str">
        <f>IF(FN_MC!K2343="","*",FN_MC!K2343)</f>
        <v>*</v>
      </c>
      <c r="O2322" s="296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7" t="str">
        <f>IF(FN_MC!K2344="","*",FN_MC!K2344)</f>
        <v>*</v>
      </c>
      <c r="O2323" s="297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7" t="str">
        <f>IF(FN_MC!K2345="","*",FN_MC!K2345)</f>
        <v>*</v>
      </c>
      <c r="O2324" s="297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6" t="str">
        <f>IF(FN_MC!K2346="","*",FN_MC!K2346)</f>
        <v>*</v>
      </c>
      <c r="O2325" s="296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7" t="str">
        <f>IF(FN_MC!K2347="","*",FN_MC!K2347)</f>
        <v>*</v>
      </c>
      <c r="O2326" s="297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7" t="str">
        <f>IF(FN_MC!K2348="","*",FN_MC!K2348)</f>
        <v>*</v>
      </c>
      <c r="O2327" s="297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6" t="str">
        <f>IF(FN_MC!K2349="","*",FN_MC!K2349)</f>
        <v>*</v>
      </c>
      <c r="O2328" s="296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7" t="str">
        <f>IF(FN_MC!K2350="","*",FN_MC!K2350)</f>
        <v>*</v>
      </c>
      <c r="O2329" s="297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7" t="str">
        <f>IF(FN_MC!K2351="","*",FN_MC!K2351)</f>
        <v>*</v>
      </c>
      <c r="O2330" s="297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6" t="str">
        <f>IF(FN_MC!K2352="","*",FN_MC!K2352)</f>
        <v>*</v>
      </c>
      <c r="O2331" s="296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7" t="str">
        <f>IF(FN_MC!K2353="","*",FN_MC!K2353)</f>
        <v>*</v>
      </c>
      <c r="O2332" s="297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7" t="str">
        <f>IF(FN_MC!K2354="","*",FN_MC!K2354)</f>
        <v>*</v>
      </c>
      <c r="O2333" s="297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6" t="str">
        <f>IF(FN_MC!K2355="","*",FN_MC!K2355)</f>
        <v>*</v>
      </c>
      <c r="O2334" s="296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7" t="str">
        <f>IF(FN_MC!K2356="","*",FN_MC!K2356)</f>
        <v>*</v>
      </c>
      <c r="O2335" s="297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7" t="str">
        <f>IF(FN_MC!K2357="","*",FN_MC!K2357)</f>
        <v>*</v>
      </c>
      <c r="O2336" s="297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6" t="str">
        <f>IF(FN_MC!K2358="","*",FN_MC!K2358)</f>
        <v>*</v>
      </c>
      <c r="O2337" s="296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7" t="str">
        <f>IF(FN_MC!K2359="","*",FN_MC!K2359)</f>
        <v>*</v>
      </c>
      <c r="O2338" s="297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7" t="str">
        <f>IF(FN_MC!K2360="","*",FN_MC!K2360)</f>
        <v>*</v>
      </c>
      <c r="O2339" s="297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6" t="str">
        <f>IF(FN_MC!K2361="","*",FN_MC!K2361)</f>
        <v>*</v>
      </c>
      <c r="O2340" s="296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7" t="str">
        <f>IF(FN_MC!K2362="","*",FN_MC!K2362)</f>
        <v>*</v>
      </c>
      <c r="O2341" s="297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7" t="str">
        <f>IF(FN_MC!K2363="","*",FN_MC!K2363)</f>
        <v>*</v>
      </c>
      <c r="O2342" s="297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6" t="str">
        <f>IF(FN_MC!K2364="","*",FN_MC!K2364)</f>
        <v>*</v>
      </c>
      <c r="O2343" s="296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7" t="str">
        <f>IF(FN_MC!K2365="","*",FN_MC!K2365)</f>
        <v>*</v>
      </c>
      <c r="O2344" s="297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7" t="str">
        <f>IF(FN_MC!K2366="","*",FN_MC!K2366)</f>
        <v>*</v>
      </c>
      <c r="O2345" s="297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6" t="str">
        <f>IF(FN_MC!K2367="","*",FN_MC!K2367)</f>
        <v>*</v>
      </c>
      <c r="O2346" s="296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7" t="str">
        <f>IF(FN_MC!K2368="","*",FN_MC!K2368)</f>
        <v>*</v>
      </c>
      <c r="O2347" s="297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7" t="str">
        <f>IF(FN_MC!K2369="","*",FN_MC!K2369)</f>
        <v>*</v>
      </c>
      <c r="O2348" s="297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6" t="str">
        <f>IF(FN_MC!K2370="","*",FN_MC!K2370)</f>
        <v>*</v>
      </c>
      <c r="O2349" s="296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7" t="str">
        <f>IF(FN_MC!K2371="","*",FN_MC!K2371)</f>
        <v>*</v>
      </c>
      <c r="O2350" s="297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7" t="str">
        <f>IF(FN_MC!K2372="","*",FN_MC!K2372)</f>
        <v>*</v>
      </c>
      <c r="O2351" s="297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6" t="str">
        <f>IF(FN_MC!K2373="","*",FN_MC!K2373)</f>
        <v>*</v>
      </c>
      <c r="O2352" s="296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7" t="str">
        <f>IF(FN_MC!K2374="","*",FN_MC!K2374)</f>
        <v>*</v>
      </c>
      <c r="O2353" s="297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7" t="str">
        <f>IF(FN_MC!K2375="","*",FN_MC!K2375)</f>
        <v>*</v>
      </c>
      <c r="O2354" s="297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6" t="str">
        <f>IF(FN_MC!K2376="","*",FN_MC!K2376)</f>
        <v>*</v>
      </c>
      <c r="O2355" s="296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7" t="str">
        <f>IF(FN_MC!K2377="","*",FN_MC!K2377)</f>
        <v>*</v>
      </c>
      <c r="O2356" s="297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7" t="str">
        <f>IF(FN_MC!K2378="","*",FN_MC!K2378)</f>
        <v>*</v>
      </c>
      <c r="O2357" s="297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6" t="str">
        <f>IF(FN_MC!K2379="","*",FN_MC!K2379)</f>
        <v>*</v>
      </c>
      <c r="O2358" s="296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7" t="str">
        <f>IF(FN_MC!K2380="","*",FN_MC!K2380)</f>
        <v>*</v>
      </c>
      <c r="O2359" s="297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7" t="str">
        <f>IF(FN_MC!K2381="","*",FN_MC!K2381)</f>
        <v>*</v>
      </c>
      <c r="O2360" s="297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6" t="str">
        <f>IF(FN_MC!K2382="","*",FN_MC!K2382)</f>
        <v>*</v>
      </c>
      <c r="O2361" s="296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7" t="str">
        <f>IF(FN_MC!K2383="","*",FN_MC!K2383)</f>
        <v>*</v>
      </c>
      <c r="O2362" s="297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7" t="str">
        <f>IF(FN_MC!K2384="","*",FN_MC!K2384)</f>
        <v>*</v>
      </c>
      <c r="O2363" s="297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6" t="str">
        <f>IF(FN_MC!K2385="","*",FN_MC!K2385)</f>
        <v>*</v>
      </c>
      <c r="O2364" s="296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7" t="str">
        <f>IF(FN_MC!K2386="","*",FN_MC!K2386)</f>
        <v>*</v>
      </c>
      <c r="O2365" s="297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7" t="str">
        <f>IF(FN_MC!K2387="","*",FN_MC!K2387)</f>
        <v>*</v>
      </c>
      <c r="O2366" s="297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6" t="str">
        <f>IF(FN_MC!K2388="","*",FN_MC!K2388)</f>
        <v>*</v>
      </c>
      <c r="O2367" s="296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7" t="str">
        <f>IF(FN_MC!K2389="","*",FN_MC!K2389)</f>
        <v>*</v>
      </c>
      <c r="O2368" s="297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7" t="str">
        <f>IF(FN_MC!K2390="","*",FN_MC!K2390)</f>
        <v>*</v>
      </c>
      <c r="O2369" s="297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6" t="str">
        <f>IF(FN_MC!K2391="","*",FN_MC!K2391)</f>
        <v>*</v>
      </c>
      <c r="O2370" s="296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7" t="str">
        <f>IF(FN_MC!K2392="","*",FN_MC!K2392)</f>
        <v>*</v>
      </c>
      <c r="O2371" s="297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7" t="str">
        <f>IF(FN_MC!K2393="","*",FN_MC!K2393)</f>
        <v>*</v>
      </c>
      <c r="O2372" s="297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6" t="str">
        <f>IF(FN_MC!K2394="","*",FN_MC!K2394)</f>
        <v>*</v>
      </c>
      <c r="O2373" s="296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7" t="str">
        <f>IF(FN_MC!K2395="","*",FN_MC!K2395)</f>
        <v>*</v>
      </c>
      <c r="O2374" s="297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7" t="str">
        <f>IF(FN_MC!K2396="","*",FN_MC!K2396)</f>
        <v>*</v>
      </c>
      <c r="O2375" s="297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6" t="str">
        <f>IF(FN_MC!K2397="","*",FN_MC!K2397)</f>
        <v>*</v>
      </c>
      <c r="O2376" s="296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7" t="str">
        <f>IF(FN_MC!K2398="","*",FN_MC!K2398)</f>
        <v>*</v>
      </c>
      <c r="O2377" s="297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7" t="str">
        <f>IF(FN_MC!K2399="","*",FN_MC!K2399)</f>
        <v>*</v>
      </c>
      <c r="O2378" s="297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6" t="str">
        <f>IF(FN_MC!K2400="","*",FN_MC!K2400)</f>
        <v>*</v>
      </c>
      <c r="O2379" s="296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7" t="str">
        <f>IF(FN_MC!K2401="","*",FN_MC!K2401)</f>
        <v>*</v>
      </c>
      <c r="O2380" s="297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7" t="str">
        <f>IF(FN_MC!K2402="","*",FN_MC!K2402)</f>
        <v>*</v>
      </c>
      <c r="O2381" s="297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6" t="str">
        <f>IF(FN_MC!K2403="","*",FN_MC!K2403)</f>
        <v>*</v>
      </c>
      <c r="O2382" s="296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7" t="str">
        <f>IF(FN_MC!K2404="","*",FN_MC!K2404)</f>
        <v>*</v>
      </c>
      <c r="O2383" s="297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7" t="str">
        <f>IF(FN_MC!K2405="","*",FN_MC!K2405)</f>
        <v>*</v>
      </c>
      <c r="O2384" s="297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6" t="str">
        <f>IF(FN_MC!K2406="","*",FN_MC!K2406)</f>
        <v>*</v>
      </c>
      <c r="O2385" s="296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7" t="str">
        <f>IF(FN_MC!K2407="","*",FN_MC!K2407)</f>
        <v>*</v>
      </c>
      <c r="O2386" s="297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7" t="str">
        <f>IF(FN_MC!K2408="","*",FN_MC!K2408)</f>
        <v>*</v>
      </c>
      <c r="O2387" s="297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6" t="str">
        <f>IF(FN_MC!K2409="","*",FN_MC!K2409)</f>
        <v>*</v>
      </c>
      <c r="O2388" s="296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7" t="str">
        <f>IF(FN_MC!K2410="","*",FN_MC!K2410)</f>
        <v>*</v>
      </c>
      <c r="O2389" s="297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7" t="str">
        <f>IF(FN_MC!K2411="","*",FN_MC!K2411)</f>
        <v>*</v>
      </c>
      <c r="O2390" s="297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6" t="str">
        <f>IF(FN_MC!K2412="","*",FN_MC!K2412)</f>
        <v>*</v>
      </c>
      <c r="O2391" s="296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7" t="str">
        <f>IF(FN_MC!K2413="","*",FN_MC!K2413)</f>
        <v>*</v>
      </c>
      <c r="O2392" s="297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7" t="str">
        <f>IF(FN_MC!K2414="","*",FN_MC!K2414)</f>
        <v>*</v>
      </c>
      <c r="O2393" s="297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6" t="str">
        <f>IF(FN_MC!K2415="","*",FN_MC!K2415)</f>
        <v>*</v>
      </c>
      <c r="O2394" s="296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7" t="str">
        <f>IF(FN_MC!K2416="","*",FN_MC!K2416)</f>
        <v>*</v>
      </c>
      <c r="O2395" s="297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7" t="str">
        <f>IF(FN_MC!K2417="","*",FN_MC!K2417)</f>
        <v>*</v>
      </c>
      <c r="O2396" s="297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6" t="str">
        <f>IF(FN_MC!K2418="","*",FN_MC!K2418)</f>
        <v>*</v>
      </c>
      <c r="O2397" s="296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7" t="str">
        <f>IF(FN_MC!K2419="","*",FN_MC!K2419)</f>
        <v>*</v>
      </c>
      <c r="O2398" s="297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7" t="str">
        <f>IF(FN_MC!K2420="","*",FN_MC!K2420)</f>
        <v>*</v>
      </c>
      <c r="O2399" s="297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6" t="str">
        <f>IF(FN_MC!K2421="","*",FN_MC!K2421)</f>
        <v>*</v>
      </c>
      <c r="O2400" s="296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7" t="str">
        <f>IF(FN_MC!K2422="","*",FN_MC!K2422)</f>
        <v>*</v>
      </c>
      <c r="O2401" s="297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7" t="str">
        <f>IF(FN_MC!K2423="","*",FN_MC!K2423)</f>
        <v>*</v>
      </c>
      <c r="O2402" s="297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6" t="str">
        <f>IF(FN_MC!K2424="","*",FN_MC!K2424)</f>
        <v>*</v>
      </c>
      <c r="O2403" s="296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7" t="str">
        <f>IF(FN_MC!K2425="","*",FN_MC!K2425)</f>
        <v>*</v>
      </c>
      <c r="O2404" s="297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7" t="str">
        <f>IF(FN_MC!K2426="","*",FN_MC!K2426)</f>
        <v>*</v>
      </c>
      <c r="O2405" s="297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6" t="str">
        <f>IF(FN_MC!K2427="","*",FN_MC!K2427)</f>
        <v>*</v>
      </c>
      <c r="O2406" s="296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7" t="str">
        <f>IF(FN_MC!K2428="","*",FN_MC!K2428)</f>
        <v>*</v>
      </c>
      <c r="O2407" s="297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7" t="str">
        <f>IF(FN_MC!K2429="","*",FN_MC!K2429)</f>
        <v>*</v>
      </c>
      <c r="O2408" s="297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6" t="str">
        <f>IF(FN_MC!K2430="","*",FN_MC!K2430)</f>
        <v>*</v>
      </c>
      <c r="O2409" s="296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7" t="str">
        <f>IF(FN_MC!K2431="","*",FN_MC!K2431)</f>
        <v>*</v>
      </c>
      <c r="O2410" s="297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7" t="str">
        <f>IF(FN_MC!K2432="","*",FN_MC!K2432)</f>
        <v>*</v>
      </c>
      <c r="O2411" s="297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6" t="str">
        <f>IF(FN_MC!K2433="","*",FN_MC!K2433)</f>
        <v>*</v>
      </c>
      <c r="O2412" s="296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7" t="str">
        <f>IF(FN_MC!K2434="","*",FN_MC!K2434)</f>
        <v>*</v>
      </c>
      <c r="O2413" s="297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7" t="str">
        <f>IF(FN_MC!K2435="","*",FN_MC!K2435)</f>
        <v>*</v>
      </c>
      <c r="O2414" s="297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6" t="str">
        <f>IF(FN_MC!K2436="","*",FN_MC!K2436)</f>
        <v>*</v>
      </c>
      <c r="O2415" s="296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7" t="str">
        <f>IF(FN_MC!K2437="","*",FN_MC!K2437)</f>
        <v>*</v>
      </c>
      <c r="O2416" s="297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7" t="str">
        <f>IF(FN_MC!K2438="","*",FN_MC!K2438)</f>
        <v>*</v>
      </c>
      <c r="O2417" s="297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6" t="str">
        <f>IF(FN_MC!K2439="","*",FN_MC!K2439)</f>
        <v>*</v>
      </c>
      <c r="O2418" s="296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7" t="str">
        <f>IF(FN_MC!K2440="","*",FN_MC!K2440)</f>
        <v>*</v>
      </c>
      <c r="O2419" s="297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7" t="str">
        <f>IF(FN_MC!K2441="","*",FN_MC!K2441)</f>
        <v>*</v>
      </c>
      <c r="O2420" s="297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6" t="str">
        <f>IF(FN_MC!K2442="","*",FN_MC!K2442)</f>
        <v>*</v>
      </c>
      <c r="O2421" s="296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7" t="str">
        <f>IF(FN_MC!K2443="","*",FN_MC!K2443)</f>
        <v>*</v>
      </c>
      <c r="O2422" s="297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7" t="str">
        <f>IF(FN_MC!K2444="","*",FN_MC!K2444)</f>
        <v>*</v>
      </c>
      <c r="O2423" s="297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6" t="str">
        <f>IF(FN_MC!K2445="","*",FN_MC!K2445)</f>
        <v>*</v>
      </c>
      <c r="O2424" s="296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7" t="str">
        <f>IF(FN_MC!K2446="","*",FN_MC!K2446)</f>
        <v>*</v>
      </c>
      <c r="O2425" s="297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7" t="str">
        <f>IF(FN_MC!K2447="","*",FN_MC!K2447)</f>
        <v>*</v>
      </c>
      <c r="O2426" s="297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6" t="str">
        <f>IF(FN_MC!K2448="","*",FN_MC!K2448)</f>
        <v>*</v>
      </c>
      <c r="O2427" s="296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7" t="str">
        <f>IF(FN_MC!K2449="","*",FN_MC!K2449)</f>
        <v>*</v>
      </c>
      <c r="O2428" s="297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7" t="str">
        <f>IF(FN_MC!K2450="","*",FN_MC!K2450)</f>
        <v>*</v>
      </c>
      <c r="O2429" s="297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6" t="str">
        <f>IF(FN_MC!K2451="","*",FN_MC!K2451)</f>
        <v>*</v>
      </c>
      <c r="O2430" s="296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7" t="str">
        <f>IF(FN_MC!K2452="","*",FN_MC!K2452)</f>
        <v>*</v>
      </c>
      <c r="O2431" s="297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7" t="str">
        <f>IF(FN_MC!K2453="","*",FN_MC!K2453)</f>
        <v>*</v>
      </c>
      <c r="O2432" s="297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6" t="str">
        <f>IF(FN_MC!K2454="","*",FN_MC!K2454)</f>
        <v>*</v>
      </c>
      <c r="O2433" s="296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7" t="str">
        <f>IF(FN_MC!K2455="","*",FN_MC!K2455)</f>
        <v>*</v>
      </c>
      <c r="O2434" s="297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7" t="str">
        <f>IF(FN_MC!K2456="","*",FN_MC!K2456)</f>
        <v>*</v>
      </c>
      <c r="O2435" s="297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6" t="str">
        <f>IF(FN_MC!K2457="","*",FN_MC!K2457)</f>
        <v>*</v>
      </c>
      <c r="O2436" s="296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7" t="str">
        <f>IF(FN_MC!K2458="","*",FN_MC!K2458)</f>
        <v>*</v>
      </c>
      <c r="O2437" s="297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7" t="str">
        <f>IF(FN_MC!K2459="","*",FN_MC!K2459)</f>
        <v>*</v>
      </c>
      <c r="O2438" s="297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6" t="str">
        <f>IF(FN_MC!K2460="","*",FN_MC!K2460)</f>
        <v>*</v>
      </c>
      <c r="O2439" s="296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7" t="str">
        <f>IF(FN_MC!K2461="","*",FN_MC!K2461)</f>
        <v>*</v>
      </c>
      <c r="O2440" s="297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7" t="str">
        <f>IF(FN_MC!K2462="","*",FN_MC!K2462)</f>
        <v>*</v>
      </c>
      <c r="O2441" s="297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6" t="str">
        <f>IF(FN_MC!K2463="","*",FN_MC!K2463)</f>
        <v>*</v>
      </c>
      <c r="O2442" s="296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7" t="str">
        <f>IF(FN_MC!K2464="","*",FN_MC!K2464)</f>
        <v>*</v>
      </c>
      <c r="O2443" s="297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7" t="str">
        <f>IF(FN_MC!K2465="","*",FN_MC!K2465)</f>
        <v>*</v>
      </c>
      <c r="O2444" s="297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6" t="str">
        <f>IF(FN_MC!K2466="","*",FN_MC!K2466)</f>
        <v>*</v>
      </c>
      <c r="O2445" s="296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7" t="str">
        <f>IF(FN_MC!K2467="","*",FN_MC!K2467)</f>
        <v>*</v>
      </c>
      <c r="O2446" s="297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7" t="str">
        <f>IF(FN_MC!K2468="","*",FN_MC!K2468)</f>
        <v>*</v>
      </c>
      <c r="O2447" s="297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6" t="str">
        <f>IF(FN_MC!K2469="","*",FN_MC!K2469)</f>
        <v>*</v>
      </c>
      <c r="O2448" s="296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7" t="str">
        <f>IF(FN_MC!K2470="","*",FN_MC!K2470)</f>
        <v>*</v>
      </c>
      <c r="O2449" s="297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7" t="str">
        <f>IF(FN_MC!K2471="","*",FN_MC!K2471)</f>
        <v>*</v>
      </c>
      <c r="O2450" s="297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6" t="str">
        <f>IF(FN_MC!K2472="","*",FN_MC!K2472)</f>
        <v>*</v>
      </c>
      <c r="O2451" s="296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7" t="str">
        <f>IF(FN_MC!K2473="","*",FN_MC!K2473)</f>
        <v>*</v>
      </c>
      <c r="O2452" s="297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7" t="str">
        <f>IF(FN_MC!K2474="","*",FN_MC!K2474)</f>
        <v>*</v>
      </c>
      <c r="O2453" s="297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6" t="str">
        <f>IF(FN_MC!K2475="","*",FN_MC!K2475)</f>
        <v>*</v>
      </c>
      <c r="O2454" s="296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7" t="str">
        <f>IF(FN_MC!K2476="","*",FN_MC!K2476)</f>
        <v>*</v>
      </c>
      <c r="O2455" s="297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7" t="str">
        <f>IF(FN_MC!K2477="","*",FN_MC!K2477)</f>
        <v>*</v>
      </c>
      <c r="O2456" s="297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6" t="str">
        <f>IF(FN_MC!K2478="","*",FN_MC!K2478)</f>
        <v>*</v>
      </c>
      <c r="O2457" s="296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7" t="str">
        <f>IF(FN_MC!K2479="","*",FN_MC!K2479)</f>
        <v>*</v>
      </c>
      <c r="O2458" s="297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7" t="str">
        <f>IF(FN_MC!K2480="","*",FN_MC!K2480)</f>
        <v>*</v>
      </c>
      <c r="O2459" s="297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6" t="str">
        <f>IF(FN_MC!K2481="","*",FN_MC!K2481)</f>
        <v>*</v>
      </c>
      <c r="O2460" s="296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7" t="str">
        <f>IF(FN_MC!K2482="","*",FN_MC!K2482)</f>
        <v>*</v>
      </c>
      <c r="O2461" s="297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7" t="str">
        <f>IF(FN_MC!K2483="","*",FN_MC!K2483)</f>
        <v>*</v>
      </c>
      <c r="O2462" s="297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6" t="str">
        <f>IF(FN_MC!K2484="","*",FN_MC!K2484)</f>
        <v>*</v>
      </c>
      <c r="O2463" s="296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7" t="str">
        <f>IF(FN_MC!K2485="","*",FN_MC!K2485)</f>
        <v>*</v>
      </c>
      <c r="O2464" s="297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7" t="str">
        <f>IF(FN_MC!K2486="","*",FN_MC!K2486)</f>
        <v>*</v>
      </c>
      <c r="O2465" s="297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6" t="str">
        <f>IF(FN_MC!K2487="","*",FN_MC!K2487)</f>
        <v>*</v>
      </c>
      <c r="O2466" s="296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7" t="str">
        <f>IF(FN_MC!K2488="","*",FN_MC!K2488)</f>
        <v>*</v>
      </c>
      <c r="O2467" s="297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7" t="str">
        <f>IF(FN_MC!K2489="","*",FN_MC!K2489)</f>
        <v>*</v>
      </c>
      <c r="O2468" s="297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6" t="str">
        <f>IF(FN_MC!K2490="","*",FN_MC!K2490)</f>
        <v>*</v>
      </c>
      <c r="O2469" s="296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7" t="str">
        <f>IF(FN_MC!K2491="","*",FN_MC!K2491)</f>
        <v>*</v>
      </c>
      <c r="O2470" s="297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7" t="str">
        <f>IF(FN_MC!K2492="","*",FN_MC!K2492)</f>
        <v>*</v>
      </c>
      <c r="O2471" s="297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6" t="str">
        <f>IF(FN_MC!K2493="","*",FN_MC!K2493)</f>
        <v>*</v>
      </c>
      <c r="O2472" s="296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7" t="str">
        <f>IF(FN_MC!K2494="","*",FN_MC!K2494)</f>
        <v>*</v>
      </c>
      <c r="O2473" s="297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7" t="str">
        <f>IF(FN_MC!K2495="","*",FN_MC!K2495)</f>
        <v>*</v>
      </c>
      <c r="O2474" s="297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6" t="str">
        <f>IF(FN_MC!K2496="","*",FN_MC!K2496)</f>
        <v>*</v>
      </c>
      <c r="O2475" s="296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7" t="str">
        <f>IF(FN_MC!K2497="","*",FN_MC!K2497)</f>
        <v>*</v>
      </c>
      <c r="O2476" s="297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7" t="str">
        <f>IF(FN_MC!K2498="","*",FN_MC!K2498)</f>
        <v>*</v>
      </c>
      <c r="O2477" s="297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6" t="str">
        <f>IF(FN_MC!K2499="","*",FN_MC!K2499)</f>
        <v>*</v>
      </c>
      <c r="O2478" s="296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7" t="str">
        <f>IF(FN_MC!K2500="","*",FN_MC!K2500)</f>
        <v>*</v>
      </c>
      <c r="O2479" s="297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7" t="str">
        <f>IF(FN_MC!K2501="","*",FN_MC!K2501)</f>
        <v>*</v>
      </c>
      <c r="O2480" s="297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6" t="str">
        <f>IF(FN_MC!K2502="","*",FN_MC!K2502)</f>
        <v>*</v>
      </c>
      <c r="O2481" s="296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7" t="str">
        <f>IF(FN_MC!K2503="","*",FN_MC!K2503)</f>
        <v>*</v>
      </c>
      <c r="O2482" s="297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7" t="str">
        <f>IF(FN_MC!K2504="","*",FN_MC!K2504)</f>
        <v>*</v>
      </c>
      <c r="O2483" s="297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6" t="str">
        <f>IF(FN_MC!K2505="","*",FN_MC!K2505)</f>
        <v>*</v>
      </c>
      <c r="O2484" s="296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7" t="str">
        <f>IF(FN_MC!K2506="","*",FN_MC!K2506)</f>
        <v>*</v>
      </c>
      <c r="O2485" s="297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7" t="str">
        <f>IF(FN_MC!K2507="","*",FN_MC!K2507)</f>
        <v>*</v>
      </c>
      <c r="O2486" s="297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6" t="str">
        <f>IF(FN_MC!K2508="","*",FN_MC!K2508)</f>
        <v>*</v>
      </c>
      <c r="O2487" s="296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7" t="str">
        <f>IF(FN_MC!K2509="","*",FN_MC!K2509)</f>
        <v>*</v>
      </c>
      <c r="O2488" s="297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7" t="str">
        <f>IF(FN_MC!K2510="","*",FN_MC!K2510)</f>
        <v>*</v>
      </c>
      <c r="O2489" s="297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6" t="str">
        <f>IF(FN_MC!K2511="","*",FN_MC!K2511)</f>
        <v>*</v>
      </c>
      <c r="O2490" s="296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7" t="str">
        <f>IF(FN_MC!K2512="","*",FN_MC!K2512)</f>
        <v>*</v>
      </c>
      <c r="O2491" s="297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7" t="str">
        <f>IF(FN_MC!K2513="","*",FN_MC!K2513)</f>
        <v>*</v>
      </c>
      <c r="O2492" s="297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6" t="str">
        <f>IF(FN_MC!K2514="","*",FN_MC!K2514)</f>
        <v>*</v>
      </c>
      <c r="O2493" s="296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7" t="str">
        <f>IF(FN_MC!K2515="","*",FN_MC!K2515)</f>
        <v>*</v>
      </c>
      <c r="O2494" s="297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7" t="str">
        <f>IF(FN_MC!K2516="","*",FN_MC!K2516)</f>
        <v>*</v>
      </c>
      <c r="O2495" s="297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6" t="str">
        <f>IF(FN_MC!K2517="","*",FN_MC!K2517)</f>
        <v>*</v>
      </c>
      <c r="O2496" s="296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7" t="str">
        <f>IF(FN_MC!K2518="","*",FN_MC!K2518)</f>
        <v>*</v>
      </c>
      <c r="O2497" s="297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7" t="str">
        <f>IF(FN_MC!K2519="","*",FN_MC!K2519)</f>
        <v>*</v>
      </c>
      <c r="O2498" s="297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6" t="str">
        <f>IF(FN_MC!K2520="","*",FN_MC!K2520)</f>
        <v>*</v>
      </c>
      <c r="O2499" s="296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7" t="str">
        <f>IF(FN_MC!K2521="","*",FN_MC!K2521)</f>
        <v>*</v>
      </c>
      <c r="O2500" s="297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7" t="str">
        <f>IF(FN_MC!K2522="","*",FN_MC!K2522)</f>
        <v>*</v>
      </c>
      <c r="O2501" s="297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6" t="str">
        <f>IF(FN_MC!K2523="","*",FN_MC!K2523)</f>
        <v>*</v>
      </c>
      <c r="O2502" s="296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7" t="str">
        <f>IF(FN_MC!K2524="","*",FN_MC!K2524)</f>
        <v>*</v>
      </c>
      <c r="O2503" s="297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7" t="str">
        <f>IF(FN_MC!K2525="","*",FN_MC!K2525)</f>
        <v>*</v>
      </c>
      <c r="O2504" s="297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6" t="str">
        <f>IF(FN_MC!K2526="","*",FN_MC!K2526)</f>
        <v>*</v>
      </c>
      <c r="O2505" s="296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7" t="str">
        <f>IF(FN_MC!K2527="","*",FN_MC!K2527)</f>
        <v>*</v>
      </c>
      <c r="O2506" s="297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7" t="str">
        <f>IF(FN_MC!K2528="","*",FN_MC!K2528)</f>
        <v>*</v>
      </c>
      <c r="O2507" s="297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6" t="str">
        <f>IF(FN_MC!K2529="","*",FN_MC!K2529)</f>
        <v>*</v>
      </c>
      <c r="O2508" s="296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7" t="str">
        <f>IF(FN_MC!K2530="","*",FN_MC!K2530)</f>
        <v>*</v>
      </c>
      <c r="O2509" s="297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7" t="str">
        <f>IF(FN_MC!K2531="","*",FN_MC!K2531)</f>
        <v>*</v>
      </c>
      <c r="O2510" s="297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6" t="str">
        <f>IF(FN_MC!K2532="","*",FN_MC!K2532)</f>
        <v>*</v>
      </c>
      <c r="O2511" s="296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7" t="str">
        <f>IF(FN_MC!K2533="","*",FN_MC!K2533)</f>
        <v>*</v>
      </c>
      <c r="O2512" s="297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7" t="str">
        <f>IF(FN_MC!K2534="","*",FN_MC!K2534)</f>
        <v>*</v>
      </c>
      <c r="O2513" s="297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6" t="str">
        <f>IF(FN_MC!K2535="","*",FN_MC!K2535)</f>
        <v>*</v>
      </c>
      <c r="O2514" s="296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7" t="str">
        <f>IF(FN_MC!K2536="","*",FN_MC!K2536)</f>
        <v>*</v>
      </c>
      <c r="O2515" s="297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7" t="str">
        <f>IF(FN_MC!K2537="","*",FN_MC!K2537)</f>
        <v>*</v>
      </c>
      <c r="O2516" s="297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6" t="str">
        <f>IF(FN_MC!K2538="","*",FN_MC!K2538)</f>
        <v>*</v>
      </c>
      <c r="O2517" s="296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7" t="str">
        <f>IF(FN_MC!K2539="","*",FN_MC!K2539)</f>
        <v>*</v>
      </c>
      <c r="O2518" s="297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7" t="str">
        <f>IF(FN_MC!K2540="","*",FN_MC!K2540)</f>
        <v>*</v>
      </c>
      <c r="O2519" s="297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6" t="str">
        <f>IF(FN_MC!K2541="","*",FN_MC!K2541)</f>
        <v>*</v>
      </c>
      <c r="O2520" s="296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7" t="str">
        <f>IF(FN_MC!K2542="","*",FN_MC!K2542)</f>
        <v>*</v>
      </c>
      <c r="O2521" s="297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7" t="str">
        <f>IF(FN_MC!K2543="","*",FN_MC!K2543)</f>
        <v>*</v>
      </c>
      <c r="O2522" s="297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6" t="str">
        <f>IF(FN_MC!K2544="","*",FN_MC!K2544)</f>
        <v>*</v>
      </c>
      <c r="O2523" s="296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7" t="str">
        <f>IF(FN_MC!K2545="","*",FN_MC!K2545)</f>
        <v>*</v>
      </c>
      <c r="O2524" s="297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7" t="str">
        <f>IF(FN_MC!K2546="","*",FN_MC!K2546)</f>
        <v>*</v>
      </c>
      <c r="O2525" s="297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6" t="str">
        <f>IF(FN_MC!K2547="","*",FN_MC!K2547)</f>
        <v>*</v>
      </c>
      <c r="O2526" s="296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7" t="str">
        <f>IF(FN_MC!K2548="","*",FN_MC!K2548)</f>
        <v>*</v>
      </c>
      <c r="O2527" s="297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7" t="str">
        <f>IF(FN_MC!K2549="","*",FN_MC!K2549)</f>
        <v>*</v>
      </c>
      <c r="O2528" s="297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6" t="str">
        <f>IF(FN_MC!K2550="","*",FN_MC!K2550)</f>
        <v>*</v>
      </c>
      <c r="O2529" s="296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7" t="str">
        <f>IF(FN_MC!K2551="","*",FN_MC!K2551)</f>
        <v>*</v>
      </c>
      <c r="O2530" s="297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7" t="str">
        <f>IF(FN_MC!K2552="","*",FN_MC!K2552)</f>
        <v>*</v>
      </c>
      <c r="O2531" s="297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6" t="str">
        <f>IF(FN_MC!K2553="","*",FN_MC!K2553)</f>
        <v>*</v>
      </c>
      <c r="O2532" s="296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7" t="str">
        <f>IF(FN_MC!K2554="","*",FN_MC!K2554)</f>
        <v>*</v>
      </c>
      <c r="O2533" s="297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7" t="str">
        <f>IF(FN_MC!K2555="","*",FN_MC!K2555)</f>
        <v>*</v>
      </c>
      <c r="O2534" s="297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6" t="str">
        <f>IF(FN_MC!K2556="","*",FN_MC!K2556)</f>
        <v>*</v>
      </c>
      <c r="O2535" s="296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7" t="str">
        <f>IF(FN_MC!K2557="","*",FN_MC!K2557)</f>
        <v>*</v>
      </c>
      <c r="O2536" s="297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7" t="str">
        <f>IF(FN_MC!K2558="","*",FN_MC!K2558)</f>
        <v>*</v>
      </c>
      <c r="O2537" s="297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6" t="str">
        <f>IF(FN_MC!K2559="","*",FN_MC!K2559)</f>
        <v>*</v>
      </c>
      <c r="O2538" s="296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7" t="str">
        <f>IF(FN_MC!K2560="","*",FN_MC!K2560)</f>
        <v>*</v>
      </c>
      <c r="O2539" s="297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7" t="str">
        <f>IF(FN_MC!K2561="","*",FN_MC!K2561)</f>
        <v>*</v>
      </c>
      <c r="O2540" s="297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6" t="str">
        <f>IF(FN_MC!K2562="","*",FN_MC!K2562)</f>
        <v>*</v>
      </c>
      <c r="O2541" s="296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7" t="str">
        <f>IF(FN_MC!K2563="","*",FN_MC!K2563)</f>
        <v>*</v>
      </c>
      <c r="O2542" s="297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7" t="str">
        <f>IF(FN_MC!K2564="","*",FN_MC!K2564)</f>
        <v>*</v>
      </c>
      <c r="O2543" s="297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6" t="str">
        <f>IF(FN_MC!K2565="","*",FN_MC!K2565)</f>
        <v>*</v>
      </c>
      <c r="O2544" s="296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7" t="str">
        <f>IF(FN_MC!K2566="","*",FN_MC!K2566)</f>
        <v>*</v>
      </c>
      <c r="O2545" s="297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7" t="str">
        <f>IF(FN_MC!K2567="","*",FN_MC!K2567)</f>
        <v>*</v>
      </c>
      <c r="O2546" s="297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6" t="str">
        <f>IF(FN_MC!K2568="","*",FN_MC!K2568)</f>
        <v>*</v>
      </c>
      <c r="O2547" s="296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7" t="str">
        <f>IF(FN_MC!K2569="","*",FN_MC!K2569)</f>
        <v>*</v>
      </c>
      <c r="O2548" s="297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7" t="str">
        <f>IF(FN_MC!K2570="","*",FN_MC!K2570)</f>
        <v>*</v>
      </c>
      <c r="O2549" s="297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6" t="str">
        <f>IF(FN_MC!K2571="","*",FN_MC!K2571)</f>
        <v>*</v>
      </c>
      <c r="O2550" s="296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7" t="str">
        <f>IF(FN_MC!K2572="","*",FN_MC!K2572)</f>
        <v>*</v>
      </c>
      <c r="O2551" s="297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7" t="str">
        <f>IF(FN_MC!K2573="","*",FN_MC!K2573)</f>
        <v>*</v>
      </c>
      <c r="O2552" s="297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6" t="str">
        <f>IF(FN_MC!K2574="","*",FN_MC!K2574)</f>
        <v>*</v>
      </c>
      <c r="O2553" s="296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7" t="str">
        <f>IF(FN_MC!K2575="","*",FN_MC!K2575)</f>
        <v>*</v>
      </c>
      <c r="O2554" s="297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7" t="str">
        <f>IF(FN_MC!K2576="","*",FN_MC!K2576)</f>
        <v>*</v>
      </c>
      <c r="O2555" s="297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6" t="str">
        <f>IF(FN_MC!K2577="","*",FN_MC!K2577)</f>
        <v>*</v>
      </c>
      <c r="O2556" s="296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7" t="str">
        <f>IF(FN_MC!K2578="","*",FN_MC!K2578)</f>
        <v>*</v>
      </c>
      <c r="O2557" s="297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7" t="str">
        <f>IF(FN_MC!K2579="","*",FN_MC!K2579)</f>
        <v>*</v>
      </c>
      <c r="O2558" s="297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6" t="str">
        <f>IF(FN_MC!K2580="","*",FN_MC!K2580)</f>
        <v>*</v>
      </c>
      <c r="O2559" s="296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7" t="str">
        <f>IF(FN_MC!K2581="","*",FN_MC!K2581)</f>
        <v>*</v>
      </c>
      <c r="O2560" s="297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7" t="str">
        <f>IF(FN_MC!K2582="","*",FN_MC!K2582)</f>
        <v>*</v>
      </c>
      <c r="O2561" s="297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6" t="str">
        <f>IF(FN_MC!K2583="","*",FN_MC!K2583)</f>
        <v>*</v>
      </c>
      <c r="O2562" s="296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7" t="str">
        <f>IF(FN_MC!K2584="","*",FN_MC!K2584)</f>
        <v>*</v>
      </c>
      <c r="O2563" s="297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7" t="str">
        <f>IF(FN_MC!K2585="","*",FN_MC!K2585)</f>
        <v>*</v>
      </c>
      <c r="O2564" s="297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6" t="str">
        <f>IF(FN_MC!K2586="","*",FN_MC!K2586)</f>
        <v>*</v>
      </c>
      <c r="O2565" s="296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7" t="str">
        <f>IF(FN_MC!K2587="","*",FN_MC!K2587)</f>
        <v>*</v>
      </c>
      <c r="O2566" s="297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7" t="str">
        <f>IF(FN_MC!K2588="","*",FN_MC!K2588)</f>
        <v>*</v>
      </c>
      <c r="O2567" s="297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6" t="str">
        <f>IF(FN_MC!K2589="","*",FN_MC!K2589)</f>
        <v>*</v>
      </c>
      <c r="O2568" s="296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7" t="str">
        <f>IF(FN_MC!K2590="","*",FN_MC!K2590)</f>
        <v>*</v>
      </c>
      <c r="O2569" s="297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7" t="str">
        <f>IF(FN_MC!K2591="","*",FN_MC!K2591)</f>
        <v>*</v>
      </c>
      <c r="O2570" s="297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6" t="str">
        <f>IF(FN_MC!K2592="","*",FN_MC!K2592)</f>
        <v>*</v>
      </c>
      <c r="O2571" s="296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7" t="str">
        <f>IF(FN_MC!K2593="","*",FN_MC!K2593)</f>
        <v>*</v>
      </c>
      <c r="O2572" s="297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7" t="str">
        <f>IF(FN_MC!K2594="","*",FN_MC!K2594)</f>
        <v>*</v>
      </c>
      <c r="O2573" s="297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6" t="str">
        <f>IF(FN_MC!K2595="","*",FN_MC!K2595)</f>
        <v>*</v>
      </c>
      <c r="O2574" s="296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7" t="str">
        <f>IF(FN_MC!K2596="","*",FN_MC!K2596)</f>
        <v>*</v>
      </c>
      <c r="O2575" s="297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7" t="str">
        <f>IF(FN_MC!K2597="","*",FN_MC!K2597)</f>
        <v>*</v>
      </c>
      <c r="O2576" s="297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6" t="str">
        <f>IF(FN_MC!K2598="","*",FN_MC!K2598)</f>
        <v>*</v>
      </c>
      <c r="O2577" s="296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7" t="str">
        <f>IF(FN_MC!K2599="","*",FN_MC!K2599)</f>
        <v>*</v>
      </c>
      <c r="O2578" s="297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7" t="str">
        <f>IF(FN_MC!K2600="","*",FN_MC!K2600)</f>
        <v>*</v>
      </c>
      <c r="O2579" s="297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6" t="str">
        <f>IF(FN_MC!K2601="","*",FN_MC!K2601)</f>
        <v>*</v>
      </c>
      <c r="O2580" s="296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7" t="str">
        <f>IF(FN_MC!K2602="","*",FN_MC!K2602)</f>
        <v>*</v>
      </c>
      <c r="O2581" s="297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7" t="str">
        <f>IF(FN_MC!K2603="","*",FN_MC!K2603)</f>
        <v>*</v>
      </c>
      <c r="O2582" s="297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6" t="str">
        <f>IF(FN_MC!K2604="","*",FN_MC!K2604)</f>
        <v>*</v>
      </c>
      <c r="O2583" s="296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7" t="str">
        <f>IF(FN_MC!K2605="","*",FN_MC!K2605)</f>
        <v>*</v>
      </c>
      <c r="O2584" s="297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7" t="str">
        <f>IF(FN_MC!K2606="","*",FN_MC!K2606)</f>
        <v>*</v>
      </c>
      <c r="O2585" s="297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6" t="str">
        <f>IF(FN_MC!K2607="","*",FN_MC!K2607)</f>
        <v>*</v>
      </c>
      <c r="O2586" s="296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7" t="str">
        <f>IF(FN_MC!K2608="","*",FN_MC!K2608)</f>
        <v>*</v>
      </c>
      <c r="O2587" s="297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7" t="str">
        <f>IF(FN_MC!K2609="","*",FN_MC!K2609)</f>
        <v>*</v>
      </c>
      <c r="O2588" s="297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6" t="str">
        <f>IF(FN_MC!K2610="","*",FN_MC!K2610)</f>
        <v>*</v>
      </c>
      <c r="O2589" s="296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7" t="str">
        <f>IF(FN_MC!K2611="","*",FN_MC!K2611)</f>
        <v>*</v>
      </c>
      <c r="O2590" s="297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7" t="str">
        <f>IF(FN_MC!K2612="","*",FN_MC!K2612)</f>
        <v>*</v>
      </c>
      <c r="O2591" s="297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6" t="str">
        <f>IF(FN_MC!K2613="","*",FN_MC!K2613)</f>
        <v>*</v>
      </c>
      <c r="O2592" s="296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7" t="str">
        <f>IF(FN_MC!K2614="","*",FN_MC!K2614)</f>
        <v>*</v>
      </c>
      <c r="O2593" s="297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7" t="str">
        <f>IF(FN_MC!K2615="","*",FN_MC!K2615)</f>
        <v>*</v>
      </c>
      <c r="O2594" s="297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6" t="str">
        <f>IF(FN_MC!K2616="","*",FN_MC!K2616)</f>
        <v>*</v>
      </c>
      <c r="O2595" s="296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7" t="str">
        <f>IF(FN_MC!K2617="","*",FN_MC!K2617)</f>
        <v>*</v>
      </c>
      <c r="O2596" s="297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7" t="str">
        <f>IF(FN_MC!K2618="","*",FN_MC!K2618)</f>
        <v>*</v>
      </c>
      <c r="O2597" s="297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6" t="str">
        <f>IF(FN_MC!K2619="","*",FN_MC!K2619)</f>
        <v>*</v>
      </c>
      <c r="O2598" s="296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7" t="str">
        <f>IF(FN_MC!K2620="","*",FN_MC!K2620)</f>
        <v>*</v>
      </c>
      <c r="O2599" s="297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7" t="str">
        <f>IF(FN_MC!K2621="","*",FN_MC!K2621)</f>
        <v>*</v>
      </c>
      <c r="O2600" s="297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6" t="str">
        <f>IF(FN_MC!K2622="","*",FN_MC!K2622)</f>
        <v>*</v>
      </c>
      <c r="O2601" s="296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7" t="str">
        <f>IF(FN_MC!K2623="","*",FN_MC!K2623)</f>
        <v>*</v>
      </c>
      <c r="O2602" s="297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7" t="str">
        <f>IF(FN_MC!K2624="","*",FN_MC!K2624)</f>
        <v>*</v>
      </c>
      <c r="O2603" s="297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6" t="str">
        <f>IF(FN_MC!K2625="","*",FN_MC!K2625)</f>
        <v>*</v>
      </c>
      <c r="O2604" s="296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7" t="str">
        <f>IF(FN_MC!K2626="","*",FN_MC!K2626)</f>
        <v>*</v>
      </c>
      <c r="O2605" s="297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7" t="str">
        <f>IF(FN_MC!K2627="","*",FN_MC!K2627)</f>
        <v>*</v>
      </c>
      <c r="O2606" s="297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6" t="str">
        <f>IF(FN_MC!K2628="","*",FN_MC!K2628)</f>
        <v>*</v>
      </c>
      <c r="O2607" s="296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7" t="str">
        <f>IF(FN_MC!K2629="","*",FN_MC!K2629)</f>
        <v>*</v>
      </c>
      <c r="O2608" s="297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7" t="str">
        <f>IF(FN_MC!K2630="","*",FN_MC!K2630)</f>
        <v>*</v>
      </c>
      <c r="O2609" s="297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6" t="str">
        <f>IF(FN_MC!K2631="","*",FN_MC!K2631)</f>
        <v>*</v>
      </c>
      <c r="O2610" s="296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7" t="str">
        <f>IF(FN_MC!K2632="","*",FN_MC!K2632)</f>
        <v>*</v>
      </c>
      <c r="O2611" s="297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7" t="str">
        <f>IF(FN_MC!K2633="","*",FN_MC!K2633)</f>
        <v>*</v>
      </c>
      <c r="O2612" s="297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6" t="str">
        <f>IF(FN_MC!K2634="","*",FN_MC!K2634)</f>
        <v>*</v>
      </c>
      <c r="O2613" s="296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7" t="str">
        <f>IF(FN_MC!K2635="","*",FN_MC!K2635)</f>
        <v>*</v>
      </c>
      <c r="O2614" s="297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7" t="str">
        <f>IF(FN_MC!K2636="","*",FN_MC!K2636)</f>
        <v>*</v>
      </c>
      <c r="O2615" s="297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6" t="str">
        <f>IF(FN_MC!K2637="","*",FN_MC!K2637)</f>
        <v>*</v>
      </c>
      <c r="O2616" s="296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7" t="str">
        <f>IF(FN_MC!K2638="","*",FN_MC!K2638)</f>
        <v>*</v>
      </c>
      <c r="O2617" s="297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7" t="str">
        <f>IF(FN_MC!K2639="","*",FN_MC!K2639)</f>
        <v>*</v>
      </c>
      <c r="O2618" s="297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6" t="str">
        <f>IF(FN_MC!K2640="","*",FN_MC!K2640)</f>
        <v>*</v>
      </c>
      <c r="O2619" s="296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7" t="str">
        <f>IF(FN_MC!K2641="","*",FN_MC!K2641)</f>
        <v>*</v>
      </c>
      <c r="O2620" s="297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7" t="str">
        <f>IF(FN_MC!K2642="","*",FN_MC!K2642)</f>
        <v>*</v>
      </c>
      <c r="O2621" s="297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6" t="str">
        <f>IF(FN_MC!K2643="","*",FN_MC!K2643)</f>
        <v>*</v>
      </c>
      <c r="O2622" s="296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7" t="str">
        <f>IF(FN_MC!K2644="","*",FN_MC!K2644)</f>
        <v>*</v>
      </c>
      <c r="O2623" s="297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7" t="str">
        <f>IF(FN_MC!K2645="","*",FN_MC!K2645)</f>
        <v>*</v>
      </c>
      <c r="O2624" s="297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6" t="str">
        <f>IF(FN_MC!K2646="","*",FN_MC!K2646)</f>
        <v>*</v>
      </c>
      <c r="O2625" s="296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7" t="str">
        <f>IF(FN_MC!K2647="","*",FN_MC!K2647)</f>
        <v>*</v>
      </c>
      <c r="O2626" s="297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7" t="str">
        <f>IF(FN_MC!K2648="","*",FN_MC!K2648)</f>
        <v>*</v>
      </c>
      <c r="O2627" s="297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6" t="str">
        <f>IF(FN_MC!K2649="","*",FN_MC!K2649)</f>
        <v>*</v>
      </c>
      <c r="O2628" s="296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7" t="str">
        <f>IF(FN_MC!K2650="","*",FN_MC!K2650)</f>
        <v>*</v>
      </c>
      <c r="O2629" s="297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7" t="str">
        <f>IF(FN_MC!K2651="","*",FN_MC!K2651)</f>
        <v>*</v>
      </c>
      <c r="O2630" s="297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6" t="str">
        <f>IF(FN_MC!K2652="","*",FN_MC!K2652)</f>
        <v>*</v>
      </c>
      <c r="O2631" s="296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7" t="str">
        <f>IF(FN_MC!K2653="","*",FN_MC!K2653)</f>
        <v>*</v>
      </c>
      <c r="O2632" s="297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7" t="str">
        <f>IF(FN_MC!K2654="","*",FN_MC!K2654)</f>
        <v>*</v>
      </c>
      <c r="O2633" s="297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6" t="str">
        <f>IF(FN_MC!K2655="","*",FN_MC!K2655)</f>
        <v>*</v>
      </c>
      <c r="O2634" s="296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7" t="str">
        <f>IF(FN_MC!K2656="","*",FN_MC!K2656)</f>
        <v>*</v>
      </c>
      <c r="O2635" s="297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7" t="str">
        <f>IF(FN_MC!K2657="","*",FN_MC!K2657)</f>
        <v>*</v>
      </c>
      <c r="O2636" s="297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6" t="str">
        <f>IF(FN_MC!K2658="","*",FN_MC!K2658)</f>
        <v>*</v>
      </c>
      <c r="O2637" s="296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7" t="str">
        <f>IF(FN_MC!K2659="","*",FN_MC!K2659)</f>
        <v>*</v>
      </c>
      <c r="O2638" s="297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7" t="str">
        <f>IF(FN_MC!K2660="","*",FN_MC!K2660)</f>
        <v>*</v>
      </c>
      <c r="O2639" s="297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6" t="str">
        <f>IF(FN_MC!K2661="","*",FN_MC!K2661)</f>
        <v>*</v>
      </c>
      <c r="O2640" s="296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7" t="str">
        <f>IF(FN_MC!K2662="","*",FN_MC!K2662)</f>
        <v>*</v>
      </c>
      <c r="O2641" s="297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7" t="str">
        <f>IF(FN_MC!K2663="","*",FN_MC!K2663)</f>
        <v>*</v>
      </c>
      <c r="O2642" s="297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6" t="str">
        <f>IF(FN_MC!K2664="","*",FN_MC!K2664)</f>
        <v>*</v>
      </c>
      <c r="O2643" s="296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7" t="str">
        <f>IF(FN_MC!K2665="","*",FN_MC!K2665)</f>
        <v>*</v>
      </c>
      <c r="O2644" s="297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7" t="str">
        <f>IF(FN_MC!K2666="","*",FN_MC!K2666)</f>
        <v>*</v>
      </c>
      <c r="O2645" s="297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6" t="str">
        <f>IF(FN_MC!K2667="","*",FN_MC!K2667)</f>
        <v>*</v>
      </c>
      <c r="O2646" s="296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7" t="str">
        <f>IF(FN_MC!K2668="","*",FN_MC!K2668)</f>
        <v>*</v>
      </c>
      <c r="O2647" s="297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7" t="str">
        <f>IF(FN_MC!K2669="","*",FN_MC!K2669)</f>
        <v>*</v>
      </c>
      <c r="O2648" s="297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6" t="str">
        <f>IF(FN_MC!K2670="","*",FN_MC!K2670)</f>
        <v>*</v>
      </c>
      <c r="O2649" s="296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7" t="str">
        <f>IF(FN_MC!K2671="","*",FN_MC!K2671)</f>
        <v>*</v>
      </c>
      <c r="O2650" s="297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7" t="str">
        <f>IF(FN_MC!K2672="","*",FN_MC!K2672)</f>
        <v>*</v>
      </c>
      <c r="O2651" s="297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6" t="str">
        <f>IF(FN_MC!K2673="","*",FN_MC!K2673)</f>
        <v>*</v>
      </c>
      <c r="O2652" s="296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7" t="str">
        <f>IF(FN_MC!K2674="","*",FN_MC!K2674)</f>
        <v>*</v>
      </c>
      <c r="O2653" s="297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7" t="str">
        <f>IF(FN_MC!K2675="","*",FN_MC!K2675)</f>
        <v>*</v>
      </c>
      <c r="O2654" s="297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6" t="str">
        <f>IF(FN_MC!K2676="","*",FN_MC!K2676)</f>
        <v>*</v>
      </c>
      <c r="O2655" s="296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7" t="str">
        <f>IF(FN_MC!K2677="","*",FN_MC!K2677)</f>
        <v>*</v>
      </c>
      <c r="O2656" s="297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7" t="str">
        <f>IF(FN_MC!K2678="","*",FN_MC!K2678)</f>
        <v>*</v>
      </c>
      <c r="O2657" s="297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6" t="str">
        <f>IF(FN_MC!K2679="","*",FN_MC!K2679)</f>
        <v>*</v>
      </c>
      <c r="O2658" s="296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7" t="str">
        <f>IF(FN_MC!K2680="","*",FN_MC!K2680)</f>
        <v>*</v>
      </c>
      <c r="O2659" s="297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7" t="str">
        <f>IF(FN_MC!K2681="","*",FN_MC!K2681)</f>
        <v>*</v>
      </c>
      <c r="O2660" s="297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6" t="str">
        <f>IF(FN_MC!K2682="","*",FN_MC!K2682)</f>
        <v>*</v>
      </c>
      <c r="O2661" s="296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7" t="str">
        <f>IF(FN_MC!K2683="","*",FN_MC!K2683)</f>
        <v>*</v>
      </c>
      <c r="O2662" s="297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7" t="str">
        <f>IF(FN_MC!K2684="","*",FN_MC!K2684)</f>
        <v>*</v>
      </c>
      <c r="O2663" s="297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6" t="str">
        <f>IF(FN_MC!K2685="","*",FN_MC!K2685)</f>
        <v>*</v>
      </c>
      <c r="O2664" s="296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7" t="str">
        <f>IF(FN_MC!K2686="","*",FN_MC!K2686)</f>
        <v>*</v>
      </c>
      <c r="O2665" s="297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7" t="str">
        <f>IF(FN_MC!K2687="","*",FN_MC!K2687)</f>
        <v>*</v>
      </c>
      <c r="O2666" s="297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6" t="str">
        <f>IF(FN_MC!K2688="","*",FN_MC!K2688)</f>
        <v>*</v>
      </c>
      <c r="O2667" s="296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7" t="str">
        <f>IF(FN_MC!K2689="","*",FN_MC!K2689)</f>
        <v>*</v>
      </c>
      <c r="O2668" s="297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7" t="str">
        <f>IF(FN_MC!K2690="","*",FN_MC!K2690)</f>
        <v>*</v>
      </c>
      <c r="O2669" s="297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6" t="str">
        <f>IF(FN_MC!K2691="","*",FN_MC!K2691)</f>
        <v>*</v>
      </c>
      <c r="O2670" s="296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7" t="str">
        <f>IF(FN_MC!K2692="","*",FN_MC!K2692)</f>
        <v>*</v>
      </c>
      <c r="O2671" s="297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7" t="str">
        <f>IF(FN_MC!K2693="","*",FN_MC!K2693)</f>
        <v>*</v>
      </c>
      <c r="O2672" s="297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6" t="str">
        <f>IF(FN_MC!K2694="","*",FN_MC!K2694)</f>
        <v>*</v>
      </c>
      <c r="O2673" s="296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7" t="str">
        <f>IF(FN_MC!K2695="","*",FN_MC!K2695)</f>
        <v>*</v>
      </c>
      <c r="O2674" s="297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7" t="str">
        <f>IF(FN_MC!K2696="","*",FN_MC!K2696)</f>
        <v>*</v>
      </c>
      <c r="O2675" s="297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6" t="str">
        <f>IF(FN_MC!K2697="","*",FN_MC!K2697)</f>
        <v>*</v>
      </c>
      <c r="O2676" s="296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7" t="str">
        <f>IF(FN_MC!K2698="","*",FN_MC!K2698)</f>
        <v>*</v>
      </c>
      <c r="O2677" s="297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7" t="str">
        <f>IF(FN_MC!K2699="","*",FN_MC!K2699)</f>
        <v>*</v>
      </c>
      <c r="O2678" s="297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6" t="str">
        <f>IF(FN_MC!K2700="","*",FN_MC!K2700)</f>
        <v>*</v>
      </c>
      <c r="O2679" s="296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7" t="str">
        <f>IF(FN_MC!K2701="","*",FN_MC!K2701)</f>
        <v>*</v>
      </c>
      <c r="O2680" s="297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7" t="str">
        <f>IF(FN_MC!K2702="","*",FN_MC!K2702)</f>
        <v>*</v>
      </c>
      <c r="O2681" s="297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6" t="str">
        <f>IF(FN_MC!K2703="","*",FN_MC!K2703)</f>
        <v>*</v>
      </c>
      <c r="O2682" s="296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7" t="str">
        <f>IF(FN_MC!K2704="","*",FN_MC!K2704)</f>
        <v>*</v>
      </c>
      <c r="O2683" s="297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7" t="str">
        <f>IF(FN_MC!K2705="","*",FN_MC!K2705)</f>
        <v>*</v>
      </c>
      <c r="O2684" s="297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6" t="str">
        <f>IF(FN_MC!K2706="","*",FN_MC!K2706)</f>
        <v>*</v>
      </c>
      <c r="O2685" s="296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7" t="str">
        <f>IF(FN_MC!K2707="","*",FN_MC!K2707)</f>
        <v>*</v>
      </c>
      <c r="O2686" s="297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7" t="str">
        <f>IF(FN_MC!K2708="","*",FN_MC!K2708)</f>
        <v>*</v>
      </c>
      <c r="O2687" s="297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6" t="str">
        <f>IF(FN_MC!K2709="","*",FN_MC!K2709)</f>
        <v>*</v>
      </c>
      <c r="O2688" s="296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7" t="str">
        <f>IF(FN_MC!K2710="","*",FN_MC!K2710)</f>
        <v>*</v>
      </c>
      <c r="O2689" s="297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7" t="str">
        <f>IF(FN_MC!K2711="","*",FN_MC!K2711)</f>
        <v>*</v>
      </c>
      <c r="O2690" s="297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6" t="str">
        <f>IF(FN_MC!K2712="","*",FN_MC!K2712)</f>
        <v>*</v>
      </c>
      <c r="O2691" s="296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7" t="str">
        <f>IF(FN_MC!K2713="","*",FN_MC!K2713)</f>
        <v>*</v>
      </c>
      <c r="O2692" s="297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7" t="str">
        <f>IF(FN_MC!K2714="","*",FN_MC!K2714)</f>
        <v>*</v>
      </c>
      <c r="O2693" s="297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6" t="str">
        <f>IF(FN_MC!K2715="","*",FN_MC!K2715)</f>
        <v>*</v>
      </c>
      <c r="O2694" s="296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7" t="str">
        <f>IF(FN_MC!K2716="","*",FN_MC!K2716)</f>
        <v>*</v>
      </c>
      <c r="O2695" s="297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7" t="str">
        <f>IF(FN_MC!K2717="","*",FN_MC!K2717)</f>
        <v>*</v>
      </c>
      <c r="O2696" s="297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6" t="str">
        <f>IF(FN_MC!K2718="","*",FN_MC!K2718)</f>
        <v>*</v>
      </c>
      <c r="O2697" s="296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7" t="str">
        <f>IF(FN_MC!K2719="","*",FN_MC!K2719)</f>
        <v>*</v>
      </c>
      <c r="O2698" s="297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7" t="str">
        <f>IF(FN_MC!K2720="","*",FN_MC!K2720)</f>
        <v>*</v>
      </c>
      <c r="O2699" s="297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6" t="str">
        <f>IF(FN_MC!K2721="","*",FN_MC!K2721)</f>
        <v>*</v>
      </c>
      <c r="O2700" s="296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7" t="str">
        <f>IF(FN_MC!K2722="","*",FN_MC!K2722)</f>
        <v>*</v>
      </c>
      <c r="O2701" s="297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7" t="str">
        <f>IF(FN_MC!K2723="","*",FN_MC!K2723)</f>
        <v>*</v>
      </c>
      <c r="O2702" s="297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6" t="str">
        <f>IF(FN_MC!K2724="","*",FN_MC!K2724)</f>
        <v>*</v>
      </c>
      <c r="O2703" s="296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7" t="str">
        <f>IF(FN_MC!K2725="","*",FN_MC!K2725)</f>
        <v>*</v>
      </c>
      <c r="O2704" s="297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7" t="str">
        <f>IF(FN_MC!K2726="","*",FN_MC!K2726)</f>
        <v>*</v>
      </c>
      <c r="O2705" s="297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6" t="str">
        <f>IF(FN_MC!K2727="","*",FN_MC!K2727)</f>
        <v>*</v>
      </c>
      <c r="O2706" s="296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7" t="str">
        <f>IF(FN_MC!K2728="","*",FN_MC!K2728)</f>
        <v>*</v>
      </c>
      <c r="O2707" s="297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7" t="str">
        <f>IF(FN_MC!K2729="","*",FN_MC!K2729)</f>
        <v>*</v>
      </c>
      <c r="O2708" s="297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6" t="str">
        <f>IF(FN_MC!K2730="","*",FN_MC!K2730)</f>
        <v>*</v>
      </c>
      <c r="O2709" s="296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7" t="str">
        <f>IF(FN_MC!K2731="","*",FN_MC!K2731)</f>
        <v>*</v>
      </c>
      <c r="O2710" s="297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7" t="str">
        <f>IF(FN_MC!K2732="","*",FN_MC!K2732)</f>
        <v>*</v>
      </c>
      <c r="O2711" s="297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6" t="str">
        <f>IF(FN_MC!K2733="","*",FN_MC!K2733)</f>
        <v>*</v>
      </c>
      <c r="O2712" s="296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7" t="str">
        <f>IF(FN_MC!K2734="","*",FN_MC!K2734)</f>
        <v>*</v>
      </c>
      <c r="O2713" s="297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7" t="str">
        <f>IF(FN_MC!K2735="","*",FN_MC!K2735)</f>
        <v>*</v>
      </c>
      <c r="O2714" s="297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6" t="str">
        <f>IF(FN_MC!K2736="","*",FN_MC!K2736)</f>
        <v>*</v>
      </c>
      <c r="O2715" s="296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7" t="str">
        <f>IF(FN_MC!K2737="","*",FN_MC!K2737)</f>
        <v>*</v>
      </c>
      <c r="O2716" s="297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7" t="str">
        <f>IF(FN_MC!K2738="","*",FN_MC!K2738)</f>
        <v>*</v>
      </c>
      <c r="O2717" s="297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6" t="str">
        <f>IF(FN_MC!K2739="","*",FN_MC!K2739)</f>
        <v>*</v>
      </c>
      <c r="O2718" s="296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7" t="str">
        <f>IF(FN_MC!K2740="","*",FN_MC!K2740)</f>
        <v>*</v>
      </c>
      <c r="O2719" s="297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7" t="str">
        <f>IF(FN_MC!K2741="","*",FN_MC!K2741)</f>
        <v>*</v>
      </c>
      <c r="O2720" s="297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6" t="str">
        <f>IF(FN_MC!K2742="","*",FN_MC!K2742)</f>
        <v>*</v>
      </c>
      <c r="O2721" s="296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7" t="str">
        <f>IF(FN_MC!K2743="","*",FN_MC!K2743)</f>
        <v>*</v>
      </c>
      <c r="O2722" s="297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7" t="str">
        <f>IF(FN_MC!K2744="","*",FN_MC!K2744)</f>
        <v>*</v>
      </c>
      <c r="O2723" s="297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6" t="str">
        <f>IF(FN_MC!K2745="","*",FN_MC!K2745)</f>
        <v>*</v>
      </c>
      <c r="O2724" s="296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7" t="str">
        <f>IF(FN_MC!K2746="","*",FN_MC!K2746)</f>
        <v>*</v>
      </c>
      <c r="O2725" s="297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7" t="str">
        <f>IF(FN_MC!K2747="","*",FN_MC!K2747)</f>
        <v>*</v>
      </c>
      <c r="O2726" s="297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6" t="str">
        <f>IF(FN_MC!K2748="","*",FN_MC!K2748)</f>
        <v>*</v>
      </c>
      <c r="O2727" s="296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7" t="str">
        <f>IF(FN_MC!K2749="","*",FN_MC!K2749)</f>
        <v>*</v>
      </c>
      <c r="O2728" s="297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7" t="str">
        <f>IF(FN_MC!K2750="","*",FN_MC!K2750)</f>
        <v>*</v>
      </c>
      <c r="O2729" s="297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6" t="str">
        <f>IF(FN_MC!K2751="","*",FN_MC!K2751)</f>
        <v>*</v>
      </c>
      <c r="O2730" s="296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7" t="str">
        <f>IF(FN_MC!K2752="","*",FN_MC!K2752)</f>
        <v>*</v>
      </c>
      <c r="O2731" s="297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7" t="str">
        <f>IF(FN_MC!K2753="","*",FN_MC!K2753)</f>
        <v>*</v>
      </c>
      <c r="O2732" s="297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6" t="str">
        <f>IF(FN_MC!K2754="","*",FN_MC!K2754)</f>
        <v>*</v>
      </c>
      <c r="O2733" s="296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7" t="str">
        <f>IF(FN_MC!K2755="","*",FN_MC!K2755)</f>
        <v>*</v>
      </c>
      <c r="O2734" s="297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7" t="str">
        <f>IF(FN_MC!K2756="","*",FN_MC!K2756)</f>
        <v>*</v>
      </c>
      <c r="O2735" s="297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6" t="str">
        <f>IF(FN_MC!K2757="","*",FN_MC!K2757)</f>
        <v>*</v>
      </c>
      <c r="O2736" s="296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7" t="str">
        <f>IF(FN_MC!K2758="","*",FN_MC!K2758)</f>
        <v>*</v>
      </c>
      <c r="O2737" s="297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7" t="str">
        <f>IF(FN_MC!K2759="","*",FN_MC!K2759)</f>
        <v>*</v>
      </c>
      <c r="O2738" s="297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6" t="str">
        <f>IF(FN_MC!K2760="","*",FN_MC!K2760)</f>
        <v>*</v>
      </c>
      <c r="O2739" s="296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7" t="str">
        <f>IF(FN_MC!K2761="","*",FN_MC!K2761)</f>
        <v>*</v>
      </c>
      <c r="O2740" s="297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7" t="str">
        <f>IF(FN_MC!K2762="","*",FN_MC!K2762)</f>
        <v>*</v>
      </c>
      <c r="O2741" s="297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6" t="str">
        <f>IF(FN_MC!K2763="","*",FN_MC!K2763)</f>
        <v>*</v>
      </c>
      <c r="O2742" s="296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7" t="str">
        <f>IF(FN_MC!K2764="","*",FN_MC!K2764)</f>
        <v>*</v>
      </c>
      <c r="O2743" s="297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7" t="str">
        <f>IF(FN_MC!K2765="","*",FN_MC!K2765)</f>
        <v>*</v>
      </c>
      <c r="O2744" s="297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6" t="str">
        <f>IF(FN_MC!K2766="","*",FN_MC!K2766)</f>
        <v>*</v>
      </c>
      <c r="O2745" s="296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7" t="str">
        <f>IF(FN_MC!K2767="","*",FN_MC!K2767)</f>
        <v>*</v>
      </c>
      <c r="O2746" s="297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7" t="str">
        <f>IF(FN_MC!K2768="","*",FN_MC!K2768)</f>
        <v>*</v>
      </c>
      <c r="O2747" s="297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6" t="str">
        <f>IF(FN_MC!K2769="","*",FN_MC!K2769)</f>
        <v>*</v>
      </c>
      <c r="O2748" s="296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7" t="str">
        <f>IF(FN_MC!K2770="","*",FN_MC!K2770)</f>
        <v>*</v>
      </c>
      <c r="O2749" s="297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7" t="str">
        <f>IF(FN_MC!K2771="","*",FN_MC!K2771)</f>
        <v>*</v>
      </c>
      <c r="O2750" s="297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6" t="str">
        <f>IF(FN_MC!K2772="","*",FN_MC!K2772)</f>
        <v>*</v>
      </c>
      <c r="O2751" s="296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7" t="str">
        <f>IF(FN_MC!K2773="","*",FN_MC!K2773)</f>
        <v>*</v>
      </c>
      <c r="O2752" s="297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7" t="str">
        <f>IF(FN_MC!K2774="","*",FN_MC!K2774)</f>
        <v>*</v>
      </c>
      <c r="O2753" s="297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6" t="str">
        <f>IF(FN_MC!K2775="","*",FN_MC!K2775)</f>
        <v>*</v>
      </c>
      <c r="O2754" s="296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7" t="str">
        <f>IF(FN_MC!K2776="","*",FN_MC!K2776)</f>
        <v>*</v>
      </c>
      <c r="O2755" s="297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7" t="str">
        <f>IF(FN_MC!K2777="","*",FN_MC!K2777)</f>
        <v>*</v>
      </c>
      <c r="O2756" s="297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6" t="str">
        <f>IF(FN_MC!K2778="","*",FN_MC!K2778)</f>
        <v>*</v>
      </c>
      <c r="O2757" s="296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7" t="str">
        <f>IF(FN_MC!K2779="","*",FN_MC!K2779)</f>
        <v>*</v>
      </c>
      <c r="O2758" s="297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7" t="str">
        <f>IF(FN_MC!K2780="","*",FN_MC!K2780)</f>
        <v>*</v>
      </c>
      <c r="O2759" s="297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6" t="str">
        <f>IF(FN_MC!K2781="","*",FN_MC!K2781)</f>
        <v>*</v>
      </c>
      <c r="O2760" s="296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7" t="str">
        <f>IF(FN_MC!K2782="","*",FN_MC!K2782)</f>
        <v>*</v>
      </c>
      <c r="O2761" s="297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7" t="str">
        <f>IF(FN_MC!K2783="","*",FN_MC!K2783)</f>
        <v>*</v>
      </c>
      <c r="O2762" s="297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6" t="str">
        <f>IF(FN_MC!K2784="","*",FN_MC!K2784)</f>
        <v>*</v>
      </c>
      <c r="O2763" s="296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7" t="str">
        <f>IF(FN_MC!K2785="","*",FN_MC!K2785)</f>
        <v>*</v>
      </c>
      <c r="O2764" s="297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7" t="str">
        <f>IF(FN_MC!K2786="","*",FN_MC!K2786)</f>
        <v>*</v>
      </c>
      <c r="O2765" s="297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6" t="str">
        <f>IF(FN_MC!K2787="","*",FN_MC!K2787)</f>
        <v>*</v>
      </c>
      <c r="O2766" s="296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7" t="str">
        <f>IF(FN_MC!K2788="","*",FN_MC!K2788)</f>
        <v>*</v>
      </c>
      <c r="O2767" s="297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7" t="str">
        <f>IF(FN_MC!K2789="","*",FN_MC!K2789)</f>
        <v>*</v>
      </c>
      <c r="O2768" s="297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6" t="str">
        <f>IF(FN_MC!K2790="","*",FN_MC!K2790)</f>
        <v>*</v>
      </c>
      <c r="O2769" s="296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7" t="str">
        <f>IF(FN_MC!K2791="","*",FN_MC!K2791)</f>
        <v>*</v>
      </c>
      <c r="O2770" s="297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7" t="str">
        <f>IF(FN_MC!K2792="","*",FN_MC!K2792)</f>
        <v>*</v>
      </c>
      <c r="O2771" s="297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6" t="str">
        <f>IF(FN_MC!K2793="","*",FN_MC!K2793)</f>
        <v>*</v>
      </c>
      <c r="O2772" s="296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7" t="str">
        <f>IF(FN_MC!K2794="","*",FN_MC!K2794)</f>
        <v>*</v>
      </c>
      <c r="O2773" s="297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7" t="str">
        <f>IF(FN_MC!K2795="","*",FN_MC!K2795)</f>
        <v>*</v>
      </c>
      <c r="O2774" s="297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6" t="str">
        <f>IF(FN_MC!K2796="","*",FN_MC!K2796)</f>
        <v>*</v>
      </c>
      <c r="O2775" s="296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7" t="str">
        <f>IF(FN_MC!K2797="","*",FN_MC!K2797)</f>
        <v>*</v>
      </c>
      <c r="O2776" s="297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7" t="str">
        <f>IF(FN_MC!K2798="","*",FN_MC!K2798)</f>
        <v>*</v>
      </c>
      <c r="O2777" s="297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6" t="str">
        <f>IF(FN_MC!K2799="","*",FN_MC!K2799)</f>
        <v>*</v>
      </c>
      <c r="O2778" s="296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7" t="str">
        <f>IF(FN_MC!K2800="","*",FN_MC!K2800)</f>
        <v>*</v>
      </c>
      <c r="O2779" s="297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7" t="str">
        <f>IF(FN_MC!K2801="","*",FN_MC!K2801)</f>
        <v>*</v>
      </c>
      <c r="O2780" s="297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6" t="str">
        <f>IF(FN_MC!K2802="","*",FN_MC!K2802)</f>
        <v>*</v>
      </c>
      <c r="O2781" s="296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7" t="str">
        <f>IF(FN_MC!K2803="","*",FN_MC!K2803)</f>
        <v>*</v>
      </c>
      <c r="O2782" s="297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7" t="str">
        <f>IF(FN_MC!K2804="","*",FN_MC!K2804)</f>
        <v>*</v>
      </c>
      <c r="O2783" s="297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6" t="str">
        <f>IF(FN_MC!K2805="","*",FN_MC!K2805)</f>
        <v>*</v>
      </c>
      <c r="O2784" s="296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7" t="str">
        <f>IF(FN_MC!K2806="","*",FN_MC!K2806)</f>
        <v>*</v>
      </c>
      <c r="O2785" s="297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7" t="str">
        <f>IF(FN_MC!K2807="","*",FN_MC!K2807)</f>
        <v>*</v>
      </c>
      <c r="O2786" s="297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6" t="str">
        <f>IF(FN_MC!K2808="","*",FN_MC!K2808)</f>
        <v>*</v>
      </c>
      <c r="O2787" s="296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7" t="str">
        <f>IF(FN_MC!K2809="","*",FN_MC!K2809)</f>
        <v>*</v>
      </c>
      <c r="O2788" s="297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7" t="str">
        <f>IF(FN_MC!K2810="","*",FN_MC!K2810)</f>
        <v>*</v>
      </c>
      <c r="O2789" s="297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6" t="str">
        <f>IF(FN_MC!K2811="","*",FN_MC!K2811)</f>
        <v>*</v>
      </c>
      <c r="O2790" s="296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7" t="str">
        <f>IF(FN_MC!K2812="","*",FN_MC!K2812)</f>
        <v>*</v>
      </c>
      <c r="O2791" s="297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7" t="str">
        <f>IF(FN_MC!K2813="","*",FN_MC!K2813)</f>
        <v>*</v>
      </c>
      <c r="O2792" s="297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6" t="str">
        <f>IF(FN_MC!K2814="","*",FN_MC!K2814)</f>
        <v>*</v>
      </c>
      <c r="O2793" s="296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7" t="str">
        <f>IF(FN_MC!K2815="","*",FN_MC!K2815)</f>
        <v>*</v>
      </c>
      <c r="O2794" s="297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7" t="str">
        <f>IF(FN_MC!K2816="","*",FN_MC!K2816)</f>
        <v>*</v>
      </c>
      <c r="O2795" s="297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6" t="str">
        <f>IF(FN_MC!K2817="","*",FN_MC!K2817)</f>
        <v>*</v>
      </c>
      <c r="O2796" s="296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7" t="str">
        <f>IF(FN_MC!K2818="","*",FN_MC!K2818)</f>
        <v>*</v>
      </c>
      <c r="O2797" s="297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7" t="str">
        <f>IF(FN_MC!K2819="","*",FN_MC!K2819)</f>
        <v>*</v>
      </c>
      <c r="O2798" s="297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6" t="str">
        <f>IF(FN_MC!K2820="","*",FN_MC!K2820)</f>
        <v>*</v>
      </c>
      <c r="O2799" s="296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7" t="str">
        <f>IF(FN_MC!K2821="","*",FN_MC!K2821)</f>
        <v>*</v>
      </c>
      <c r="O2800" s="297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7" t="str">
        <f>IF(FN_MC!K2822="","*",FN_MC!K2822)</f>
        <v>*</v>
      </c>
      <c r="O2801" s="297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6" t="str">
        <f>IF(FN_MC!K2823="","*",FN_MC!K2823)</f>
        <v>*</v>
      </c>
      <c r="O2802" s="296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7" t="str">
        <f>IF(FN_MC!K2824="","*",FN_MC!K2824)</f>
        <v>*</v>
      </c>
      <c r="O2803" s="297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7" t="str">
        <f>IF(FN_MC!K2825="","*",FN_MC!K2825)</f>
        <v>*</v>
      </c>
      <c r="O2804" s="297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6" t="str">
        <f>IF(FN_MC!K2826="","*",FN_MC!K2826)</f>
        <v>*</v>
      </c>
      <c r="O2805" s="296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7" t="str">
        <f>IF(FN_MC!K2827="","*",FN_MC!K2827)</f>
        <v>*</v>
      </c>
      <c r="O2806" s="297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7" t="str">
        <f>IF(FN_MC!K2828="","*",FN_MC!K2828)</f>
        <v>*</v>
      </c>
      <c r="O2807" s="297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6" t="str">
        <f>IF(FN_MC!K2829="","*",FN_MC!K2829)</f>
        <v>*</v>
      </c>
      <c r="O2808" s="296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7" t="str">
        <f>IF(FN_MC!K2830="","*",FN_MC!K2830)</f>
        <v>*</v>
      </c>
      <c r="O2809" s="297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7" t="str">
        <f>IF(FN_MC!K2831="","*",FN_MC!K2831)</f>
        <v>*</v>
      </c>
      <c r="O2810" s="297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6" t="str">
        <f>IF(FN_MC!K2832="","*",FN_MC!K2832)</f>
        <v>*</v>
      </c>
      <c r="O2811" s="296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7" t="str">
        <f>IF(FN_MC!K2833="","*",FN_MC!K2833)</f>
        <v>*</v>
      </c>
      <c r="O2812" s="297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7" t="str">
        <f>IF(FN_MC!K2834="","*",FN_MC!K2834)</f>
        <v>*</v>
      </c>
      <c r="O2813" s="297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6" t="str">
        <f>IF(FN_MC!K2835="","*",FN_MC!K2835)</f>
        <v>*</v>
      </c>
      <c r="O2814" s="296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7" t="str">
        <f>IF(FN_MC!K2836="","*",FN_MC!K2836)</f>
        <v>*</v>
      </c>
      <c r="O2815" s="297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7" t="str">
        <f>IF(FN_MC!K2837="","*",FN_MC!K2837)</f>
        <v>*</v>
      </c>
      <c r="O2816" s="297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6" t="str">
        <f>IF(FN_MC!K2838="","*",FN_MC!K2838)</f>
        <v>*</v>
      </c>
      <c r="O2817" s="296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7" t="str">
        <f>IF(FN_MC!K2839="","*",FN_MC!K2839)</f>
        <v>*</v>
      </c>
      <c r="O2818" s="297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7" t="str">
        <f>IF(FN_MC!K2840="","*",FN_MC!K2840)</f>
        <v>*</v>
      </c>
      <c r="O2819" s="297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6" t="str">
        <f>IF(FN_MC!K2841="","*",FN_MC!K2841)</f>
        <v>*</v>
      </c>
      <c r="O2820" s="296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7" t="str">
        <f>IF(FN_MC!K2842="","*",FN_MC!K2842)</f>
        <v>*</v>
      </c>
      <c r="O2821" s="297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7" t="str">
        <f>IF(FN_MC!K2843="","*",FN_MC!K2843)</f>
        <v>*</v>
      </c>
      <c r="O2822" s="297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6" t="str">
        <f>IF(FN_MC!K2844="","*",FN_MC!K2844)</f>
        <v>*</v>
      </c>
      <c r="O2823" s="296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7" t="str">
        <f>IF(FN_MC!K2845="","*",FN_MC!K2845)</f>
        <v>*</v>
      </c>
      <c r="O2824" s="297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7" t="str">
        <f>IF(FN_MC!K2846="","*",FN_MC!K2846)</f>
        <v>*</v>
      </c>
      <c r="O2825" s="297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6" t="str">
        <f>IF(FN_MC!K2847="","*",FN_MC!K2847)</f>
        <v>*</v>
      </c>
      <c r="O2826" s="296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7" t="str">
        <f>IF(FN_MC!K2848="","*",FN_MC!K2848)</f>
        <v>*</v>
      </c>
      <c r="O2827" s="297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7" t="str">
        <f>IF(FN_MC!K2849="","*",FN_MC!K2849)</f>
        <v>*</v>
      </c>
      <c r="O2828" s="297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6" t="str">
        <f>IF(FN_MC!K2850="","*",FN_MC!K2850)</f>
        <v>*</v>
      </c>
      <c r="O2829" s="296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7" t="str">
        <f>IF(FN_MC!K2851="","*",FN_MC!K2851)</f>
        <v>*</v>
      </c>
      <c r="O2830" s="297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7" t="str">
        <f>IF(FN_MC!K2852="","*",FN_MC!K2852)</f>
        <v>*</v>
      </c>
      <c r="O2831" s="297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6" t="str">
        <f>IF(FN_MC!K2853="","*",FN_MC!K2853)</f>
        <v>*</v>
      </c>
      <c r="O2832" s="296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7" t="str">
        <f>IF(FN_MC!K2854="","*",FN_MC!K2854)</f>
        <v>*</v>
      </c>
      <c r="O2833" s="297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7" t="str">
        <f>IF(FN_MC!K2855="","*",FN_MC!K2855)</f>
        <v>*</v>
      </c>
      <c r="O2834" s="297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6" t="str">
        <f>IF(FN_MC!K2856="","*",FN_MC!K2856)</f>
        <v>*</v>
      </c>
      <c r="O2835" s="296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7" t="str">
        <f>IF(FN_MC!K2857="","*",FN_MC!K2857)</f>
        <v>*</v>
      </c>
      <c r="O2836" s="297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7" t="str">
        <f>IF(FN_MC!K2858="","*",FN_MC!K2858)</f>
        <v>*</v>
      </c>
      <c r="O2837" s="297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6" t="str">
        <f>IF(FN_MC!K2859="","*",FN_MC!K2859)</f>
        <v>*</v>
      </c>
      <c r="O2838" s="296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7" t="str">
        <f>IF(FN_MC!K2860="","*",FN_MC!K2860)</f>
        <v>*</v>
      </c>
      <c r="O2839" s="297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7" t="str">
        <f>IF(FN_MC!K2861="","*",FN_MC!K2861)</f>
        <v>*</v>
      </c>
      <c r="O2840" s="297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6" t="str">
        <f>IF(FN_MC!K2862="","*",FN_MC!K2862)</f>
        <v>*</v>
      </c>
      <c r="O2841" s="296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7" t="str">
        <f>IF(FN_MC!K2863="","*",FN_MC!K2863)</f>
        <v>*</v>
      </c>
      <c r="O2842" s="297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7" t="str">
        <f>IF(FN_MC!K2864="","*",FN_MC!K2864)</f>
        <v>*</v>
      </c>
      <c r="O2843" s="297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6" t="str">
        <f>IF(FN_MC!K2865="","*",FN_MC!K2865)</f>
        <v>*</v>
      </c>
      <c r="O2844" s="296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7" t="str">
        <f>IF(FN_MC!K2866="","*",FN_MC!K2866)</f>
        <v>*</v>
      </c>
      <c r="O2845" s="297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7" t="str">
        <f>IF(FN_MC!K2867="","*",FN_MC!K2867)</f>
        <v>*</v>
      </c>
      <c r="O2846" s="297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6" t="str">
        <f>IF(FN_MC!K2868="","*",FN_MC!K2868)</f>
        <v>*</v>
      </c>
      <c r="O2847" s="296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7" t="str">
        <f>IF(FN_MC!K2869="","*",FN_MC!K2869)</f>
        <v>*</v>
      </c>
      <c r="O2848" s="297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7" t="str">
        <f>IF(FN_MC!K2870="","*",FN_MC!K2870)</f>
        <v>*</v>
      </c>
      <c r="O2849" s="297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6" t="str">
        <f>IF(FN_MC!K2871="","*",FN_MC!K2871)</f>
        <v>*</v>
      </c>
      <c r="O2850" s="296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7" t="str">
        <f>IF(FN_MC!K2872="","*",FN_MC!K2872)</f>
        <v>*</v>
      </c>
      <c r="O2851" s="297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7" t="str">
        <f>IF(FN_MC!K2873="","*",FN_MC!K2873)</f>
        <v>*</v>
      </c>
      <c r="O2852" s="297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6" t="str">
        <f>IF(FN_MC!K2874="","*",FN_MC!K2874)</f>
        <v>*</v>
      </c>
      <c r="O2853" s="296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7" t="str">
        <f>IF(FN_MC!K2875="","*",FN_MC!K2875)</f>
        <v>*</v>
      </c>
      <c r="O2854" s="297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7" t="str">
        <f>IF(FN_MC!K2876="","*",FN_MC!K2876)</f>
        <v>*</v>
      </c>
      <c r="O2855" s="297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6" t="str">
        <f>IF(FN_MC!K2877="","*",FN_MC!K2877)</f>
        <v>*</v>
      </c>
      <c r="O2856" s="296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7" t="str">
        <f>IF(FN_MC!K2878="","*",FN_MC!K2878)</f>
        <v>*</v>
      </c>
      <c r="O2857" s="297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7" t="str">
        <f>IF(FN_MC!K2879="","*",FN_MC!K2879)</f>
        <v>*</v>
      </c>
      <c r="O2858" s="297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6" t="str">
        <f>IF(FN_MC!K2880="","*",FN_MC!K2880)</f>
        <v>*</v>
      </c>
      <c r="O2859" s="296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7" t="str">
        <f>IF(FN_MC!K2881="","*",FN_MC!K2881)</f>
        <v>*</v>
      </c>
      <c r="O2860" s="297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7" t="str">
        <f>IF(FN_MC!K2882="","*",FN_MC!K2882)</f>
        <v>*</v>
      </c>
      <c r="O2861" s="297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6" t="str">
        <f>IF(FN_MC!K2883="","*",FN_MC!K2883)</f>
        <v>*</v>
      </c>
      <c r="O2862" s="296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7" t="str">
        <f>IF(FN_MC!K2884="","*",FN_MC!K2884)</f>
        <v>*</v>
      </c>
      <c r="O2863" s="297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7" t="str">
        <f>IF(FN_MC!K2885="","*",FN_MC!K2885)</f>
        <v>*</v>
      </c>
      <c r="O2864" s="297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6" t="str">
        <f>IF(FN_MC!K2886="","*",FN_MC!K2886)</f>
        <v>*</v>
      </c>
      <c r="O2865" s="296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7" t="str">
        <f>IF(FN_MC!K2887="","*",FN_MC!K2887)</f>
        <v>*</v>
      </c>
      <c r="O2866" s="297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7" t="str">
        <f>IF(FN_MC!K2888="","*",FN_MC!K2888)</f>
        <v>*</v>
      </c>
      <c r="O2867" s="297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6" t="str">
        <f>IF(FN_MC!K2889="","*",FN_MC!K2889)</f>
        <v>*</v>
      </c>
      <c r="O2868" s="296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7" t="str">
        <f>IF(FN_MC!K2890="","*",FN_MC!K2890)</f>
        <v>*</v>
      </c>
      <c r="O2869" s="297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7" t="str">
        <f>IF(FN_MC!K2891="","*",FN_MC!K2891)</f>
        <v>*</v>
      </c>
      <c r="O2870" s="297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6" t="str">
        <f>IF(FN_MC!K2892="","*",FN_MC!K2892)</f>
        <v>*</v>
      </c>
      <c r="O2871" s="296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7" t="str">
        <f>IF(FN_MC!K2893="","*",FN_MC!K2893)</f>
        <v>*</v>
      </c>
      <c r="O2872" s="297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7" t="str">
        <f>IF(FN_MC!K2894="","*",FN_MC!K2894)</f>
        <v>*</v>
      </c>
      <c r="O2873" s="297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6" t="str">
        <f>IF(FN_MC!K2895="","*",FN_MC!K2895)</f>
        <v>*</v>
      </c>
      <c r="O2874" s="296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7" t="str">
        <f>IF(FN_MC!K2896="","*",FN_MC!K2896)</f>
        <v>*</v>
      </c>
      <c r="O2875" s="297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7" t="str">
        <f>IF(FN_MC!K2897="","*",FN_MC!K2897)</f>
        <v>*</v>
      </c>
      <c r="O2876" s="297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6" t="str">
        <f>IF(FN_MC!K2898="","*",FN_MC!K2898)</f>
        <v>*</v>
      </c>
      <c r="O2877" s="296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7" t="str">
        <f>IF(FN_MC!K2899="","*",FN_MC!K2899)</f>
        <v>*</v>
      </c>
      <c r="O2878" s="297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7" t="str">
        <f>IF(FN_MC!K2900="","*",FN_MC!K2900)</f>
        <v>*</v>
      </c>
      <c r="O2879" s="297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6" t="str">
        <f>IF(FN_MC!K2901="","*",FN_MC!K2901)</f>
        <v>*</v>
      </c>
      <c r="O2880" s="296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7" t="str">
        <f>IF(FN_MC!K2902="","*",FN_MC!K2902)</f>
        <v>*</v>
      </c>
      <c r="O2881" s="297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7" t="str">
        <f>IF(FN_MC!K2903="","*",FN_MC!K2903)</f>
        <v>*</v>
      </c>
      <c r="O2882" s="297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6" t="str">
        <f>IF(FN_MC!K2904="","*",FN_MC!K2904)</f>
        <v>*</v>
      </c>
      <c r="O2883" s="296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7" t="str">
        <f>IF(FN_MC!K2905="","*",FN_MC!K2905)</f>
        <v>*</v>
      </c>
      <c r="O2884" s="297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7" t="str">
        <f>IF(FN_MC!K2906="","*",FN_MC!K2906)</f>
        <v>*</v>
      </c>
      <c r="O2885" s="297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6" t="str">
        <f>IF(FN_MC!K2907="","*",FN_MC!K2907)</f>
        <v>*</v>
      </c>
      <c r="O2886" s="296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7" t="str">
        <f>IF(FN_MC!K2908="","*",FN_MC!K2908)</f>
        <v>*</v>
      </c>
      <c r="O2887" s="297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7" t="str">
        <f>IF(FN_MC!K2909="","*",FN_MC!K2909)</f>
        <v>*</v>
      </c>
      <c r="O2888" s="297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6" t="str">
        <f>IF(FN_MC!K2910="","*",FN_MC!K2910)</f>
        <v>*</v>
      </c>
      <c r="O2889" s="296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7" t="str">
        <f>IF(FN_MC!K2911="","*",FN_MC!K2911)</f>
        <v>*</v>
      </c>
      <c r="O2890" s="297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7" t="str">
        <f>IF(FN_MC!K2912="","*",FN_MC!K2912)</f>
        <v>*</v>
      </c>
      <c r="O2891" s="297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6" t="str">
        <f>IF(FN_MC!K2913="","*",FN_MC!K2913)</f>
        <v>*</v>
      </c>
      <c r="O2892" s="296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7" t="str">
        <f>IF(FN_MC!K2914="","*",FN_MC!K2914)</f>
        <v>*</v>
      </c>
      <c r="O2893" s="297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7" t="str">
        <f>IF(FN_MC!K2915="","*",FN_MC!K2915)</f>
        <v>*</v>
      </c>
      <c r="O2894" s="297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6" t="str">
        <f>IF(FN_MC!K2916="","*",FN_MC!K2916)</f>
        <v>*</v>
      </c>
      <c r="O2895" s="296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7" t="str">
        <f>IF(FN_MC!K2917="","*",FN_MC!K2917)</f>
        <v>*</v>
      </c>
      <c r="O2896" s="297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7" t="str">
        <f>IF(FN_MC!K2918="","*",FN_MC!K2918)</f>
        <v>*</v>
      </c>
      <c r="O2897" s="297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6" t="str">
        <f>IF(FN_MC!K2919="","*",FN_MC!K2919)</f>
        <v>*</v>
      </c>
      <c r="O2898" s="296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7" t="str">
        <f>IF(FN_MC!K2920="","*",FN_MC!K2920)</f>
        <v>*</v>
      </c>
      <c r="O2899" s="297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7" t="str">
        <f>IF(FN_MC!K2921="","*",FN_MC!K2921)</f>
        <v>*</v>
      </c>
      <c r="O2900" s="297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6" t="str">
        <f>IF(FN_MC!K2922="","*",FN_MC!K2922)</f>
        <v>*</v>
      </c>
      <c r="O2901" s="296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7" t="str">
        <f>IF(FN_MC!K2923="","*",FN_MC!K2923)</f>
        <v>*</v>
      </c>
      <c r="O2902" s="297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7" t="str">
        <f>IF(FN_MC!K2924="","*",FN_MC!K2924)</f>
        <v>*</v>
      </c>
      <c r="O2903" s="297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6" t="str">
        <f>IF(FN_MC!K2925="","*",FN_MC!K2925)</f>
        <v>*</v>
      </c>
      <c r="O2904" s="296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7" t="str">
        <f>IF(FN_MC!K2926="","*",FN_MC!K2926)</f>
        <v>*</v>
      </c>
      <c r="O2905" s="297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7" t="str">
        <f>IF(FN_MC!K2927="","*",FN_MC!K2927)</f>
        <v>*</v>
      </c>
      <c r="O2906" s="297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6" t="str">
        <f>IF(FN_MC!K2928="","*",FN_MC!K2928)</f>
        <v>*</v>
      </c>
      <c r="O2907" s="296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7" t="str">
        <f>IF(FN_MC!K2929="","*",FN_MC!K2929)</f>
        <v>*</v>
      </c>
      <c r="O2908" s="297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7" t="str">
        <f>IF(FN_MC!K2930="","*",FN_MC!K2930)</f>
        <v>*</v>
      </c>
      <c r="O2909" s="297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6" t="str">
        <f>IF(FN_MC!K2931="","*",FN_MC!K2931)</f>
        <v>*</v>
      </c>
      <c r="O2910" s="296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7" t="str">
        <f>IF(FN_MC!K2932="","*",FN_MC!K2932)</f>
        <v>*</v>
      </c>
      <c r="O2911" s="297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7" t="str">
        <f>IF(FN_MC!K2933="","*",FN_MC!K2933)</f>
        <v>*</v>
      </c>
      <c r="O2912" s="297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6" t="str">
        <f>IF(FN_MC!K2934="","*",FN_MC!K2934)</f>
        <v>*</v>
      </c>
      <c r="O2913" s="296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7" t="str">
        <f>IF(FN_MC!K2935="","*",FN_MC!K2935)</f>
        <v>*</v>
      </c>
      <c r="O2914" s="297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7" t="str">
        <f>IF(FN_MC!K2936="","*",FN_MC!K2936)</f>
        <v>*</v>
      </c>
      <c r="O2915" s="297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6" t="str">
        <f>IF(FN_MC!K2937="","*",FN_MC!K2937)</f>
        <v>*</v>
      </c>
      <c r="O2916" s="296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7" t="str">
        <f>IF(FN_MC!K2938="","*",FN_MC!K2938)</f>
        <v>*</v>
      </c>
      <c r="O2917" s="297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7" t="str">
        <f>IF(FN_MC!K2939="","*",FN_MC!K2939)</f>
        <v>*</v>
      </c>
      <c r="O2918" s="297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6" t="str">
        <f>IF(FN_MC!K2940="","*",FN_MC!K2940)</f>
        <v>*</v>
      </c>
      <c r="O2919" s="296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7" t="str">
        <f>IF(FN_MC!K2941="","*",FN_MC!K2941)</f>
        <v>*</v>
      </c>
      <c r="O2920" s="297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7" t="str">
        <f>IF(FN_MC!K2942="","*",FN_MC!K2942)</f>
        <v>*</v>
      </c>
      <c r="O2921" s="297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6" t="str">
        <f>IF(FN_MC!K2943="","*",FN_MC!K2943)</f>
        <v>*</v>
      </c>
      <c r="O2922" s="296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7" t="str">
        <f>IF(FN_MC!K2944="","*",FN_MC!K2944)</f>
        <v>*</v>
      </c>
      <c r="O2923" s="297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7" t="str">
        <f>IF(FN_MC!K2945="","*",FN_MC!K2945)</f>
        <v>*</v>
      </c>
      <c r="O2924" s="297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6" t="str">
        <f>IF(FN_MC!K2946="","*",FN_MC!K2946)</f>
        <v>*</v>
      </c>
      <c r="O2925" s="296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7" t="str">
        <f>IF(FN_MC!K2947="","*",FN_MC!K2947)</f>
        <v>*</v>
      </c>
      <c r="O2926" s="297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7" t="str">
        <f>IF(FN_MC!K2948="","*",FN_MC!K2948)</f>
        <v>*</v>
      </c>
      <c r="O2927" s="297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6" t="str">
        <f>IF(FN_MC!K2949="","*",FN_MC!K2949)</f>
        <v>*</v>
      </c>
      <c r="O2928" s="296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7" t="str">
        <f>IF(FN_MC!K2950="","*",FN_MC!K2950)</f>
        <v>*</v>
      </c>
      <c r="O2929" s="297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7" t="str">
        <f>IF(FN_MC!K2951="","*",FN_MC!K2951)</f>
        <v>*</v>
      </c>
      <c r="O2930" s="297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6" t="str">
        <f>IF(FN_MC!K2952="","*",FN_MC!K2952)</f>
        <v>*</v>
      </c>
      <c r="O2931" s="296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7" t="str">
        <f>IF(FN_MC!K2953="","*",FN_MC!K2953)</f>
        <v>*</v>
      </c>
      <c r="O2932" s="297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7" t="str">
        <f>IF(FN_MC!K2954="","*",FN_MC!K2954)</f>
        <v>*</v>
      </c>
      <c r="O2933" s="297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6" t="str">
        <f>IF(FN_MC!K2955="","*",FN_MC!K2955)</f>
        <v>*</v>
      </c>
      <c r="O2934" s="296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7" t="str">
        <f>IF(FN_MC!K2956="","*",FN_MC!K2956)</f>
        <v>*</v>
      </c>
      <c r="O2935" s="297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7" t="str">
        <f>IF(FN_MC!K2957="","*",FN_MC!K2957)</f>
        <v>*</v>
      </c>
      <c r="O2936" s="297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6" t="str">
        <f>IF(FN_MC!K2958="","*",FN_MC!K2958)</f>
        <v>*</v>
      </c>
      <c r="O2937" s="296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7" t="str">
        <f>IF(FN_MC!K2959="","*",FN_MC!K2959)</f>
        <v>*</v>
      </c>
      <c r="O2938" s="297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7" t="str">
        <f>IF(FN_MC!K2960="","*",FN_MC!K2960)</f>
        <v>*</v>
      </c>
      <c r="O2939" s="297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6" t="str">
        <f>IF(FN_MC!K2961="","*",FN_MC!K2961)</f>
        <v>*</v>
      </c>
      <c r="O2940" s="296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7" t="str">
        <f>IF(FN_MC!K2962="","*",FN_MC!K2962)</f>
        <v>*</v>
      </c>
      <c r="O2941" s="297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7" t="str">
        <f>IF(FN_MC!K2963="","*",FN_MC!K2963)</f>
        <v>*</v>
      </c>
      <c r="O2942" s="297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6" t="str">
        <f>IF(FN_MC!K2964="","*",FN_MC!K2964)</f>
        <v>*</v>
      </c>
      <c r="O2943" s="296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7" t="str">
        <f>IF(FN_MC!K2965="","*",FN_MC!K2965)</f>
        <v>*</v>
      </c>
      <c r="O2944" s="297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7" t="str">
        <f>IF(FN_MC!K2966="","*",FN_MC!K2966)</f>
        <v>*</v>
      </c>
      <c r="O2945" s="297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6" t="str">
        <f>IF(FN_MC!K2967="","*",FN_MC!K2967)</f>
        <v>*</v>
      </c>
      <c r="O2946" s="296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7" t="str">
        <f>IF(FN_MC!K2968="","*",FN_MC!K2968)</f>
        <v>*</v>
      </c>
      <c r="O2947" s="297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7" t="str">
        <f>IF(FN_MC!K2969="","*",FN_MC!K2969)</f>
        <v>*</v>
      </c>
      <c r="O2948" s="297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6" t="str">
        <f>IF(FN_MC!K2970="","*",FN_MC!K2970)</f>
        <v>*</v>
      </c>
      <c r="O2949" s="296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7" t="str">
        <f>IF(FN_MC!K2971="","*",FN_MC!K2971)</f>
        <v>*</v>
      </c>
      <c r="O2950" s="297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7" t="str">
        <f>IF(FN_MC!K2972="","*",FN_MC!K2972)</f>
        <v>*</v>
      </c>
      <c r="O2951" s="297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6" t="str">
        <f>IF(FN_MC!K2973="","*",FN_MC!K2973)</f>
        <v>*</v>
      </c>
      <c r="O2952" s="296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7" t="str">
        <f>IF(FN_MC!K2974="","*",FN_MC!K2974)</f>
        <v>*</v>
      </c>
      <c r="O2953" s="297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7" t="str">
        <f>IF(FN_MC!K2975="","*",FN_MC!K2975)</f>
        <v>*</v>
      </c>
      <c r="O2954" s="297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6" t="str">
        <f>IF(FN_MC!K2976="","*",FN_MC!K2976)</f>
        <v>*</v>
      </c>
      <c r="O2955" s="296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7" t="str">
        <f>IF(FN_MC!K2977="","*",FN_MC!K2977)</f>
        <v>*</v>
      </c>
      <c r="O2956" s="297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7" t="str">
        <f>IF(FN_MC!K2978="","*",FN_MC!K2978)</f>
        <v>*</v>
      </c>
      <c r="O2957" s="297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6" t="str">
        <f>IF(FN_MC!K2979="","*",FN_MC!K2979)</f>
        <v>*</v>
      </c>
      <c r="O2958" s="296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7" t="str">
        <f>IF(FN_MC!K2980="","*",FN_MC!K2980)</f>
        <v>*</v>
      </c>
      <c r="O2959" s="297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7" t="str">
        <f>IF(FN_MC!K2981="","*",FN_MC!K2981)</f>
        <v>*</v>
      </c>
      <c r="O2960" s="297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6" t="str">
        <f>IF(FN_MC!K2982="","*",FN_MC!K2982)</f>
        <v>*</v>
      </c>
      <c r="O2961" s="296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7" t="str">
        <f>IF(FN_MC!K2983="","*",FN_MC!K2983)</f>
        <v>*</v>
      </c>
      <c r="O2962" s="297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7" t="str">
        <f>IF(FN_MC!K2984="","*",FN_MC!K2984)</f>
        <v>*</v>
      </c>
      <c r="O2963" s="297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6" t="str">
        <f>IF(FN_MC!K2985="","*",FN_MC!K2985)</f>
        <v>*</v>
      </c>
      <c r="O2964" s="296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7" t="str">
        <f>IF(FN_MC!K2986="","*",FN_MC!K2986)</f>
        <v>*</v>
      </c>
      <c r="O2965" s="297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7" t="str">
        <f>IF(FN_MC!K2987="","*",FN_MC!K2987)</f>
        <v>*</v>
      </c>
      <c r="O2966" s="297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6" t="str">
        <f>IF(FN_MC!K2988="","*",FN_MC!K2988)</f>
        <v>*</v>
      </c>
      <c r="O2967" s="296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7" t="str">
        <f>IF(FN_MC!K2989="","*",FN_MC!K2989)</f>
        <v>*</v>
      </c>
      <c r="O2968" s="297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7" t="str">
        <f>IF(FN_MC!K2990="","*",FN_MC!K2990)</f>
        <v>*</v>
      </c>
      <c r="O2969" s="297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6" t="str">
        <f>IF(FN_MC!K2991="","*",FN_MC!K2991)</f>
        <v>*</v>
      </c>
      <c r="O2970" s="296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7" t="str">
        <f>IF(FN_MC!K2992="","*",FN_MC!K2992)</f>
        <v>*</v>
      </c>
      <c r="O2971" s="297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7" t="str">
        <f>IF(FN_MC!K2993="","*",FN_MC!K2993)</f>
        <v>*</v>
      </c>
      <c r="O2972" s="297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6" t="str">
        <f>IF(FN_MC!K2994="","*",FN_MC!K2994)</f>
        <v>*</v>
      </c>
      <c r="O2973" s="296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7" t="str">
        <f>IF(FN_MC!K2995="","*",FN_MC!K2995)</f>
        <v>*</v>
      </c>
      <c r="O2974" s="297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7" t="str">
        <f>IF(FN_MC!K2996="","*",FN_MC!K2996)</f>
        <v>*</v>
      </c>
      <c r="O2975" s="297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6" t="str">
        <f>IF(FN_MC!K2997="","*",FN_MC!K2997)</f>
        <v>*</v>
      </c>
      <c r="O2976" s="296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7" t="str">
        <f>IF(FN_MC!K2998="","*",FN_MC!K2998)</f>
        <v>*</v>
      </c>
      <c r="O2977" s="297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7" t="str">
        <f>IF(FN_MC!K2999="","*",FN_MC!K2999)</f>
        <v>*</v>
      </c>
      <c r="O2978" s="297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6" t="str">
        <f>IF(FN_MC!K3000="","*",FN_MC!K3000)</f>
        <v>*</v>
      </c>
      <c r="O2979" s="296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7" t="str">
        <f>IF(FN_MC!K3001="","*",FN_MC!K3001)</f>
        <v>*</v>
      </c>
      <c r="O2980" s="297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7" t="str">
        <f>IF(FN_MC!K3002="","*",FN_MC!K3002)</f>
        <v>*</v>
      </c>
      <c r="O2981" s="297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6" t="str">
        <f>IF(FN_MC!K3003="","*",FN_MC!K3003)</f>
        <v>*</v>
      </c>
      <c r="O2982" s="296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7" t="str">
        <f>IF(FN_MC!K3004="","*",FN_MC!K3004)</f>
        <v>*</v>
      </c>
      <c r="O2983" s="297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7" t="str">
        <f>IF(FN_MC!K3005="","*",FN_MC!K3005)</f>
        <v>*</v>
      </c>
      <c r="O2984" s="297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6" t="str">
        <f>IF(FN_MC!K3006="","*",FN_MC!K3006)</f>
        <v>*</v>
      </c>
      <c r="O2985" s="296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7" t="str">
        <f>IF(FN_MC!K3007="","*",FN_MC!K3007)</f>
        <v>*</v>
      </c>
      <c r="O2986" s="297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7" t="str">
        <f>IF(FN_MC!K3008="","*",FN_MC!K3008)</f>
        <v>*</v>
      </c>
      <c r="O2987" s="297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6" t="str">
        <f>IF(FN_MC!K3009="","*",FN_MC!K3009)</f>
        <v>*</v>
      </c>
      <c r="O2988" s="296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7" t="str">
        <f>IF(FN_MC!K3010="","*",FN_MC!K3010)</f>
        <v>*</v>
      </c>
      <c r="O2989" s="297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7" t="str">
        <f>IF(FN_MC!K3011="","*",FN_MC!K3011)</f>
        <v>*</v>
      </c>
      <c r="O2990" s="297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6" t="str">
        <f>IF(FN_MC!K3012="","*",FN_MC!K3012)</f>
        <v>*</v>
      </c>
      <c r="O2991" s="296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7" t="str">
        <f>IF(FN_MC!K3013="","*",FN_MC!K3013)</f>
        <v>*</v>
      </c>
      <c r="O2992" s="297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7" t="str">
        <f>IF(FN_MC!K3014="","*",FN_MC!K3014)</f>
        <v>*</v>
      </c>
      <c r="O2993" s="297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6" t="str">
        <f>IF(FN_MC!K3015="","*",FN_MC!K3015)</f>
        <v>*</v>
      </c>
      <c r="O2994" s="296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7" t="str">
        <f>IF(FN_MC!K3016="","*",FN_MC!K3016)</f>
        <v>*</v>
      </c>
      <c r="O2995" s="297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7" t="str">
        <f>IF(FN_MC!K3017="","*",FN_MC!K3017)</f>
        <v>*</v>
      </c>
      <c r="O2996" s="297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6" t="str">
        <f>IF(FN_MC!K3018="","*",FN_MC!K3018)</f>
        <v>*</v>
      </c>
      <c r="O2997" s="296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7" t="str">
        <f>IF(FN_MC!K3019="","*",FN_MC!K3019)</f>
        <v>*</v>
      </c>
      <c r="O2998" s="297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7" t="str">
        <f>IF(FN_MC!K3020="","*",FN_MC!K3020)</f>
        <v>*</v>
      </c>
      <c r="O2999" s="297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6" t="str">
        <f>IF(FN_MC!K3021="","*",FN_MC!K3021)</f>
        <v>*</v>
      </c>
      <c r="O3000" s="296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1281</v>
      </c>
    </row>
  </sheetData>
  <autoFilter ref="A2:Y3000" xr:uid="{D1126E52-FA3F-4EAC-A720-DDE9797BEFF6}">
    <filterColumn colId="5">
      <filters>
        <dateGroupItem year="2026" month="1" day="5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:J58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17.5703125" style="118" customWidth="1"/>
    <col min="9" max="9" width="19.140625" style="118" bestFit="1" customWidth="1"/>
    <col min="10" max="10" width="37.570312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1282</v>
      </c>
      <c r="C2" s="95" t="s">
        <v>1148</v>
      </c>
      <c r="D2" s="95" t="s">
        <v>1150</v>
      </c>
      <c r="E2" s="95" t="s">
        <v>1283</v>
      </c>
      <c r="F2" s="95" t="s">
        <v>1284</v>
      </c>
      <c r="G2" s="95" t="s">
        <v>1285</v>
      </c>
      <c r="H2" s="95" t="s">
        <v>1286</v>
      </c>
      <c r="I2" s="95" t="s">
        <v>1287</v>
      </c>
      <c r="J2" s="95" t="s">
        <v>1288</v>
      </c>
      <c r="K2" s="131" t="s">
        <v>1289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*</v>
      </c>
      <c r="C5" s="121" t="str">
        <f>IF(FN_MC!B7="","*",FN_MC!B7)</f>
        <v>*</v>
      </c>
      <c r="D5" s="121" t="str">
        <f>IF(FN_MC!D7="","*",FN_MC!D7)</f>
        <v>*</v>
      </c>
      <c r="E5" s="121" t="str">
        <f>IF(FN_MC!H7="","*",FN_MC!H7)</f>
        <v>*</v>
      </c>
      <c r="F5" s="137" t="str">
        <f>IF(FN_MC!M7="","*",FN_MC!M7)</f>
        <v>-</v>
      </c>
      <c r="G5" s="121" t="str">
        <f>IF(FN_MC!I7="","*",FN_MC!I7)</f>
        <v>*</v>
      </c>
      <c r="H5" s="121" t="str">
        <f>IF(FN_MC!AB7="","*",FN_MC!AB7)</f>
        <v>*</v>
      </c>
      <c r="I5" s="121" t="str">
        <f>IF(FN_MC!AC7="","*",FN_MC!AC7)</f>
        <v>*</v>
      </c>
      <c r="J5" s="122" t="str">
        <f>IF(FN_MC!AA7="","*",FN_MC!AA7)</f>
        <v>*</v>
      </c>
      <c r="K5" s="134" t="str">
        <f>IF(FN_MC!AD7="","*",FN_MC!AD7)</f>
        <v>*</v>
      </c>
    </row>
    <row r="6" spans="2:11" s="123" customFormat="1" hidden="1">
      <c r="B6" s="120" t="str">
        <f>IF(FN_MC!Y8="","*",FN_MC!Y8)</f>
        <v>*</v>
      </c>
      <c r="C6" s="121" t="str">
        <f>IF(FN_MC!B8="","*",FN_MC!B8)</f>
        <v>*</v>
      </c>
      <c r="D6" s="121" t="str">
        <f>IF(FN_MC!D8="","*",FN_MC!D8)</f>
        <v>*</v>
      </c>
      <c r="E6" s="121" t="str">
        <f>IF(FN_MC!H8="","*",FN_MC!H8)</f>
        <v>*</v>
      </c>
      <c r="F6" s="137" t="str">
        <f>IF(FN_MC!M8="","*",FN_MC!M8)</f>
        <v>-</v>
      </c>
      <c r="G6" s="121" t="str">
        <f>IF(FN_MC!I8="","*",FN_MC!I8)</f>
        <v>*</v>
      </c>
      <c r="H6" s="121" t="str">
        <f>IF(FN_MC!AB8="","*",FN_MC!AB8)</f>
        <v>*</v>
      </c>
      <c r="I6" s="121" t="str">
        <f>IF(FN_MC!AC8="","*",FN_MC!AC8)</f>
        <v>*</v>
      </c>
      <c r="J6" s="122" t="str">
        <f>IF(FN_MC!AA8="","*",FN_MC!AA8)</f>
        <v>*</v>
      </c>
      <c r="K6" s="134" t="str">
        <f>IF(FN_MC!AD8="","*",FN_MC!AD8)</f>
        <v>*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*</v>
      </c>
      <c r="E7" s="121" t="str">
        <f>IF(FN_MC!H9="","*",FN_MC!H9)</f>
        <v>*</v>
      </c>
      <c r="F7" s="137" t="str">
        <f>IF(FN_MC!M9="","*",FN_MC!M9)</f>
        <v>-</v>
      </c>
      <c r="G7" s="121" t="str">
        <f>IF(FN_MC!I9="","*",FN_MC!I9)</f>
        <v>*</v>
      </c>
      <c r="H7" s="121" t="str">
        <f>IF(FN_MC!AB9="","*",FN_MC!AB9)</f>
        <v>*</v>
      </c>
      <c r="I7" s="121" t="str">
        <f>IF(FN_MC!AC9="","*",FN_MC!AC9)</f>
        <v>*</v>
      </c>
      <c r="J7" s="122" t="str">
        <f>IF(FN_MC!AA9="","*",FN_MC!AA9)</f>
        <v>*</v>
      </c>
      <c r="K7" s="134" t="str">
        <f>IF(FN_MC!AD9="","*",FN_MC!AD9)</f>
        <v>*</v>
      </c>
    </row>
    <row r="8" spans="2:11" s="123" customFormat="1" hidden="1">
      <c r="B8" s="120" t="str">
        <f>IF(FN_MC!Y10="","*",FN_MC!Y10)</f>
        <v>SIM</v>
      </c>
      <c r="C8" s="121">
        <f>IF(FN_MC!B10="","*",FN_MC!B10)</f>
        <v>46023</v>
      </c>
      <c r="D8" s="121" t="str">
        <f>IF(FN_MC!D10="","*",FN_MC!D10)</f>
        <v>V86</v>
      </c>
      <c r="E8" s="121" t="str">
        <f>IF(FN_MC!H10="","*",FN_MC!H10)</f>
        <v>TGR2</v>
      </c>
      <c r="F8" s="137" t="str">
        <f>IF(FN_MC!M10="","*",FN_MC!M10)</f>
        <v>TBR-TGR</v>
      </c>
      <c r="G8" s="121" t="str">
        <f>IF(FN_MC!I10="","*",FN_MC!I10)</f>
        <v>TGR2</v>
      </c>
      <c r="H8" s="121" t="str">
        <f>IF(FN_MC!AB10="","*",FN_MC!AB10)</f>
        <v>FIXO</v>
      </c>
      <c r="I8" s="121" t="str">
        <f>IF(FN_MC!AC10="","*",FN_MC!AC10)</f>
        <v>*</v>
      </c>
      <c r="J8" s="122">
        <f>IF(FN_MC!AA10="","*",FN_MC!AA10)</f>
        <v>1</v>
      </c>
      <c r="K8" s="134">
        <f>IF(FN_MC!AD10="","*",FN_MC!AD10)</f>
        <v>0.25</v>
      </c>
    </row>
    <row r="9" spans="2:11" s="123" customFormat="1" hidden="1">
      <c r="B9" s="120" t="str">
        <f>IF(FN_MC!Y11="","*",FN_MC!Y11)</f>
        <v>*</v>
      </c>
      <c r="C9" s="121" t="str">
        <f>IF(FN_MC!B11="","*",FN_MC!B11)</f>
        <v>*</v>
      </c>
      <c r="D9" s="121" t="str">
        <f>IF(FN_MC!D11="","*",FN_MC!D11)</f>
        <v>*</v>
      </c>
      <c r="E9" s="121" t="str">
        <f>IF(FN_MC!H11="","*",FN_MC!H11)</f>
        <v>*</v>
      </c>
      <c r="F9" s="137" t="str">
        <f>IF(FN_MC!M11="","*",FN_MC!M11)</f>
        <v>-</v>
      </c>
      <c r="G9" s="121" t="str">
        <f>IF(FN_MC!I11="","*",FN_MC!I11)</f>
        <v>*</v>
      </c>
      <c r="H9" s="121" t="str">
        <f>IF(FN_MC!AB11="","*",FN_MC!AB11)</f>
        <v>*</v>
      </c>
      <c r="I9" s="121" t="str">
        <f>IF(FN_MC!AC11="","*",FN_MC!AC11)</f>
        <v>*</v>
      </c>
      <c r="J9" s="122" t="str">
        <f>IF(FN_MC!AA11="","*",FN_MC!AA11)</f>
        <v>*</v>
      </c>
      <c r="K9" s="134" t="str">
        <f>IF(FN_MC!AD11="","*",FN_MC!AD11)</f>
        <v>*</v>
      </c>
    </row>
    <row r="10" spans="2:11" s="123" customFormat="1" hidden="1">
      <c r="B10" s="120" t="str">
        <f>IF(FN_MC!Y12="","*",FN_MC!Y12)</f>
        <v>*</v>
      </c>
      <c r="C10" s="121" t="str">
        <f>IF(FN_MC!B12="","*",FN_MC!B12)</f>
        <v>*</v>
      </c>
      <c r="D10" s="121" t="str">
        <f>IF(FN_MC!D12="","*",FN_MC!D12)</f>
        <v>*</v>
      </c>
      <c r="E10" s="121" t="str">
        <f>IF(FN_MC!H12="","*",FN_MC!H12)</f>
        <v>*</v>
      </c>
      <c r="F10" s="137" t="str">
        <f>IF(FN_MC!M12="","*",FN_MC!M12)</f>
        <v>-</v>
      </c>
      <c r="G10" s="121" t="str">
        <f>IF(FN_MC!I12="","*",FN_MC!I12)</f>
        <v>*</v>
      </c>
      <c r="H10" s="121" t="str">
        <f>IF(FN_MC!AB12="","*",FN_MC!AB12)</f>
        <v>*</v>
      </c>
      <c r="I10" s="121" t="str">
        <f>IF(FN_MC!AC12="","*",FN_MC!AC12)</f>
        <v>*</v>
      </c>
      <c r="J10" s="122" t="str">
        <f>IF(FN_MC!AA12="","*",FN_MC!AA12)</f>
        <v>*</v>
      </c>
      <c r="K10" s="134" t="str">
        <f>IF(FN_MC!AD12="","*",FN_MC!AD12)</f>
        <v>*</v>
      </c>
    </row>
    <row r="11" spans="2:11" s="123" customFormat="1" hidden="1">
      <c r="B11" s="120" t="str">
        <f>IF(FN_MC!Y13="","*",FN_MC!Y13)</f>
        <v>*</v>
      </c>
      <c r="C11" s="121" t="str">
        <f>IF(FN_MC!B13="","*",FN_MC!B13)</f>
        <v>*</v>
      </c>
      <c r="D11" s="121" t="str">
        <f>IF(FN_MC!D14="","*",FN_MC!D14)</f>
        <v>*</v>
      </c>
      <c r="E11" s="121" t="str">
        <f>IF(FN_MC!H13="","*",FN_MC!H13)</f>
        <v>*</v>
      </c>
      <c r="F11" s="137" t="str">
        <f>IF(FN_MC!M13="","*",FN_MC!M13)</f>
        <v>-</v>
      </c>
      <c r="G11" s="121" t="str">
        <f>IF(FN_MC!I13="","*",FN_MC!I13)</f>
        <v>*</v>
      </c>
      <c r="H11" s="121" t="str">
        <f>IF(FN_MC!AB13="","*",FN_MC!AB13)</f>
        <v>*</v>
      </c>
      <c r="I11" s="121" t="str">
        <f>IF(FN_MC!AC13="","*",FN_MC!AC13)</f>
        <v>*</v>
      </c>
      <c r="J11" s="122" t="str">
        <f>IF(FN_MC!AA13="","*",FN_MC!AA13)</f>
        <v>*</v>
      </c>
      <c r="K11" s="134" t="str">
        <f>IF(FN_MC!AD13="","*",FN_MC!AD13)</f>
        <v>*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 t="str">
        <f>IF(FN_MC!B15="","*",FN_MC!B15)</f>
        <v>*</v>
      </c>
      <c r="D13" s="121" t="str">
        <f>IF(FN_MC!D15="","*",FN_MC!D15)</f>
        <v>*</v>
      </c>
      <c r="E13" s="121" t="str">
        <f>IF(FN_MC!H15="","*",FN_MC!H15)</f>
        <v>*</v>
      </c>
      <c r="F13" s="137" t="str">
        <f>IF(FN_MC!M15="","*",FN_MC!M15)</f>
        <v>-</v>
      </c>
      <c r="G13" s="121" t="str">
        <f>IF(FN_MC!I15="","*",FN_MC!I15)</f>
        <v>*</v>
      </c>
      <c r="H13" s="121" t="str">
        <f>IF(FN_MC!AB15="","*",FN_MC!AB15)</f>
        <v>*</v>
      </c>
      <c r="I13" s="121" t="str">
        <f>IF(FN_MC!AC15="","*",FN_MC!AC15)</f>
        <v>*</v>
      </c>
      <c r="J13" s="122" t="str">
        <f>IF(FN_MC!AA15="","*",FN_MC!AA15)</f>
        <v>*</v>
      </c>
      <c r="K13" s="134" t="str">
        <f>IF(FN_MC!AD15="","*",FN_MC!AD15)</f>
        <v>*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*</v>
      </c>
      <c r="C16" s="121" t="str">
        <f>IF(FN_MC!B18="","*",FN_MC!B18)</f>
        <v>*</v>
      </c>
      <c r="D16" s="121" t="str">
        <f>IF(FN_MC!D18="","*",FN_MC!D18)</f>
        <v>*</v>
      </c>
      <c r="E16" s="121" t="str">
        <f>IF(FN_MC!H18="","*",FN_MC!H18)</f>
        <v>*</v>
      </c>
      <c r="F16" s="137" t="str">
        <f>IF(FN_MC!M18="","*",FN_MC!M18)</f>
        <v>-</v>
      </c>
      <c r="G16" s="121" t="str">
        <f>IF(FN_MC!I18="","*",FN_MC!I18)</f>
        <v>*</v>
      </c>
      <c r="H16" s="121" t="str">
        <f>IF(FN_MC!AB18="","*",FN_MC!AB18)</f>
        <v>*</v>
      </c>
      <c r="I16" s="121" t="str">
        <f>IF(FN_MC!AC18="","*",FN_MC!AC18)</f>
        <v>*</v>
      </c>
      <c r="J16" s="122" t="str">
        <f>IF(FN_MC!AA18="","*",FN_MC!AA18)</f>
        <v>*</v>
      </c>
      <c r="K16" s="134" t="str">
        <f>IF(FN_MC!AD18="","*",FN_MC!AD18)</f>
        <v>*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*</v>
      </c>
      <c r="E17" s="121" t="str">
        <f>IF(FN_MC!H19="","*",FN_MC!H19)</f>
        <v>*</v>
      </c>
      <c r="F17" s="137" t="str">
        <f>IF(FN_MC!M19="","*",FN_MC!M19)</f>
        <v>-</v>
      </c>
      <c r="G17" s="121" t="str">
        <f>IF(FN_MC!I19="","*",FN_MC!I19)</f>
        <v>*</v>
      </c>
      <c r="H17" s="121" t="str">
        <f>IF(FN_MC!AB19="","*",FN_MC!AB19)</f>
        <v>*</v>
      </c>
      <c r="I17" s="121" t="str">
        <f>IF(FN_MC!AC19="","*",FN_MC!AC19)</f>
        <v>*</v>
      </c>
      <c r="J17" s="122" t="str">
        <f>IF(FN_MC!AA19="","*",FN_MC!AA19)</f>
        <v>*</v>
      </c>
      <c r="K17" s="134" t="str">
        <f>IF(FN_MC!AD19="","*",FN_MC!AD19)</f>
        <v>*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*</v>
      </c>
      <c r="E18" s="121" t="str">
        <f>IF(FN_MC!H20="","*",FN_MC!H20)</f>
        <v>*</v>
      </c>
      <c r="F18" s="137" t="str">
        <f>IF(FN_MC!M20="","*",FN_MC!M20)</f>
        <v>-</v>
      </c>
      <c r="G18" s="121" t="str">
        <f>IF(FN_MC!I20="","*",FN_MC!I20)</f>
        <v>*</v>
      </c>
      <c r="H18" s="121" t="str">
        <f>IF(FN_MC!AB20="","*",FN_MC!AB20)</f>
        <v>*</v>
      </c>
      <c r="I18" s="121" t="str">
        <f>IF(FN_MC!AC20="","*",FN_MC!AC20)</f>
        <v>*</v>
      </c>
      <c r="J18" s="122" t="str">
        <f>IF(FN_MC!AA20="","*",FN_MC!AA20)</f>
        <v>*</v>
      </c>
      <c r="K18" s="134" t="str">
        <f>IF(FN_MC!AD20="","*",FN_MC!AD20)</f>
        <v>*</v>
      </c>
    </row>
    <row r="19" spans="2:11" s="123" customFormat="1" hidden="1">
      <c r="B19" s="120" t="str">
        <f>IF(FN_MC!Y21="","*",FN_MC!Y21)</f>
        <v>SIM</v>
      </c>
      <c r="C19" s="121">
        <f>IF(FN_MC!B21="","*",FN_MC!B21)</f>
        <v>46024</v>
      </c>
      <c r="D19" s="121" t="str">
        <f>IF(FN_MC!D21="","*",FN_MC!D21)</f>
        <v>W70</v>
      </c>
      <c r="E19" s="121" t="str">
        <f>IF(FN_MC!H21="","*",FN_MC!H21)</f>
        <v>TGR2</v>
      </c>
      <c r="F19" s="137" t="str">
        <f>IF(FN_MC!M21="","*",FN_MC!M21)</f>
        <v>TGR-TIQ</v>
      </c>
      <c r="G19" s="121" t="str">
        <f>IF(FN_MC!I21="","*",FN_MC!I21)</f>
        <v>TIQ</v>
      </c>
      <c r="H19" s="121" t="str">
        <f>IF(FN_MC!AB21="","*",FN_MC!AB21)</f>
        <v>FIXO</v>
      </c>
      <c r="I19" s="121" t="str">
        <f>IF(FN_MC!AC21="","*",FN_MC!AC21)</f>
        <v>*</v>
      </c>
      <c r="J19" s="122" t="str">
        <f>IF(FN_MC!AA21="","*",FN_MC!AA21)</f>
        <v>2 (Enio e Daniel)</v>
      </c>
      <c r="K19" s="134">
        <f>IF(FN_MC!AD21="","*",FN_MC!AD21)</f>
        <v>0.29166666666666669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46024</v>
      </c>
      <c r="D20" s="121" t="str">
        <f>IF(FN_MC!D22="","*",FN_MC!D22)</f>
        <v>V86</v>
      </c>
      <c r="E20" s="121" t="str">
        <f>IF(FN_MC!H22="","*",FN_MC!H22)</f>
        <v>TGR2</v>
      </c>
      <c r="F20" s="137" t="str">
        <f>IF(FN_MC!M22="","*",FN_MC!M22)</f>
        <v>TBR-TGR</v>
      </c>
      <c r="G20" s="121" t="str">
        <f>IF(FN_MC!I22="","*",FN_MC!I22)</f>
        <v>TGR2</v>
      </c>
      <c r="H20" s="121" t="str">
        <f>IF(FN_MC!AB22="","*",FN_MC!AB22)</f>
        <v>FIXO</v>
      </c>
      <c r="I20" s="121" t="str">
        <f>IF(FN_MC!AC22="","*",FN_MC!AC22)</f>
        <v>*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SIM</v>
      </c>
      <c r="C21" s="121">
        <f>IF(FN_MC!B23="","*",FN_MC!B23)</f>
        <v>46024</v>
      </c>
      <c r="D21" s="121" t="str">
        <f>IF(FN_MC!D23="","*",FN_MC!D23)</f>
        <v>W50</v>
      </c>
      <c r="E21" s="121" t="str">
        <f>IF(FN_MC!H23="","*",FN_MC!H23)</f>
        <v>TOM2</v>
      </c>
      <c r="F21" s="137" t="str">
        <f>IF(FN_MC!M23="","*",FN_MC!M23)</f>
        <v>TVL-TPC</v>
      </c>
      <c r="G21" s="121" t="str">
        <f>IF(FN_MC!I23="","*",FN_MC!I23)</f>
        <v>TOM2</v>
      </c>
      <c r="H21" s="121" t="str">
        <f>IF(FN_MC!AB23="","*",FN_MC!AB23)</f>
        <v>FIXO</v>
      </c>
      <c r="I21" s="121" t="str">
        <f>IF(FN_MC!AC23="","*",FN_MC!AC23)</f>
        <v>*</v>
      </c>
      <c r="J21" s="122" t="str">
        <f>IF(FN_MC!AA23="","*",FN_MC!AA23)</f>
        <v>2(Eder e Anderson)</v>
      </c>
      <c r="K21" s="134">
        <f>IF(FN_MC!AD23="","*",FN_MC!AD23)</f>
        <v>0.29166666666666669</v>
      </c>
    </row>
    <row r="22" spans="2:11" s="123" customFormat="1" hidden="1">
      <c r="B22" s="120" t="str">
        <f>IF(FN_MC!Y24="","*",FN_MC!Y24)</f>
        <v>*</v>
      </c>
      <c r="C22" s="121" t="str">
        <f>IF(FN_MC!B24="","*",FN_MC!B24)</f>
        <v>*</v>
      </c>
      <c r="D22" s="121" t="str">
        <f>IF(FN_MC!D24="","*",FN_MC!D24)</f>
        <v>*</v>
      </c>
      <c r="E22" s="121" t="str">
        <f>IF(FN_MC!H24="","*",FN_MC!H24)</f>
        <v>*</v>
      </c>
      <c r="F22" s="137" t="str">
        <f>IF(FN_MC!M24="","*",FN_MC!M24)</f>
        <v>-</v>
      </c>
      <c r="G22" s="121" t="str">
        <f>IF(FN_MC!I24="","*",FN_MC!I24)</f>
        <v>*</v>
      </c>
      <c r="H22" s="121" t="str">
        <f>IF(FN_MC!AB24="","*",FN_MC!AB24)</f>
        <v>*</v>
      </c>
      <c r="I22" s="121" t="str">
        <f>IF(FN_MC!AC24="","*",FN_MC!AC24)</f>
        <v>*</v>
      </c>
      <c r="J22" s="122" t="str">
        <f>IF(FN_MC!AA24="","*",FN_MC!AA24)</f>
        <v>*</v>
      </c>
      <c r="K22" s="134" t="str">
        <f>IF(FN_MC!AD24="","*",FN_MC!AD24)</f>
        <v>*</v>
      </c>
    </row>
    <row r="23" spans="2:11" s="123" customFormat="1" hidden="1">
      <c r="B23" s="120" t="str">
        <f>IF(FN_MC!Y25="","*",FN_MC!Y25)</f>
        <v>*</v>
      </c>
      <c r="C23" s="121" t="str">
        <f>IF(FN_MC!B25="","*",FN_MC!B25)</f>
        <v>*</v>
      </c>
      <c r="D23" s="121" t="str">
        <f>IF(FN_MC!D25="","*",FN_MC!D25)</f>
        <v>*</v>
      </c>
      <c r="E23" s="121" t="str">
        <f>IF(FN_MC!H25="","*",FN_MC!H25)</f>
        <v>*</v>
      </c>
      <c r="F23" s="137" t="str">
        <f>IF(FN_MC!M25="","*",FN_MC!M25)</f>
        <v>-</v>
      </c>
      <c r="G23" s="121" t="str">
        <f>IF(FN_MC!I25="","*",FN_MC!I25)</f>
        <v>*</v>
      </c>
      <c r="H23" s="121" t="str">
        <f>IF(FN_MC!AB25="","*",FN_MC!AB25)</f>
        <v>*</v>
      </c>
      <c r="I23" s="121" t="str">
        <f>IF(FN_MC!AC25="","*",FN_MC!AC25)</f>
        <v>*</v>
      </c>
      <c r="J23" s="122" t="str">
        <f>IF(FN_MC!AA25="","*",FN_MC!AA25)</f>
        <v>*</v>
      </c>
      <c r="K23" s="134" t="str">
        <f>IF(FN_MC!AD25="","*",FN_MC!AD25)</f>
        <v>*</v>
      </c>
    </row>
    <row r="24" spans="2:11" s="123" customFormat="1" hidden="1">
      <c r="B24" s="120" t="str">
        <f>IF(FN_MC!Y26="","*",FN_MC!Y26)</f>
        <v>*</v>
      </c>
      <c r="C24" s="121" t="str">
        <f>IF(FN_MC!B26="","*",FN_MC!B26)</f>
        <v>*</v>
      </c>
      <c r="D24" s="121" t="str">
        <f>IF(FN_MC!D26="","*",FN_MC!D26)</f>
        <v>*</v>
      </c>
      <c r="E24" s="121" t="str">
        <f>IF(FN_MC!H26="","*",FN_MC!H26)</f>
        <v>*</v>
      </c>
      <c r="F24" s="137" t="str">
        <f>IF(FN_MC!M26="","*",FN_MC!M26)</f>
        <v>-</v>
      </c>
      <c r="G24" s="121" t="str">
        <f>IF(FN_MC!I26="","*",FN_MC!I26)</f>
        <v>*</v>
      </c>
      <c r="H24" s="121" t="str">
        <f>IF(FN_MC!AB26="","*",FN_MC!AB26)</f>
        <v>*</v>
      </c>
      <c r="I24" s="121" t="str">
        <f>IF(FN_MC!AC26="","*",FN_MC!AC26)</f>
        <v>*</v>
      </c>
      <c r="J24" s="122" t="str">
        <f>IF(FN_MC!AA26="","*",FN_MC!AA26)</f>
        <v>*</v>
      </c>
      <c r="K24" s="134" t="str">
        <f>IF(FN_MC!AD26="","*",FN_MC!AD26)</f>
        <v>*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46024</v>
      </c>
      <c r="D25" s="121" t="str">
        <f>IF(FN_MC!D27="","*",FN_MC!D27)</f>
        <v>V42</v>
      </c>
      <c r="E25" s="121" t="str">
        <f>IF(FN_MC!H27="","*",FN_MC!H27)</f>
        <v>ZGT1</v>
      </c>
      <c r="F25" s="137" t="str">
        <f>IF(FN_MC!M27="","*",FN_MC!M27)</f>
        <v>ZGT-ZXE</v>
      </c>
      <c r="G25" s="121" t="str">
        <f>IF(FN_MC!I27="","*",FN_MC!I27)</f>
        <v>ZGT1</v>
      </c>
      <c r="H25" s="121" t="str">
        <f>IF(FN_MC!AB27="","*",FN_MC!AB27)</f>
        <v>FIXO</v>
      </c>
      <c r="I25" s="121" t="str">
        <f>IF(FN_MC!AC27="","*",FN_MC!AC27)</f>
        <v>-</v>
      </c>
      <c r="J25" s="122">
        <f>IF(FN_MC!AA27="","*",FN_MC!AA27)</f>
        <v>1</v>
      </c>
      <c r="K25" s="134">
        <f>IF(FN_MC!AD27="","*",FN_MC!AD27)</f>
        <v>0.29166666666666669</v>
      </c>
    </row>
    <row r="26" spans="2:11" s="123" customFormat="1" hidden="1">
      <c r="B26" s="120" t="str">
        <f>IF(FN_MC!Y28="","*",FN_MC!Y28)</f>
        <v>*</v>
      </c>
      <c r="C26" s="121" t="str">
        <f>IF(FN_MC!B28="","*",FN_MC!B28)</f>
        <v>*</v>
      </c>
      <c r="D26" s="121" t="str">
        <f>IF(FN_MC!D28="","*",FN_MC!D28)</f>
        <v>*</v>
      </c>
      <c r="E26" s="121" t="str">
        <f>IF(FN_MC!H28="","*",FN_MC!H28)</f>
        <v>*</v>
      </c>
      <c r="F26" s="137" t="str">
        <f>IF(FN_MC!M28="","*",FN_MC!M28)</f>
        <v>-</v>
      </c>
      <c r="G26" s="121" t="str">
        <f>IF(FN_MC!I28="","*",FN_MC!I28)</f>
        <v>*</v>
      </c>
      <c r="H26" s="121" t="str">
        <f>IF(FN_MC!AB28="","*",FN_MC!AB28)</f>
        <v>*</v>
      </c>
      <c r="I26" s="121" t="str">
        <f>IF(FN_MC!AC28="","*",FN_MC!AC28)</f>
        <v>*</v>
      </c>
      <c r="J26" s="122" t="str">
        <f>IF(FN_MC!AA28="","*",FN_MC!AA28)</f>
        <v>*</v>
      </c>
      <c r="K26" s="134" t="str">
        <f>IF(FN_MC!AD28="","*",FN_MC!AD28)</f>
        <v>*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46024</v>
      </c>
      <c r="D27" s="121" t="str">
        <f>IF(FN_MC!D29="","*",FN_MC!D29)</f>
        <v>E46</v>
      </c>
      <c r="E27" s="121" t="str">
        <f>IF(FN_MC!H29="","*",FN_MC!H29)</f>
        <v>ZTP</v>
      </c>
      <c r="F27" s="137" t="str">
        <f>IF(FN_MC!M29="","*",FN_MC!M29)</f>
        <v>ZTP</v>
      </c>
      <c r="G27" s="121" t="str">
        <f>IF(FN_MC!I29="","*",FN_MC!I29)</f>
        <v>TCS2</v>
      </c>
      <c r="H27" s="121" t="str">
        <f>IF(FN_MC!AB29="","*",FN_MC!AB29)</f>
        <v>FIXO</v>
      </c>
      <c r="I27" s="121" t="str">
        <f>IF(FN_MC!AC29="","*",FN_MC!AC29)</f>
        <v>*</v>
      </c>
      <c r="J27" s="122" t="str">
        <f>IF(FN_MC!AA29="","*",FN_MC!AA29)</f>
        <v>1 (Edson)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*</v>
      </c>
      <c r="C28" s="121" t="str">
        <f>IF(FN_MC!B30="","*",FN_MC!B30)</f>
        <v>*</v>
      </c>
      <c r="D28" s="121" t="str">
        <f>IF(FN_MC!D30="","*",FN_MC!D30)</f>
        <v>*</v>
      </c>
      <c r="E28" s="121" t="str">
        <f>IF(FN_MC!H30="","*",FN_MC!H30)</f>
        <v>*</v>
      </c>
      <c r="F28" s="137" t="str">
        <f>IF(FN_MC!M30="","*",FN_MC!M30)</f>
        <v>-</v>
      </c>
      <c r="G28" s="121" t="str">
        <f>IF(FN_MC!I30="","*",FN_MC!I30)</f>
        <v>*</v>
      </c>
      <c r="H28" s="121" t="str">
        <f>IF(FN_MC!AB30="","*",FN_MC!AB30)</f>
        <v>*</v>
      </c>
      <c r="I28" s="121" t="str">
        <f>IF(FN_MC!AC30="","*",FN_MC!AC30)</f>
        <v>*</v>
      </c>
      <c r="J28" s="122" t="str">
        <f>IF(FN_MC!AA30="","*",FN_MC!AA30)</f>
        <v>*</v>
      </c>
      <c r="K28" s="134" t="str">
        <f>IF(FN_MC!AD30="","*",FN_MC!AD30)</f>
        <v>*</v>
      </c>
    </row>
    <row r="29" spans="2:11" s="123" customFormat="1" hidden="1">
      <c r="B29" s="120" t="str">
        <f>IF(FN_MC!Y31="","*",FN_MC!Y31)</f>
        <v>*</v>
      </c>
      <c r="C29" s="121" t="str">
        <f>IF(FN_MC!B31="","*",FN_MC!B31)</f>
        <v>*</v>
      </c>
      <c r="D29" s="121" t="str">
        <f>IF(FN_MC!D31="","*",FN_MC!D31)</f>
        <v>*</v>
      </c>
      <c r="E29" s="121" t="str">
        <f>IF(FN_MC!H31="","*",FN_MC!H31)</f>
        <v>*</v>
      </c>
      <c r="F29" s="137" t="str">
        <f>IF(FN_MC!M31="","*",FN_MC!M31)</f>
        <v>-</v>
      </c>
      <c r="G29" s="121" t="str">
        <f>IF(FN_MC!I31="","*",FN_MC!I31)</f>
        <v>*</v>
      </c>
      <c r="H29" s="121" t="str">
        <f>IF(FN_MC!AB31="","*",FN_MC!AB31)</f>
        <v>*</v>
      </c>
      <c r="I29" s="121" t="str">
        <f>IF(FN_MC!AC31="","*",FN_MC!AC31)</f>
        <v>*</v>
      </c>
      <c r="J29" s="122" t="str">
        <f>IF(FN_MC!AA31="","*",FN_MC!AA31)</f>
        <v>*</v>
      </c>
      <c r="K29" s="134" t="str">
        <f>IF(FN_MC!AD31="","*",FN_MC!AD31)</f>
        <v>*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*</v>
      </c>
      <c r="C31" s="121" t="str">
        <f>IF(FN_MC!B33="","*",FN_MC!B33)</f>
        <v>*</v>
      </c>
      <c r="D31" s="121" t="str">
        <f>IF(FN_MC!D33="","*",FN_MC!D33)</f>
        <v>*</v>
      </c>
      <c r="E31" s="121" t="str">
        <f>IF(FN_MC!H33="","*",FN_MC!H33)</f>
        <v>*</v>
      </c>
      <c r="F31" s="137" t="str">
        <f>IF(FN_MC!M33="","*",FN_MC!M33)</f>
        <v>-</v>
      </c>
      <c r="G31" s="121" t="str">
        <f>IF(FN_MC!I33="","*",FN_MC!I33)</f>
        <v>*</v>
      </c>
      <c r="H31" s="121" t="str">
        <f>IF(FN_MC!AB33="","*",FN_MC!AB33)</f>
        <v>*</v>
      </c>
      <c r="I31" s="121" t="str">
        <f>IF(FN_MC!AC33="","*",FN_MC!AC33)</f>
        <v>*</v>
      </c>
      <c r="J31" s="122" t="str">
        <f>IF(FN_MC!AA33="","*",FN_MC!AA33)</f>
        <v>*</v>
      </c>
      <c r="K31" s="134" t="str">
        <f>IF(FN_MC!AD33="","*",FN_MC!AD33)</f>
        <v>*</v>
      </c>
    </row>
    <row r="32" spans="2:11" s="123" customFormat="1" hidden="1">
      <c r="B32" s="120" t="str">
        <f>IF(FN_MC!Y34="","*",FN_MC!Y34)</f>
        <v>*</v>
      </c>
      <c r="C32" s="121" t="str">
        <f>IF(FN_MC!B34="","*",FN_MC!B34)</f>
        <v>*</v>
      </c>
      <c r="D32" s="121" t="str">
        <f>IF(FN_MC!D34="","*",FN_MC!D34)</f>
        <v>*</v>
      </c>
      <c r="E32" s="121" t="str">
        <f>IF(FN_MC!H34="","*",FN_MC!H34)</f>
        <v>*</v>
      </c>
      <c r="F32" s="137" t="str">
        <f>IF(FN_MC!M34="","*",FN_MC!M34)</f>
        <v>-</v>
      </c>
      <c r="G32" s="121" t="str">
        <f>IF(FN_MC!I34="","*",FN_MC!I34)</f>
        <v>*</v>
      </c>
      <c r="H32" s="121" t="str">
        <f>IF(FN_MC!AB34="","*",FN_MC!AB34)</f>
        <v>*</v>
      </c>
      <c r="I32" s="121" t="str">
        <f>IF(FN_MC!AC34="","*",FN_MC!AC34)</f>
        <v>*</v>
      </c>
      <c r="J32" s="122" t="str">
        <f>IF(FN_MC!AA34="","*",FN_MC!AA34)</f>
        <v>*</v>
      </c>
      <c r="K32" s="134" t="str">
        <f>IF(FN_MC!AD34="","*",FN_MC!AD34)</f>
        <v>*</v>
      </c>
    </row>
    <row r="33" spans="2:11" s="123" customFormat="1" hidden="1">
      <c r="B33" s="120" t="str">
        <f>IF(FN_MC!Y35="","*",FN_MC!Y35)</f>
        <v>*</v>
      </c>
      <c r="C33" s="121" t="str">
        <f>IF(FN_MC!B35="","*",FN_MC!B35)</f>
        <v>*</v>
      </c>
      <c r="D33" s="121" t="str">
        <f>IF(FN_MC!D35="","*",FN_MC!D35)</f>
        <v>*</v>
      </c>
      <c r="E33" s="121" t="str">
        <f>IF(FN_MC!H35="","*",FN_MC!H35)</f>
        <v>*</v>
      </c>
      <c r="F33" s="137" t="str">
        <f>IF(FN_MC!M35="","*",FN_MC!M35)</f>
        <v>-</v>
      </c>
      <c r="G33" s="121" t="str">
        <f>IF(FN_MC!I35="","*",FN_MC!I35)</f>
        <v>*</v>
      </c>
      <c r="H33" s="121" t="str">
        <f>IF(FN_MC!AB35="","*",FN_MC!AB35)</f>
        <v>*</v>
      </c>
      <c r="I33" s="121" t="str">
        <f>IF(FN_MC!AC35="","*",FN_MC!AC35)</f>
        <v>*</v>
      </c>
      <c r="J33" s="122" t="str">
        <f>IF(FN_MC!AA35="","*",FN_MC!AA35)</f>
        <v>*</v>
      </c>
      <c r="K33" s="134" t="str">
        <f>IF(FN_MC!AD35="","*",FN_MC!AD35)</f>
        <v>*</v>
      </c>
    </row>
    <row r="34" spans="2:11" s="123" customFormat="1" hidden="1">
      <c r="B34" s="120" t="str">
        <f>IF(FN_MC!Y36="","*",FN_MC!Y36)</f>
        <v>*</v>
      </c>
      <c r="C34" s="121" t="str">
        <f>IF(FN_MC!B36="","*",FN_MC!B36)</f>
        <v>*</v>
      </c>
      <c r="D34" s="121" t="str">
        <f>IF(FN_MC!D36="","*",FN_MC!D36)</f>
        <v>*</v>
      </c>
      <c r="E34" s="121" t="str">
        <f>IF(FN_MC!H36="","*",FN_MC!H36)</f>
        <v>*</v>
      </c>
      <c r="F34" s="137" t="str">
        <f>IF(FN_MC!M36="","*",FN_MC!M36)</f>
        <v>-</v>
      </c>
      <c r="G34" s="121" t="str">
        <f>IF(FN_MC!I36="","*",FN_MC!I36)</f>
        <v>*</v>
      </c>
      <c r="H34" s="121" t="str">
        <f>IF(FN_MC!AB36="","*",FN_MC!AB36)</f>
        <v>*</v>
      </c>
      <c r="I34" s="121" t="str">
        <f>IF(FN_MC!AC36="","*",FN_MC!AC36)</f>
        <v>*</v>
      </c>
      <c r="J34" s="122" t="str">
        <f>IF(FN_MC!AA36="","*",FN_MC!AA36)</f>
        <v>*</v>
      </c>
      <c r="K34" s="134" t="str">
        <f>IF(FN_MC!AD36="","*",FN_MC!AD36)</f>
        <v>*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*</v>
      </c>
      <c r="C36" s="121" t="str">
        <f>IF(FN_MC!B38="","*",FN_MC!B38)</f>
        <v>*</v>
      </c>
      <c r="D36" s="121" t="str">
        <f>IF(FN_MC!D38="","*",FN_MC!D38)</f>
        <v>*</v>
      </c>
      <c r="E36" s="121" t="str">
        <f>IF(FN_MC!H38="","*",FN_MC!H38)</f>
        <v>*</v>
      </c>
      <c r="F36" s="137" t="str">
        <f>IF(FN_MC!M38="","*",FN_MC!M38)</f>
        <v>-</v>
      </c>
      <c r="G36" s="121" t="str">
        <f>IF(FN_MC!I38="","*",FN_MC!I38)</f>
        <v>*</v>
      </c>
      <c r="H36" s="121" t="str">
        <f>IF(FN_MC!AB38="","*",FN_MC!AB38)</f>
        <v>*</v>
      </c>
      <c r="I36" s="121" t="str">
        <f>IF(FN_MC!AC38="","*",FN_MC!AC38)</f>
        <v>*</v>
      </c>
      <c r="J36" s="122" t="str">
        <f>IF(FN_MC!AA38="","*",FN_MC!AA38)</f>
        <v>*</v>
      </c>
      <c r="K36" s="134" t="str">
        <f>IF(FN_MC!AD38="","*",FN_MC!AD38)</f>
        <v>*</v>
      </c>
    </row>
    <row r="37" spans="2:11" s="123" customFormat="1" hidden="1">
      <c r="B37" s="120" t="str">
        <f>IF(FN_MC!Y39="","*",FN_MC!Y39)</f>
        <v>*</v>
      </c>
      <c r="C37" s="121">
        <f>IF(FN_MC!B39="","*",FN_MC!B39)</f>
        <v>46025</v>
      </c>
      <c r="D37" s="121" t="str">
        <f>IF(FN_MC!D39="","*",FN_MC!D39)</f>
        <v>W70</v>
      </c>
      <c r="E37" s="121" t="str">
        <f>IF(FN_MC!H39="","*",FN_MC!H39)</f>
        <v>TRO</v>
      </c>
      <c r="F37" s="137" t="str">
        <f>IF(FN_MC!M39="","*",FN_MC!M39)</f>
        <v>TSF-TRO</v>
      </c>
      <c r="G37" s="121" t="str">
        <f>IF(FN_MC!I39="","*",FN_MC!I39)</f>
        <v>TGR2</v>
      </c>
      <c r="H37" s="121" t="str">
        <f>IF(FN_MC!AB39="","*",FN_MC!AB39)</f>
        <v>FIXO + ESCALA</v>
      </c>
      <c r="I37" s="121" t="str">
        <f>IF(FN_MC!AC39="","*",FN_MC!AC39)</f>
        <v>ACIONAMENTO</v>
      </c>
      <c r="J37" s="122" t="str">
        <f>IF(FN_MC!AA39="","*",FN_MC!AA39)</f>
        <v>2 (Enio e Daniel) - Escala para troca em TIQ se necessario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*</v>
      </c>
      <c r="C38" s="121" t="str">
        <f>IF(FN_MC!B40="","*",FN_MC!B40)</f>
        <v>*</v>
      </c>
      <c r="D38" s="121" t="str">
        <f>IF(FN_MC!D40="","*",FN_MC!D40)</f>
        <v>*</v>
      </c>
      <c r="E38" s="121" t="str">
        <f>IF(FN_MC!H40="","*",FN_MC!H40)</f>
        <v>*</v>
      </c>
      <c r="F38" s="137" t="str">
        <f>IF(FN_MC!M40="","*",FN_MC!M40)</f>
        <v>-</v>
      </c>
      <c r="G38" s="121" t="str">
        <f>IF(FN_MC!I40="","*",FN_MC!I40)</f>
        <v>*</v>
      </c>
      <c r="H38" s="121" t="str">
        <f>IF(FN_MC!AB40="","*",FN_MC!AB40)</f>
        <v>*</v>
      </c>
      <c r="I38" s="121" t="str">
        <f>IF(FN_MC!AC40="","*",FN_MC!AC40)</f>
        <v>*</v>
      </c>
      <c r="J38" s="122" t="str">
        <f>IF(FN_MC!AA40="","*",FN_MC!AA40)</f>
        <v>*</v>
      </c>
      <c r="K38" s="134" t="str">
        <f>IF(FN_MC!AD40="","*",FN_MC!AD40)</f>
        <v>*</v>
      </c>
    </row>
    <row r="39" spans="2:11" s="123" customFormat="1" hidden="1">
      <c r="B39" s="120" t="str">
        <f>IF(FN_MC!Y41="","*",FN_MC!Y41)</f>
        <v>*</v>
      </c>
      <c r="C39" s="121">
        <f>IF(FN_MC!B41="","*",FN_MC!B41)</f>
        <v>46025</v>
      </c>
      <c r="D39" s="121" t="str">
        <f>IF(FN_MC!D41="","*",FN_MC!D41)</f>
        <v>V86</v>
      </c>
      <c r="E39" s="121" t="str">
        <f>IF(FN_MC!H41="","*",FN_MC!H41)</f>
        <v>TGR2</v>
      </c>
      <c r="F39" s="137" t="str">
        <f>IF(FN_MC!M41="","*",FN_MC!M41)</f>
        <v>TBR-TGR</v>
      </c>
      <c r="G39" s="121" t="str">
        <f>IF(FN_MC!I41="","*",FN_MC!I41)</f>
        <v>TGR2</v>
      </c>
      <c r="H39" s="121" t="str">
        <f>IF(FN_MC!AB41="","*",FN_MC!AB41)</f>
        <v>FIXO</v>
      </c>
      <c r="I39" s="121" t="str">
        <f>IF(FN_MC!AC41="","*",FN_MC!AC41)</f>
        <v>*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*</v>
      </c>
      <c r="C40" s="121">
        <f>IF(FN_MC!B42="","*",FN_MC!B42)</f>
        <v>46025</v>
      </c>
      <c r="D40" s="121" t="str">
        <f>IF(FN_MC!D42="","*",FN_MC!D42)</f>
        <v>W50</v>
      </c>
      <c r="E40" s="121" t="str">
        <f>IF(FN_MC!H42="","*",FN_MC!H42)</f>
        <v>TOM2</v>
      </c>
      <c r="F40" s="137" t="str">
        <f>IF(FN_MC!M42="","*",FN_MC!M42)</f>
        <v>TOM-TCS</v>
      </c>
      <c r="G40" s="121" t="str">
        <f>IF(FN_MC!I42="","*",FN_MC!I42)</f>
        <v>TCS</v>
      </c>
      <c r="H40" s="121" t="str">
        <f>IF(FN_MC!AB42="","*",FN_MC!AB42)</f>
        <v>FIXO</v>
      </c>
      <c r="I40" s="121" t="str">
        <f>IF(FN_MC!AC42="","*",FN_MC!AC42)</f>
        <v>AGD ACIONAMENTO PCM</v>
      </c>
      <c r="J40" s="122" t="str">
        <f>IF(FN_MC!AA42="","*",FN_MC!AA42)</f>
        <v>2 (Eder e Anderson)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*</v>
      </c>
      <c r="C41" s="121" t="str">
        <f>IF(FN_MC!B43="","*",FN_MC!B43)</f>
        <v>*</v>
      </c>
      <c r="D41" s="121" t="str">
        <f>IF(FN_MC!D43="","*",FN_MC!D43)</f>
        <v>*</v>
      </c>
      <c r="E41" s="121" t="str">
        <f>IF(FN_MC!H43="","*",FN_MC!H43)</f>
        <v>*</v>
      </c>
      <c r="F41" s="137" t="str">
        <f>IF(FN_MC!M43="","*",FN_MC!M43)</f>
        <v>-</v>
      </c>
      <c r="G41" s="121" t="str">
        <f>IF(FN_MC!I43="","*",FN_MC!I43)</f>
        <v>*</v>
      </c>
      <c r="H41" s="121" t="str">
        <f>IF(FN_MC!AB43="","*",FN_MC!AB43)</f>
        <v>*</v>
      </c>
      <c r="I41" s="121" t="str">
        <f>IF(FN_MC!AC43="","*",FN_MC!AC43)</f>
        <v>*</v>
      </c>
      <c r="J41" s="122" t="str">
        <f>IF(FN_MC!AA43="","*",FN_MC!AA43)</f>
        <v>*</v>
      </c>
      <c r="K41" s="134" t="str">
        <f>IF(FN_MC!AD43="","*",FN_MC!AD43)</f>
        <v>*</v>
      </c>
    </row>
    <row r="42" spans="2:11" s="123" customFormat="1" hidden="1">
      <c r="B42" s="120" t="str">
        <f>IF(FN_MC!Y44="","*",FN_MC!Y44)</f>
        <v>*</v>
      </c>
      <c r="C42" s="121">
        <f>IF(FN_MC!B44="","*",FN_MC!B44)</f>
        <v>46025</v>
      </c>
      <c r="D42" s="121" t="str">
        <f>IF(FN_MC!D44="","*",FN_MC!D44)</f>
        <v>V42</v>
      </c>
      <c r="E42" s="121" t="str">
        <f>IF(FN_MC!H44="","*",FN_MC!H44)</f>
        <v>ZGT1</v>
      </c>
      <c r="F42" s="137" t="str">
        <f>IF(FN_MC!M44="","*",FN_MC!M44)</f>
        <v>ZGT-ZXE</v>
      </c>
      <c r="G42" s="121" t="str">
        <f>IF(FN_MC!I44="","*",FN_MC!I44)</f>
        <v>ZGT1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*</v>
      </c>
      <c r="C44" s="121" t="str">
        <f>IF(FN_MC!B46="","*",FN_MC!B46)</f>
        <v>*</v>
      </c>
      <c r="D44" s="121" t="str">
        <f>IF(FN_MC!D46="","*",FN_MC!D46)</f>
        <v>*</v>
      </c>
      <c r="E44" s="121" t="str">
        <f>IF(FN_MC!H46="","*",FN_MC!H46)</f>
        <v>*</v>
      </c>
      <c r="F44" s="137" t="str">
        <f>IF(FN_MC!M46="","*",FN_MC!M46)</f>
        <v>-</v>
      </c>
      <c r="G44" s="121" t="str">
        <f>IF(FN_MC!I46="","*",FN_MC!I46)</f>
        <v>*</v>
      </c>
      <c r="H44" s="121" t="str">
        <f>IF(FN_MC!AB46="","*",FN_MC!AB46)</f>
        <v>*</v>
      </c>
      <c r="I44" s="121" t="str">
        <f>IF(FN_MC!AC46="","*",FN_MC!AC46)</f>
        <v>*</v>
      </c>
      <c r="J44" s="122" t="str">
        <f>IF(FN_MC!AA48="","*",FN_MC!AA48)</f>
        <v>*</v>
      </c>
      <c r="K44" s="134" t="str">
        <f>IF(FN_MC!AD46="","*",FN_MC!AD46)</f>
        <v>*</v>
      </c>
    </row>
    <row r="45" spans="2:11" s="123" customFormat="1" hidden="1">
      <c r="B45" s="120" t="str">
        <f>IF(FN_MC!Y47="","*",FN_MC!Y47)</f>
        <v>*</v>
      </c>
      <c r="C45" s="121" t="str">
        <f>IF(FN_MC!B47="","*",FN_MC!B47)</f>
        <v>*</v>
      </c>
      <c r="D45" s="121" t="str">
        <f>IF(FN_MC!D47="","*",FN_MC!D47)</f>
        <v>*</v>
      </c>
      <c r="E45" s="121" t="str">
        <f>IF(FN_MC!H47="","*",FN_MC!H47)</f>
        <v>*</v>
      </c>
      <c r="F45" s="137" t="str">
        <f>IF(FN_MC!M47="","*",FN_MC!M47)</f>
        <v>-</v>
      </c>
      <c r="G45" s="121" t="str">
        <f>IF(FN_MC!I47="","*",FN_MC!I47)</f>
        <v>*</v>
      </c>
      <c r="H45" s="121" t="str">
        <f>IF(FN_MC!AB47="","*",FN_MC!AB47)</f>
        <v>*</v>
      </c>
      <c r="I45" s="121" t="str">
        <f>IF(FN_MC!AC47="","*",FN_MC!AC47)</f>
        <v>*</v>
      </c>
      <c r="J45" s="122" t="str">
        <f>IF(FN_MC!AA47="","*",FN_MC!AA47)</f>
        <v>*</v>
      </c>
      <c r="K45" s="134" t="str">
        <f>IF(FN_MC!AD47="","*",FN_MC!AD47)</f>
        <v>*</v>
      </c>
    </row>
    <row r="46" spans="2:11" s="123" customFormat="1" hidden="1">
      <c r="B46" s="120" t="str">
        <f>IF(FN_MC!Y48="","*",FN_MC!Y48)</f>
        <v>*</v>
      </c>
      <c r="C46" s="121" t="str">
        <f>IF(FN_MC!B48="","*",FN_MC!B48)</f>
        <v>*</v>
      </c>
      <c r="D46" s="121" t="str">
        <f>IF(FN_MC!D48="","*",FN_MC!D48)</f>
        <v>*</v>
      </c>
      <c r="E46" s="121" t="str">
        <f>IF(FN_MC!H48="","*",FN_MC!H48)</f>
        <v>*</v>
      </c>
      <c r="F46" s="137" t="str">
        <f>IF(FN_MC!M48="","*",FN_MC!M48)</f>
        <v>-</v>
      </c>
      <c r="G46" s="121" t="str">
        <f>IF(FN_MC!I48="","*",FN_MC!I48)</f>
        <v>*</v>
      </c>
      <c r="H46" s="121" t="str">
        <f>IF(FN_MC!AB48="","*",FN_MC!AB48)</f>
        <v>*</v>
      </c>
      <c r="I46" s="121" t="str">
        <f>IF(FN_MC!AC48="","*",FN_MC!AC48)</f>
        <v>*</v>
      </c>
      <c r="J46" s="122" t="e">
        <f>IF(FN_MC!#REF!="","*",FN_MC!#REF!)</f>
        <v>#REF!</v>
      </c>
      <c r="K46" s="134" t="str">
        <f>IF(FN_MC!AD48="","*",FN_MC!AD48)</f>
        <v>*</v>
      </c>
    </row>
    <row r="47" spans="2:11" s="123" customFormat="1" hidden="1">
      <c r="B47" s="120" t="str">
        <f>IF(FN_MC!Y49="","*",FN_MC!Y49)</f>
        <v>*</v>
      </c>
      <c r="C47" s="121" t="str">
        <f>IF(FN_MC!B49="","*",FN_MC!B49)</f>
        <v>*</v>
      </c>
      <c r="D47" s="121" t="str">
        <f>IF(FN_MC!D49="","*",FN_MC!D49)</f>
        <v>*</v>
      </c>
      <c r="E47" s="121" t="str">
        <f>IF(FN_MC!H49="","*",FN_MC!H49)</f>
        <v>*</v>
      </c>
      <c r="F47" s="137" t="str">
        <f>IF(FN_MC!M49="","*",FN_MC!M49)</f>
        <v>-</v>
      </c>
      <c r="G47" s="121" t="str">
        <f>IF(FN_MC!I49="","*",FN_MC!I49)</f>
        <v>*</v>
      </c>
      <c r="H47" s="121" t="str">
        <f>IF(FN_MC!AB49="","*",FN_MC!AB49)</f>
        <v>*</v>
      </c>
      <c r="I47" s="121" t="str">
        <f>IF(FN_MC!AC49="","*",FN_MC!AC49)</f>
        <v>*</v>
      </c>
      <c r="J47" s="122" t="str">
        <f>IF(FN_MC!AA49="","*",FN_MC!AA49)</f>
        <v>*</v>
      </c>
      <c r="K47" s="134" t="str">
        <f>IF(FN_MC!AD49="","*",FN_MC!AD49)</f>
        <v>*</v>
      </c>
    </row>
    <row r="48" spans="2:11" s="123" customFormat="1" hidden="1">
      <c r="B48" s="120" t="str">
        <f>IF(FN_MC!Y50="","*",FN_MC!Y50)</f>
        <v>*</v>
      </c>
      <c r="C48" s="121" t="str">
        <f>IF(FN_MC!B50="","*",FN_MC!B50)</f>
        <v>*</v>
      </c>
      <c r="D48" s="121" t="str">
        <f>IF(FN_MC!D50="","*",FN_MC!D50)</f>
        <v>*</v>
      </c>
      <c r="E48" s="121" t="str">
        <f>IF(FN_MC!H50="","*",FN_MC!H50)</f>
        <v>*</v>
      </c>
      <c r="F48" s="137" t="str">
        <f>IF(FN_MC!M50="","*",FN_MC!M50)</f>
        <v>-</v>
      </c>
      <c r="G48" s="121" t="str">
        <f>IF(FN_MC!I50="","*",FN_MC!I50)</f>
        <v>*</v>
      </c>
      <c r="H48" s="121" t="str">
        <f>IF(FN_MC!AB50="","*",FN_MC!AB50)</f>
        <v>*</v>
      </c>
      <c r="I48" s="121" t="str">
        <f>IF(FN_MC!AC50="","*",FN_MC!AC50)</f>
        <v>*</v>
      </c>
      <c r="J48" s="122" t="str">
        <f>IF(FN_MC!AA50="","*",FN_MC!AA50)</f>
        <v>*</v>
      </c>
      <c r="K48" s="134" t="str">
        <f>IF(FN_MC!AD50="","*",FN_MC!AD50)</f>
        <v>*</v>
      </c>
    </row>
    <row r="49" spans="2:11" s="123" customFormat="1" hidden="1">
      <c r="B49" s="120" t="str">
        <f>IF(FN_MC!Y51="","*",FN_MC!Y51)</f>
        <v>*</v>
      </c>
      <c r="C49" s="121">
        <f>IF(FN_MC!B51="","*",FN_MC!B51)</f>
        <v>46026</v>
      </c>
      <c r="D49" s="121" t="str">
        <f>IF(FN_MC!D51="","*",FN_MC!D51)</f>
        <v>V86</v>
      </c>
      <c r="E49" s="121" t="str">
        <f>IF(FN_MC!H51="","*",FN_MC!H51)</f>
        <v>TGR2</v>
      </c>
      <c r="F49" s="137" t="str">
        <f>IF(FN_MC!M51="","*",FN_MC!M51)</f>
        <v>TBR-TGR</v>
      </c>
      <c r="G49" s="121" t="str">
        <f>IF(FN_MC!I51="","*",FN_MC!I51)</f>
        <v>TGR2</v>
      </c>
      <c r="H49" s="121" t="str">
        <f>IF(FN_MC!AB51="","*",FN_MC!AB51)</f>
        <v>FIXO</v>
      </c>
      <c r="I49" s="121" t="str">
        <f>IF(FN_MC!AC51="","*",FN_MC!AC51)</f>
        <v>*</v>
      </c>
      <c r="J49" s="122">
        <f>IF(FN_MC!AA51="","*",FN_MC!AA51)</f>
        <v>1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*</v>
      </c>
      <c r="C50" s="121" t="str">
        <f>IF(FN_MC!B52="","*",FN_MC!B52)</f>
        <v>*</v>
      </c>
      <c r="D50" s="121" t="str">
        <f>IF(FN_MC!D52="","*",FN_MC!D52)</f>
        <v>*</v>
      </c>
      <c r="E50" s="121" t="str">
        <f>IF(FN_MC!H52="","*",FN_MC!H52)</f>
        <v>*</v>
      </c>
      <c r="F50" s="137" t="str">
        <f>IF(FN_MC!M52="","*",FN_MC!M52)</f>
        <v>-</v>
      </c>
      <c r="G50" s="121" t="str">
        <f>IF(FN_MC!I52="","*",FN_MC!I52)</f>
        <v>*</v>
      </c>
      <c r="H50" s="121" t="str">
        <f>IF(FN_MC!AB52="","*",FN_MC!AB52)</f>
        <v>*</v>
      </c>
      <c r="I50" s="121" t="str">
        <f>IF(FN_MC!AC52="","*",FN_MC!AC52)</f>
        <v>*</v>
      </c>
      <c r="J50" s="122" t="str">
        <f>IF(FN_MC!AA52="","*",FN_MC!AA52)</f>
        <v>*</v>
      </c>
      <c r="K50" s="134" t="str">
        <f>IF(FN_MC!AD52="","*",FN_MC!AD52)</f>
        <v>*</v>
      </c>
    </row>
    <row r="51" spans="2:11" s="123" customFormat="1" hidden="1">
      <c r="B51" s="120" t="str">
        <f>IF(FN_MC!Y53="","*",FN_MC!Y53)</f>
        <v>*</v>
      </c>
      <c r="C51" s="121" t="str">
        <f>IF(FN_MC!B53="","*",FN_MC!B53)</f>
        <v>*</v>
      </c>
      <c r="D51" s="121" t="str">
        <f>IF(FN_MC!D53="","*",FN_MC!D53)</f>
        <v>*</v>
      </c>
      <c r="E51" s="121" t="str">
        <f>IF(FN_MC!H53="","*",FN_MC!H53)</f>
        <v>*</v>
      </c>
      <c r="F51" s="137" t="str">
        <f>IF(FN_MC!M53="","*",FN_MC!M53)</f>
        <v>-</v>
      </c>
      <c r="G51" s="121" t="str">
        <f>IF(FN_MC!I53="","*",FN_MC!I53)</f>
        <v>*</v>
      </c>
      <c r="H51" s="121" t="str">
        <f>IF(FN_MC!AB53="","*",FN_MC!AB53)</f>
        <v>*</v>
      </c>
      <c r="I51" s="121" t="str">
        <f>IF(FN_MC!AC53="","*",FN_MC!AC53)</f>
        <v>*</v>
      </c>
      <c r="J51" s="122" t="str">
        <f>IF(FN_MC!AA53="","*",FN_MC!AA53)</f>
        <v>*</v>
      </c>
      <c r="K51" s="134" t="str">
        <f>IF(FN_MC!AD53="","*",FN_MC!AD53)</f>
        <v>*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46026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-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*</v>
      </c>
      <c r="C53" s="121" t="str">
        <f>IF(FN_MC!B55="","*",FN_MC!B55)</f>
        <v>*</v>
      </c>
      <c r="D53" s="121" t="str">
        <f>IF(FN_MC!D55="","*",FN_MC!D55)</f>
        <v>*</v>
      </c>
      <c r="E53" s="121" t="str">
        <f>IF(FN_MC!H55="","*",FN_MC!H55)</f>
        <v>*</v>
      </c>
      <c r="F53" s="137" t="str">
        <f>IF(FN_MC!M55="","*",FN_MC!M55)</f>
        <v>-</v>
      </c>
      <c r="G53" s="121" t="str">
        <f>IF(FN_MC!I55="","*",FN_MC!I55)</f>
        <v>*</v>
      </c>
      <c r="H53" s="121" t="str">
        <f>IF(FN_MC!AB55="","*",FN_MC!AB55)</f>
        <v>*</v>
      </c>
      <c r="I53" s="121" t="str">
        <f>IF(FN_MC!AC55="","*",FN_MC!AC55)</f>
        <v>*</v>
      </c>
      <c r="J53" s="122" t="str">
        <f>IF(FN_MC!AA55="","*",FN_MC!AA55)</f>
        <v>*</v>
      </c>
      <c r="K53" s="134" t="str">
        <f>IF(FN_MC!AD55="","*",FN_MC!AD55)</f>
        <v>*</v>
      </c>
    </row>
    <row r="54" spans="2:11" s="123" customFormat="1" hidden="1">
      <c r="B54" s="120" t="str">
        <f>IF(FN_MC!Y56="","*",FN_MC!Y56)</f>
        <v>*</v>
      </c>
      <c r="C54" s="121" t="str">
        <f>IF(FN_MC!B56="","*",FN_MC!B56)</f>
        <v>*</v>
      </c>
      <c r="D54" s="121" t="str">
        <f>IF(FN_MC!D56="","*",FN_MC!D56)</f>
        <v>*</v>
      </c>
      <c r="E54" s="121" t="str">
        <f>IF(FN_MC!H56="","*",FN_MC!H56)</f>
        <v>*</v>
      </c>
      <c r="F54" s="137" t="str">
        <f>IF(FN_MC!M56="","*",FN_MC!M56)</f>
        <v>-</v>
      </c>
      <c r="G54" s="121" t="str">
        <f>IF(FN_MC!I56="","*",FN_MC!I56)</f>
        <v>*</v>
      </c>
      <c r="H54" s="121" t="str">
        <f>IF(FN_MC!AB56="","*",FN_MC!AB56)</f>
        <v>*</v>
      </c>
      <c r="I54" s="121" t="str">
        <f>IF(FN_MC!AC56="","*",FN_MC!AC56)</f>
        <v>*</v>
      </c>
      <c r="J54" s="122" t="str">
        <f>IF(FN_MC!AA56="","*",FN_MC!AA56)</f>
        <v>*</v>
      </c>
      <c r="K54" s="134" t="str">
        <f>IF(FN_MC!AD56="","*",FN_MC!AD56)</f>
        <v>*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*</v>
      </c>
      <c r="C57" s="121" t="str">
        <f>IF(FN_MC!B59="","*",FN_MC!B59)</f>
        <v>*</v>
      </c>
      <c r="D57" s="121" t="str">
        <f>IF(FN_MC!D59="","*",FN_MC!D59)</f>
        <v>*</v>
      </c>
      <c r="E57" s="121" t="str">
        <f>IF(FN_MC!H59="","*",FN_MC!H59)</f>
        <v>*</v>
      </c>
      <c r="F57" s="137" t="str">
        <f>IF(FN_MC!M59="","*",FN_MC!M59)</f>
        <v>-</v>
      </c>
      <c r="G57" s="121" t="str">
        <f>IF(FN_MC!I59="","*",FN_MC!I59)</f>
        <v>*</v>
      </c>
      <c r="H57" s="121" t="str">
        <f>IF(FN_MC!AB59="","*",FN_MC!AB59)</f>
        <v>*</v>
      </c>
      <c r="I57" s="121" t="str">
        <f>IF(FN_MC!AC59="","*",FN_MC!AC59)</f>
        <v>*</v>
      </c>
      <c r="J57" s="122" t="str">
        <f>IF(FN_MC!AA59="","*",FN_MC!AA59)</f>
        <v>*</v>
      </c>
      <c r="K57" s="134" t="str">
        <f>IF(FN_MC!AD59="","*",FN_MC!AD59)</f>
        <v>*</v>
      </c>
    </row>
    <row r="58" spans="2:11" s="123" customFormat="1">
      <c r="B58" s="120" t="str">
        <f>IF(FN_MC!Y60="","*",FN_MC!Y60)</f>
        <v>*</v>
      </c>
      <c r="C58" s="121">
        <f>IF(FN_MC!B60="","*",FN_MC!B60)</f>
        <v>46027</v>
      </c>
      <c r="D58" s="121" t="str">
        <f>IF(FN_MC!D60="","*",FN_MC!D60)</f>
        <v>W70</v>
      </c>
      <c r="E58" s="121" t="str">
        <f>IF(FN_MC!H60="","*",FN_MC!H60)</f>
        <v>TGR2</v>
      </c>
      <c r="F58" s="137" t="str">
        <f>IF(FN_MC!M60="","*",FN_MC!M60)</f>
        <v>TGR-TBE</v>
      </c>
      <c r="G58" s="121" t="str">
        <f>IF(FN_MC!I60="","*",FN_MC!I60)</f>
        <v>TRO</v>
      </c>
      <c r="H58" s="121" t="str">
        <f>IF(FN_MC!AB60="","*",FN_MC!AB60)</f>
        <v>ESCALA</v>
      </c>
      <c r="I58" s="121" t="str">
        <f>IF(FN_MC!AC60="","*",FN_MC!AC60)</f>
        <v>AGD ACIONAMENTO PCM</v>
      </c>
      <c r="J58" s="122" t="str">
        <f>IF(FN_MC!AA60="","*",FN_MC!AA60)</f>
        <v>2 Maq. Escala 07:00</v>
      </c>
      <c r="K58" s="134" t="str">
        <f>IF(FN_MC!AD60="","*",FN_MC!AD60)</f>
        <v>*</v>
      </c>
    </row>
    <row r="59" spans="2:11" s="123" customFormat="1">
      <c r="B59" s="120" t="str">
        <f>IF(FN_MC!Y61="","*",FN_MC!Y61)</f>
        <v>*</v>
      </c>
      <c r="C59" s="121">
        <f>IF(FN_MC!B61="","*",FN_MC!B61)</f>
        <v>46027</v>
      </c>
      <c r="D59" s="121" t="str">
        <f>IF(FN_MC!D61="","*",FN_MC!D61)</f>
        <v>V86</v>
      </c>
      <c r="E59" s="121" t="str">
        <f>IF(FN_MC!H61="","*",FN_MC!H61)</f>
        <v>TGR2</v>
      </c>
      <c r="F59" s="137" t="str">
        <f>IF(FN_MC!M61="","*",FN_MC!M61)</f>
        <v>TGR-TBE</v>
      </c>
      <c r="G59" s="121" t="str">
        <f>IF(FN_MC!I61="","*",FN_MC!I61)</f>
        <v>TAG</v>
      </c>
      <c r="H59" s="121" t="str">
        <f>IF(FN_MC!AB61="","*",FN_MC!AB61)</f>
        <v>*</v>
      </c>
      <c r="I59" s="121" t="str">
        <f>IF(FN_MC!AC61="","*",FN_MC!AC61)</f>
        <v>*</v>
      </c>
      <c r="J59" s="122" t="str">
        <f>IF(FN_MC!AA61="","*",FN_MC!AA61)</f>
        <v>*</v>
      </c>
      <c r="K59" s="134" t="str">
        <f>IF(FN_MC!AD61="","*",FN_MC!AD61)</f>
        <v>*</v>
      </c>
    </row>
    <row r="60" spans="2:11" s="123" customFormat="1" hidden="1">
      <c r="B60" s="120" t="str">
        <f>IF(FN_MC!Y62="","*",FN_MC!Y62)</f>
        <v>*</v>
      </c>
      <c r="C60" s="121" t="str">
        <f>IF(FN_MC!B62="","*",FN_MC!B62)</f>
        <v>*</v>
      </c>
      <c r="D60" s="121" t="str">
        <f>IF(FN_MC!D62="","*",FN_MC!D62)</f>
        <v>W50</v>
      </c>
      <c r="E60" s="121" t="str">
        <f>IF(FN_MC!H62="","*",FN_MC!H62)</f>
        <v>TCS</v>
      </c>
      <c r="F60" s="137" t="str">
        <f>IF(FN_MC!M62="","*",FN_MC!M62)</f>
        <v>TID-TVI</v>
      </c>
      <c r="G60" s="121" t="str">
        <f>IF(FN_MC!I62="","*",FN_MC!I62)</f>
        <v>TCS2</v>
      </c>
      <c r="H60" s="121" t="str">
        <f>IF(FN_MC!AB62="","*",FN_MC!AB62)</f>
        <v>*</v>
      </c>
      <c r="I60" s="121" t="str">
        <f>IF(FN_MC!AC62="","*",FN_MC!AC62)</f>
        <v>*</v>
      </c>
      <c r="J60" s="122" t="str">
        <f>IF(FN_MC!AA62="","*",FN_MC!AA62)</f>
        <v>*</v>
      </c>
      <c r="K60" s="134" t="str">
        <f>IF(FN_MC!AD62="","*",FN_MC!AD62)</f>
        <v>*</v>
      </c>
    </row>
    <row r="61" spans="2:11" s="123" customFormat="1">
      <c r="B61" s="120" t="str">
        <f>IF(FN_MC!Y63="","*",FN_MC!Y63)</f>
        <v>*</v>
      </c>
      <c r="C61" s="121">
        <f>IF(FN_MC!B63="","*",FN_MC!B63)</f>
        <v>46027</v>
      </c>
      <c r="D61" s="121" t="str">
        <f>IF(FN_MC!D63="","*",FN_MC!D63)</f>
        <v>MARCOS (TF-520)</v>
      </c>
      <c r="E61" s="121" t="str">
        <f>IF(FN_MC!H63="","*",FN_MC!H63)</f>
        <v>TID201</v>
      </c>
      <c r="F61" s="137" t="str">
        <f>IF(FN_MC!M63="","*",FN_MC!M63)</f>
        <v>TID-TVI</v>
      </c>
      <c r="G61" s="121" t="str">
        <f>IF(FN_MC!I63="","*",FN_MC!I63)</f>
        <v>-</v>
      </c>
      <c r="H61" s="121" t="str">
        <f>IF(FN_MC!AB63="","*",FN_MC!AB63)</f>
        <v>*</v>
      </c>
      <c r="I61" s="121" t="str">
        <f>IF(FN_MC!AC63="","*",FN_MC!AC63)</f>
        <v>*</v>
      </c>
      <c r="J61" s="122" t="str">
        <f>IF(FN_MC!AA63="","*",FN_MC!AA63)</f>
        <v>*</v>
      </c>
      <c r="K61" s="134" t="str">
        <f>IF(FN_MC!AD63="","*",FN_MC!AD63)</f>
        <v>*</v>
      </c>
    </row>
    <row r="62" spans="2:11" s="123" customFormat="1">
      <c r="B62" s="120" t="str">
        <f>IF(FN_MC!Y64="","*",FN_MC!Y64)</f>
        <v>*</v>
      </c>
      <c r="C62" s="121">
        <f>IF(FN_MC!B64="","*",FN_MC!B64)</f>
        <v>46027</v>
      </c>
      <c r="D62" s="121" t="str">
        <f>IF(FN_MC!D64="","*",FN_MC!D64)</f>
        <v>A60</v>
      </c>
      <c r="E62" s="121" t="str">
        <f>IF(FN_MC!H64="","*",FN_MC!H64)</f>
        <v>TMI</v>
      </c>
      <c r="F62" s="137" t="str">
        <f>IF(FN_MC!M64="","*",FN_MC!M64)</f>
        <v>TMI-TCS</v>
      </c>
      <c r="G62" s="121" t="str">
        <f>IF(FN_MC!I64="","*",FN_MC!I64)</f>
        <v>TCS2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>
      <c r="B63" s="120" t="str">
        <f>IF(FN_MC!Y65="","*",FN_MC!Y65)</f>
        <v>*</v>
      </c>
      <c r="C63" s="121">
        <f>IF(FN_MC!B65="","*",FN_MC!B65)</f>
        <v>46027</v>
      </c>
      <c r="D63" s="121" t="str">
        <f>IF(FN_MC!D65="","*",FN_MC!D65)</f>
        <v>V42</v>
      </c>
      <c r="E63" s="121" t="str">
        <f>IF(FN_MC!H65="","*",FN_MC!H65)</f>
        <v>ZGT1</v>
      </c>
      <c r="F63" s="137" t="str">
        <f>IF(FN_MC!M65="","*",FN_MC!M65)</f>
        <v>ZRI</v>
      </c>
      <c r="G63" s="121" t="str">
        <f>IF(FN_MC!I65="","*",FN_MC!I65)</f>
        <v>ZGT1</v>
      </c>
      <c r="H63" s="121" t="str">
        <f>IF(FN_MC!AB65="","*",FN_MC!AB65)</f>
        <v>*</v>
      </c>
      <c r="I63" s="121" t="str">
        <f>IF(FN_MC!AC65="","*",FN_MC!AC65)</f>
        <v>*</v>
      </c>
      <c r="J63" s="122" t="str">
        <f>IF(FN_MC!AA65="","*",FN_MC!AA65)</f>
        <v>*</v>
      </c>
      <c r="K63" s="134" t="str">
        <f>IF(FN_MC!AD65="","*",FN_MC!AD65)</f>
        <v>*</v>
      </c>
    </row>
    <row r="64" spans="2:11" s="123" customFormat="1" hidden="1">
      <c r="B64" s="120" t="str">
        <f>IF(FN_MC!Y66="","*",FN_MC!Y66)</f>
        <v>*</v>
      </c>
      <c r="C64" s="121" t="str">
        <f>IF(FN_MC!B66="","*",FN_MC!B66)</f>
        <v>*</v>
      </c>
      <c r="D64" s="121" t="str">
        <f>IF(FN_MC!D66="","*",FN_MC!D66)</f>
        <v>*</v>
      </c>
      <c r="E64" s="121" t="str">
        <f>IF(FN_MC!H66="","*",FN_MC!H66)</f>
        <v>*</v>
      </c>
      <c r="F64" s="137" t="str">
        <f>IF(FN_MC!M66="","*",FN_MC!M66)</f>
        <v>-</v>
      </c>
      <c r="G64" s="121" t="str">
        <f>IF(FN_MC!I66="","*",FN_MC!I66)</f>
        <v>*</v>
      </c>
      <c r="H64" s="121" t="str">
        <f>IF(FN_MC!AB66="","*",FN_MC!AB66)</f>
        <v>*</v>
      </c>
      <c r="I64" s="121" t="str">
        <f>IF(FN_MC!AC66="","*",FN_MC!AC66)</f>
        <v>*</v>
      </c>
      <c r="J64" s="122" t="str">
        <f>IF(FN_MC!AA66="","*",FN_MC!AA66)</f>
        <v>*</v>
      </c>
      <c r="K64" s="134" t="str">
        <f>IF(FN_MC!AD66="","*",FN_MC!AD66)</f>
        <v>*</v>
      </c>
    </row>
    <row r="65" spans="2:11" s="123" customFormat="1" hidden="1">
      <c r="B65" s="120" t="str">
        <f>IF(FN_MC!Y67="","*",FN_MC!Y67)</f>
        <v>*</v>
      </c>
      <c r="C65" s="121" t="str">
        <f>IF(FN_MC!B67="","*",FN_MC!B67)</f>
        <v>*</v>
      </c>
      <c r="D65" s="121" t="str">
        <f>IF(FN_MC!D67="","*",FN_MC!D67)</f>
        <v>*</v>
      </c>
      <c r="E65" s="121" t="str">
        <f>IF(FN_MC!H67="","*",FN_MC!H67)</f>
        <v>*</v>
      </c>
      <c r="F65" s="137" t="str">
        <f>IF(FN_MC!M67="","*",FN_MC!M67)</f>
        <v>-</v>
      </c>
      <c r="G65" s="121" t="str">
        <f>IF(FN_MC!I67="","*",FN_MC!I67)</f>
        <v>*</v>
      </c>
      <c r="H65" s="121" t="str">
        <f>IF(FN_MC!AB67="","*",FN_MC!AB67)</f>
        <v>*</v>
      </c>
      <c r="I65" s="121" t="str">
        <f>IF(FN_MC!AC67="","*",FN_MC!AC67)</f>
        <v>*</v>
      </c>
      <c r="J65" s="122" t="str">
        <f>IF(FN_MC!AA67="","*",FN_MC!AA67)</f>
        <v>*</v>
      </c>
      <c r="K65" s="134" t="str">
        <f>IF(FN_MC!AD67="","*",FN_MC!AD67)</f>
        <v>*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*</v>
      </c>
      <c r="C67" s="121" t="str">
        <f>IF(FN_MC!B69="","*",FN_MC!B69)</f>
        <v>*</v>
      </c>
      <c r="D67" s="121" t="str">
        <f>IF(FN_MC!D69="","*",FN_MC!D69)</f>
        <v>*</v>
      </c>
      <c r="E67" s="121" t="str">
        <f>IF(FN_MC!H69="","*",FN_MC!H69)</f>
        <v>*</v>
      </c>
      <c r="F67" s="137" t="str">
        <f>IF(FN_MC!M69="","*",FN_MC!M69)</f>
        <v>-</v>
      </c>
      <c r="G67" s="121" t="str">
        <f>IF(FN_MC!I69="","*",FN_MC!I69)</f>
        <v>*</v>
      </c>
      <c r="H67" s="121" t="str">
        <f>IF(FN_MC!AB69="","*",FN_MC!AB69)</f>
        <v>*</v>
      </c>
      <c r="I67" s="121" t="str">
        <f>IF(FN_MC!AC69="","*",FN_MC!AC69)</f>
        <v>*</v>
      </c>
      <c r="J67" s="122" t="str">
        <f>IF(FN_MC!AA69="","*",FN_MC!AA69)</f>
        <v>*</v>
      </c>
      <c r="K67" s="134" t="str">
        <f>IF(FN_MC!AD69="","*",FN_MC!AD69)</f>
        <v>*</v>
      </c>
    </row>
    <row r="68" spans="2:11" s="123" customFormat="1" hidden="1">
      <c r="B68" s="120" t="str">
        <f>IF(FN_MC!Y70="","*",FN_MC!Y70)</f>
        <v>*</v>
      </c>
      <c r="C68" s="121" t="str">
        <f>IF(FN_MC!B70="","*",FN_MC!B70)</f>
        <v>*</v>
      </c>
      <c r="D68" s="121" t="str">
        <f>IF(FN_MC!D70="","*",FN_MC!D70)</f>
        <v>*</v>
      </c>
      <c r="E68" s="121" t="str">
        <f>IF(FN_MC!H70="","*",FN_MC!H70)</f>
        <v>*</v>
      </c>
      <c r="F68" s="137" t="str">
        <f>IF(FN_MC!M70="","*",FN_MC!M70)</f>
        <v>-</v>
      </c>
      <c r="G68" s="121" t="str">
        <f>IF(FN_MC!I70="","*",FN_MC!I70)</f>
        <v>*</v>
      </c>
      <c r="H68" s="121" t="str">
        <f>IF(FN_MC!AB70="","*",FN_MC!AB70)</f>
        <v>*</v>
      </c>
      <c r="I68" s="121" t="str">
        <f>IF(FN_MC!AC70="","*",FN_MC!AC70)</f>
        <v>*</v>
      </c>
      <c r="J68" s="122" t="str">
        <f>IF(FN_MC!AA70="","*",FN_MC!AA70)</f>
        <v>*</v>
      </c>
      <c r="K68" s="134" t="str">
        <f>IF(FN_MC!AD70="","*",FN_MC!AD70)</f>
        <v>*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*</v>
      </c>
      <c r="C70" s="121" t="str">
        <f>IF(FN_MC!B72="","*",FN_MC!B72)</f>
        <v>*</v>
      </c>
      <c r="D70" s="121" t="str">
        <f>IF(FN_MC!D72="","*",FN_MC!D72)</f>
        <v>*</v>
      </c>
      <c r="E70" s="121" t="str">
        <f>IF(FN_MC!H72="","*",FN_MC!H72)</f>
        <v>*</v>
      </c>
      <c r="F70" s="137" t="str">
        <f>IF(FN_MC!M72="","*",FN_MC!M72)</f>
        <v>-</v>
      </c>
      <c r="G70" s="121" t="str">
        <f>IF(FN_MC!I72="","*",FN_MC!I72)</f>
        <v>*</v>
      </c>
      <c r="H70" s="121" t="str">
        <f>IF(FN_MC!AB72="","*",FN_MC!AB72)</f>
        <v>*</v>
      </c>
      <c r="I70" s="121" t="str">
        <f>IF(FN_MC!AC72="","*",FN_MC!AC72)</f>
        <v>*</v>
      </c>
      <c r="J70" s="122" t="str">
        <f>IF(FN_MC!AA72="","*",FN_MC!AA72)</f>
        <v>*</v>
      </c>
      <c r="K70" s="134" t="str">
        <f>IF(FN_MC!AD72="","*",FN_MC!AD72)</f>
        <v>*</v>
      </c>
    </row>
    <row r="71" spans="2:11" s="123" customFormat="1" hidden="1">
      <c r="B71" s="120" t="str">
        <f>IF(FN_MC!Y73="","*",FN_MC!Y73)</f>
        <v>*</v>
      </c>
      <c r="C71" s="121" t="str">
        <f>IF(FN_MC!B73="","*",FN_MC!B73)</f>
        <v>*</v>
      </c>
      <c r="D71" s="121" t="str">
        <f>IF(FN_MC!D73="","*",FN_MC!D73)</f>
        <v>*</v>
      </c>
      <c r="E71" s="121" t="str">
        <f>IF(FN_MC!H73="","*",FN_MC!H73)</f>
        <v>*</v>
      </c>
      <c r="F71" s="137" t="str">
        <f>IF(FN_MC!M73="","*",FN_MC!M73)</f>
        <v>-</v>
      </c>
      <c r="G71" s="121" t="str">
        <f>IF(FN_MC!I73="","*",FN_MC!I73)</f>
        <v>*</v>
      </c>
      <c r="H71" s="121" t="str">
        <f>IF(FN_MC!AB73="","*",FN_MC!AB73)</f>
        <v>*</v>
      </c>
      <c r="I71" s="121" t="str">
        <f>IF(FN_MC!AC73="","*",FN_MC!AC73)</f>
        <v>*</v>
      </c>
      <c r="J71" s="122" t="str">
        <f>IF(FN_MC!AA73="","*",FN_MC!AA73)</f>
        <v>*</v>
      </c>
      <c r="K71" s="134" t="str">
        <f>IF(FN_MC!AD73="","*",FN_MC!AD73)</f>
        <v>*</v>
      </c>
    </row>
    <row r="72" spans="2:11" s="123" customFormat="1" hidden="1">
      <c r="B72" s="120" t="str">
        <f>IF(FN_MC!Y74="","*",FN_MC!Y74)</f>
        <v>*</v>
      </c>
      <c r="C72" s="121" t="str">
        <f>IF(FN_MC!B74="","*",FN_MC!B74)</f>
        <v>*</v>
      </c>
      <c r="D72" s="121" t="str">
        <f>IF(FN_MC!D74="","*",FN_MC!D74)</f>
        <v>*</v>
      </c>
      <c r="E72" s="121" t="str">
        <f>IF(FN_MC!H74="","*",FN_MC!H74)</f>
        <v>*</v>
      </c>
      <c r="F72" s="137" t="str">
        <f>IF(FN_MC!M74="","*",FN_MC!M74)</f>
        <v>-</v>
      </c>
      <c r="G72" s="121" t="str">
        <f>IF(FN_MC!I74="","*",FN_MC!I74)</f>
        <v>*</v>
      </c>
      <c r="H72" s="121" t="str">
        <f>IF(FN_MC!AB74="","*",FN_MC!AB74)</f>
        <v>*</v>
      </c>
      <c r="I72" s="121" t="str">
        <f>IF(FN_MC!AC74="","*",FN_MC!AC74)</f>
        <v>*</v>
      </c>
      <c r="J72" s="122" t="str">
        <f>IF(FN_MC!AA74="","*",FN_MC!AA74)</f>
        <v>*</v>
      </c>
      <c r="K72" s="134" t="str">
        <f>IF(FN_MC!AD74="","*",FN_MC!AD74)</f>
        <v>*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*</v>
      </c>
      <c r="E73" s="121" t="str">
        <f>IF(FN_MC!H75="","*",FN_MC!H75)</f>
        <v>*</v>
      </c>
      <c r="F73" s="137" t="str">
        <f>IF(FN_MC!M75="","*",FN_MC!M75)</f>
        <v>-</v>
      </c>
      <c r="G73" s="121" t="str">
        <f>IF(FN_MC!I75="","*",FN_MC!I75)</f>
        <v>*</v>
      </c>
      <c r="H73" s="121" t="str">
        <f>IF(FN_MC!AB75="","*",FN_MC!AB75)</f>
        <v>*</v>
      </c>
      <c r="I73" s="121" t="str">
        <f>IF(FN_MC!AC75="","*",FN_MC!AC75)</f>
        <v>*</v>
      </c>
      <c r="J73" s="122" t="str">
        <f>IF(FN_MC!AA75="","*",FN_MC!AA75)</f>
        <v>*</v>
      </c>
      <c r="K73" s="134" t="str">
        <f>IF(FN_MC!AD75="","*",FN_MC!AD75)</f>
        <v>*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*</v>
      </c>
      <c r="C76" s="121" t="str">
        <f>IF(FN_MC!B78="","*",FN_MC!B78)</f>
        <v>*</v>
      </c>
      <c r="D76" s="121" t="str">
        <f>IF(FN_MC!D78="","*",FN_MC!D78)</f>
        <v>*</v>
      </c>
      <c r="E76" s="121" t="str">
        <f>IF(FN_MC!H78="","*",FN_MC!H78)</f>
        <v>*</v>
      </c>
      <c r="F76" s="137" t="str">
        <f>IF(FN_MC!M78="","*",FN_MC!M78)</f>
        <v>-</v>
      </c>
      <c r="G76" s="121" t="str">
        <f>IF(FN_MC!I78="","*",FN_MC!I78)</f>
        <v>*</v>
      </c>
      <c r="H76" s="121" t="str">
        <f>IF(FN_MC!AB78="","*",FN_MC!AB78)</f>
        <v>*</v>
      </c>
      <c r="I76" s="121" t="str">
        <f>IF(FN_MC!AC78="","*",FN_MC!AC78)</f>
        <v>*</v>
      </c>
      <c r="J76" s="122" t="str">
        <f>IF(FN_MC!AA78="","*",FN_MC!AA78)</f>
        <v>*</v>
      </c>
      <c r="K76" s="134" t="str">
        <f>IF(FN_MC!AD78="","*",FN_MC!AD78)</f>
        <v>*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>*</v>
      </c>
      <c r="E77" s="121" t="str">
        <f>IF(FN_MC!H79="","*",FN_MC!H79)</f>
        <v>*</v>
      </c>
      <c r="F77" s="137" t="str">
        <f>IF(FN_MC!M79="","*",FN_MC!M79)</f>
        <v>-</v>
      </c>
      <c r="G77" s="121" t="str">
        <f>IF(FN_MC!I79="","*",FN_MC!I79)</f>
        <v>*</v>
      </c>
      <c r="H77" s="121" t="str">
        <f>IF(FN_MC!AB79="","*",FN_MC!AB79)</f>
        <v>*</v>
      </c>
      <c r="I77" s="121" t="str">
        <f>IF(FN_MC!AC79="","*",FN_MC!AC79)</f>
        <v>*</v>
      </c>
      <c r="J77" s="122" t="str">
        <f>IF(FN_MC!AA79="","*",FN_MC!AA79)</f>
        <v>*</v>
      </c>
      <c r="K77" s="134" t="str">
        <f>IF(FN_MC!AD79="","*",FN_MC!AD79)</f>
        <v>*</v>
      </c>
    </row>
    <row r="78" spans="2:11" s="123" customFormat="1" hidden="1">
      <c r="B78" s="120" t="str">
        <f>IF(FN_MC!Y80="","*",FN_MC!Y80)</f>
        <v>*</v>
      </c>
      <c r="C78" s="121" t="str">
        <f>IF(FN_MC!B80="","*",FN_MC!B80)</f>
        <v>*</v>
      </c>
      <c r="D78" s="121" t="str">
        <f>IF(FN_MC!D80="","*",FN_MC!D80)</f>
        <v>*</v>
      </c>
      <c r="E78" s="121" t="str">
        <f>IF(FN_MC!H80="","*",FN_MC!H80)</f>
        <v>*</v>
      </c>
      <c r="F78" s="137" t="str">
        <f>IF(FN_MC!M80="","*",FN_MC!M80)</f>
        <v>-</v>
      </c>
      <c r="G78" s="121" t="str">
        <f>IF(FN_MC!I80="","*",FN_MC!I80)</f>
        <v>*</v>
      </c>
      <c r="H78" s="121" t="str">
        <f>IF(FN_MC!AB80="","*",FN_MC!AB80)</f>
        <v>*</v>
      </c>
      <c r="I78" s="121" t="str">
        <f>IF(FN_MC!AC80="","*",FN_MC!AC80)</f>
        <v>*</v>
      </c>
      <c r="J78" s="122" t="str">
        <f>IF(FN_MC!AA80="","*",FN_MC!AA80)</f>
        <v>*</v>
      </c>
      <c r="K78" s="134" t="str">
        <f>IF(FN_MC!AD80="","*",FN_MC!AD80)</f>
        <v>*</v>
      </c>
    </row>
    <row r="79" spans="2:11" s="123" customFormat="1" hidden="1">
      <c r="B79" s="120" t="str">
        <f>IF(FN_MC!Y81="","*",FN_MC!Y81)</f>
        <v>*</v>
      </c>
      <c r="C79" s="121" t="str">
        <f>IF(FN_MC!B81="","*",FN_MC!B81)</f>
        <v>*</v>
      </c>
      <c r="D79" s="121" t="str">
        <f>IF(FN_MC!D81="","*",FN_MC!D81)</f>
        <v>*</v>
      </c>
      <c r="E79" s="121" t="str">
        <f>IF(FN_MC!H81="","*",FN_MC!H81)</f>
        <v>*</v>
      </c>
      <c r="F79" s="137" t="str">
        <f>IF(FN_MC!M81="","*",FN_MC!M81)</f>
        <v>-</v>
      </c>
      <c r="G79" s="121" t="str">
        <f>IF(FN_MC!I81="","*",FN_MC!I81)</f>
        <v>*</v>
      </c>
      <c r="H79" s="121" t="str">
        <f>IF(FN_MC!AB81="","*",FN_MC!AB81)</f>
        <v>*</v>
      </c>
      <c r="I79" s="121" t="str">
        <f>IF(FN_MC!AC81="","*",FN_MC!AC81)</f>
        <v>*</v>
      </c>
      <c r="J79" s="122" t="str">
        <f>IF(FN_MC!AA81="","*",FN_MC!AA81)</f>
        <v>*</v>
      </c>
      <c r="K79" s="134" t="str">
        <f>IF(FN_MC!AD81="","*",FN_MC!AD81)</f>
        <v>*</v>
      </c>
    </row>
    <row r="80" spans="2:11" s="123" customFormat="1" hidden="1">
      <c r="B80" s="120" t="str">
        <f>IF(FN_MC!Y82="","*",FN_MC!Y82)</f>
        <v>*</v>
      </c>
      <c r="C80" s="121" t="str">
        <f>IF(FN_MC!B82="","*",FN_MC!B82)</f>
        <v>*</v>
      </c>
      <c r="D80" s="121" t="str">
        <f>IF(FN_MC!D82="","*",FN_MC!D82)</f>
        <v>*</v>
      </c>
      <c r="E80" s="121" t="str">
        <f>IF(FN_MC!H82="","*",FN_MC!H82)</f>
        <v>*</v>
      </c>
      <c r="F80" s="137" t="str">
        <f>IF(FN_MC!M82="","*",FN_MC!M82)</f>
        <v>-</v>
      </c>
      <c r="G80" s="121" t="str">
        <f>IF(FN_MC!I82="","*",FN_MC!I82)</f>
        <v>*</v>
      </c>
      <c r="H80" s="121" t="str">
        <f>IF(FN_MC!AB82="","*",FN_MC!AB82)</f>
        <v>*</v>
      </c>
      <c r="I80" s="121" t="str">
        <f>IF(FN_MC!AC82="","*",FN_MC!AC82)</f>
        <v>*</v>
      </c>
      <c r="J80" s="122" t="str">
        <f>IF(FN_MC!AA82="","*",FN_MC!AA82)</f>
        <v>*</v>
      </c>
      <c r="K80" s="134" t="str">
        <f>IF(FN_MC!AD82="","*",FN_MC!AD82)</f>
        <v>*</v>
      </c>
    </row>
    <row r="81" spans="2:11" s="123" customFormat="1" hidden="1">
      <c r="B81" s="120" t="str">
        <f>IF(FN_MC!Y83="","*",FN_MC!Y83)</f>
        <v>*</v>
      </c>
      <c r="C81" s="121" t="str">
        <f>IF(FN_MC!B83="","*",FN_MC!B83)</f>
        <v>*</v>
      </c>
      <c r="D81" s="121" t="str">
        <f>IF(FN_MC!D83="","*",FN_MC!D83)</f>
        <v>*</v>
      </c>
      <c r="E81" s="121" t="str">
        <f>IF(FN_MC!H83="","*",FN_MC!H83)</f>
        <v>*</v>
      </c>
      <c r="F81" s="137" t="str">
        <f>IF(FN_MC!M83="","*",FN_MC!M83)</f>
        <v>-</v>
      </c>
      <c r="G81" s="121" t="str">
        <f>IF(FN_MC!I83="","*",FN_MC!I83)</f>
        <v>*</v>
      </c>
      <c r="H81" s="121" t="str">
        <f>IF(FN_MC!AB83="","*",FN_MC!AB83)</f>
        <v>*</v>
      </c>
      <c r="I81" s="121" t="str">
        <f>IF(FN_MC!AC83="","*",FN_MC!AC83)</f>
        <v>*</v>
      </c>
      <c r="J81" s="122" t="str">
        <f>IF(FN_MC!AA83="","*",FN_MC!AA83)</f>
        <v>*</v>
      </c>
      <c r="K81" s="134" t="str">
        <f>IF(FN_MC!AD83="","*",FN_MC!AD83)</f>
        <v>*</v>
      </c>
    </row>
    <row r="82" spans="2:11" s="123" customFormat="1" hidden="1">
      <c r="B82" s="120" t="str">
        <f>IF(FN_MC!Y84="","*",FN_MC!Y84)</f>
        <v>*</v>
      </c>
      <c r="C82" s="121" t="str">
        <f>IF(FN_MC!B84="","*",FN_MC!B84)</f>
        <v>*</v>
      </c>
      <c r="D82" s="121" t="str">
        <f>IF(FN_MC!D84="","*",FN_MC!D84)</f>
        <v>*</v>
      </c>
      <c r="E82" s="121" t="str">
        <f>IF(FN_MC!H84="","*",FN_MC!H84)</f>
        <v>*</v>
      </c>
      <c r="F82" s="137" t="str">
        <f>IF(FN_MC!M84="","*",FN_MC!M84)</f>
        <v>-</v>
      </c>
      <c r="G82" s="121" t="str">
        <f>IF(FN_MC!I84="","*",FN_MC!I84)</f>
        <v>*</v>
      </c>
      <c r="H82" s="121" t="str">
        <f>IF(FN_MC!AB84="","*",FN_MC!AB84)</f>
        <v>*</v>
      </c>
      <c r="I82" s="121" t="str">
        <f>IF(FN_MC!AC84="","*",FN_MC!AC84)</f>
        <v>*</v>
      </c>
      <c r="J82" s="122" t="str">
        <f>IF(FN_MC!AA84="","*",FN_MC!AA84)</f>
        <v>*</v>
      </c>
      <c r="K82" s="134" t="str">
        <f>IF(FN_MC!AD84="","*",FN_MC!AD84)</f>
        <v>*</v>
      </c>
    </row>
    <row r="83" spans="2:11" s="123" customFormat="1" hidden="1">
      <c r="B83" s="120" t="str">
        <f>IF(FN_MC!Y85="","*",FN_MC!Y85)</f>
        <v>*</v>
      </c>
      <c r="C83" s="121" t="str">
        <f>IF(FN_MC!B85="","*",FN_MC!B85)</f>
        <v>*</v>
      </c>
      <c r="D83" s="121" t="str">
        <f>IF(FN_MC!D85="","*",FN_MC!D85)</f>
        <v>*</v>
      </c>
      <c r="E83" s="121" t="str">
        <f>IF(FN_MC!H85="","*",FN_MC!H85)</f>
        <v>*</v>
      </c>
      <c r="F83" s="137" t="str">
        <f>IF(FN_MC!M85="","*",FN_MC!M85)</f>
        <v>-</v>
      </c>
      <c r="G83" s="121" t="str">
        <f>IF(FN_MC!I85="","*",FN_MC!I85)</f>
        <v>*</v>
      </c>
      <c r="H83" s="121" t="str">
        <f>IF(FN_MC!AB85="","*",FN_MC!AB85)</f>
        <v>*</v>
      </c>
      <c r="I83" s="121" t="str">
        <f>IF(FN_MC!AC85="","*",FN_MC!AC85)</f>
        <v>*</v>
      </c>
      <c r="J83" s="122" t="str">
        <f>IF(FN_MC!AA85="","*",FN_MC!AA85)</f>
        <v>*</v>
      </c>
      <c r="K83" s="134" t="str">
        <f>IF(FN_MC!AD85="","*",FN_MC!AD85)</f>
        <v>*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 t="str">
        <f>IF(FN_MC!B87="","*",FN_MC!B87)</f>
        <v>*</v>
      </c>
      <c r="D85" s="121" t="str">
        <f>IF(FN_MC!D87="","*",FN_MC!D87)</f>
        <v>*</v>
      </c>
      <c r="E85" s="121" t="str">
        <f>IF(FN_MC!H87="","*",FN_MC!H87)</f>
        <v>*</v>
      </c>
      <c r="F85" s="137" t="str">
        <f>IF(FN_MC!M87="","*",FN_MC!M87)</f>
        <v>-</v>
      </c>
      <c r="G85" s="121" t="str">
        <f>IF(FN_MC!I87="","*",FN_MC!I87)</f>
        <v>*</v>
      </c>
      <c r="H85" s="121" t="str">
        <f>IF(FN_MC!AB87="","*",FN_MC!AB87)</f>
        <v>*</v>
      </c>
      <c r="I85" s="121" t="str">
        <f>IF(FN_MC!AC87="","*",FN_MC!AC87)</f>
        <v>*</v>
      </c>
      <c r="J85" s="122" t="str">
        <f>IF(FN_MC!AA87="","*",FN_MC!AA87)</f>
        <v>*</v>
      </c>
      <c r="K85" s="134" t="str">
        <f>IF(FN_MC!AD87="","*",FN_MC!AD87)</f>
        <v>*</v>
      </c>
    </row>
    <row r="86" spans="2:11" s="123" customFormat="1" hidden="1">
      <c r="B86" s="120" t="str">
        <f>IF(FN_MC!Y88="","*",FN_MC!Y88)</f>
        <v>*</v>
      </c>
      <c r="C86" s="121" t="str">
        <f>IF(FN_MC!B88="","*",FN_MC!B88)</f>
        <v>*</v>
      </c>
      <c r="D86" s="121" t="str">
        <f>IF(FN_MC!D88="","*",FN_MC!D88)</f>
        <v>*</v>
      </c>
      <c r="E86" s="121" t="str">
        <f>IF(FN_MC!H88="","*",FN_MC!H88)</f>
        <v>*</v>
      </c>
      <c r="F86" s="137" t="str">
        <f>IF(FN_MC!M88="","*",FN_MC!M88)</f>
        <v>-</v>
      </c>
      <c r="G86" s="121" t="str">
        <f>IF(FN_MC!I88="","*",FN_MC!I88)</f>
        <v>*</v>
      </c>
      <c r="H86" s="121" t="str">
        <f>IF(FN_MC!AB88="","*",FN_MC!AB88)</f>
        <v>*</v>
      </c>
      <c r="I86" s="121" t="str">
        <f>IF(FN_MC!AC88="","*",FN_MC!AC88)</f>
        <v>*</v>
      </c>
      <c r="J86" s="122" t="str">
        <f>IF(FN_MC!AA88="","*",FN_MC!AA88)</f>
        <v>*</v>
      </c>
      <c r="K86" s="134" t="str">
        <f>IF(FN_MC!AD88="","*",FN_MC!AD88)</f>
        <v>*</v>
      </c>
    </row>
    <row r="87" spans="2:11" s="123" customFormat="1" hidden="1">
      <c r="B87" s="120" t="str">
        <f>IF(FN_MC!Y89="","*",FN_MC!Y89)</f>
        <v>*</v>
      </c>
      <c r="C87" s="121" t="str">
        <f>IF(FN_MC!B89="","*",FN_MC!B89)</f>
        <v>*</v>
      </c>
      <c r="D87" s="121" t="str">
        <f>IF(FN_MC!D89="","*",FN_MC!D89)</f>
        <v>*</v>
      </c>
      <c r="E87" s="121" t="str">
        <f>IF(FN_MC!H89="","*",FN_MC!H89)</f>
        <v>*</v>
      </c>
      <c r="F87" s="137" t="str">
        <f>IF(FN_MC!M89="","*",FN_MC!M89)</f>
        <v>-</v>
      </c>
      <c r="G87" s="121" t="str">
        <f>IF(FN_MC!I89="","*",FN_MC!I89)</f>
        <v>*</v>
      </c>
      <c r="H87" s="121" t="str">
        <f>IF(FN_MC!AB89="","*",FN_MC!AB89)</f>
        <v>*</v>
      </c>
      <c r="I87" s="121" t="str">
        <f>IF(FN_MC!AC89="","*",FN_MC!AC89)</f>
        <v>*</v>
      </c>
      <c r="J87" s="122" t="str">
        <f>IF(FN_MC!AA89="","*",FN_MC!AA89)</f>
        <v>*</v>
      </c>
      <c r="K87" s="134" t="str">
        <f>IF(FN_MC!AD89="","*",FN_MC!AD89)</f>
        <v>*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-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*</v>
      </c>
      <c r="C92" s="121" t="str">
        <f>IF(FN_MC!B94="","*",FN_MC!B94)</f>
        <v>*</v>
      </c>
      <c r="D92" s="121" t="str">
        <f>IF(FN_MC!D94="","*",FN_MC!D94)</f>
        <v>*</v>
      </c>
      <c r="E92" s="121" t="str">
        <f>IF(FN_MC!H94="","*",FN_MC!H94)</f>
        <v>*</v>
      </c>
      <c r="F92" s="137" t="str">
        <f>IF(FN_MC!M94="","*",FN_MC!M94)</f>
        <v>-</v>
      </c>
      <c r="G92" s="121" t="str">
        <f>IF(FN_MC!I94="","*",FN_MC!I94)</f>
        <v>*</v>
      </c>
      <c r="H92" s="121" t="str">
        <f>IF(FN_MC!AB94="","*",FN_MC!AB94)</f>
        <v>*</v>
      </c>
      <c r="I92" s="121" t="str">
        <f>IF(FN_MC!AC94="","*",FN_MC!AC94)</f>
        <v>*</v>
      </c>
      <c r="J92" s="122" t="str">
        <f>IF(FN_MC!AA94="","*",FN_MC!AA94)</f>
        <v>*</v>
      </c>
      <c r="K92" s="134" t="str">
        <f>IF(FN_MC!AD94="","*",FN_MC!AD94)</f>
        <v>*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*</v>
      </c>
      <c r="E93" s="121" t="str">
        <f>IF(FN_MC!H95="","*",FN_MC!H95)</f>
        <v>*</v>
      </c>
      <c r="F93" s="137" t="str">
        <f>IF(FN_MC!M95="","*",FN_MC!M95)</f>
        <v>-</v>
      </c>
      <c r="G93" s="121" t="str">
        <f>IF(FN_MC!I95="","*",FN_MC!I95)</f>
        <v>*</v>
      </c>
      <c r="H93" s="121" t="str">
        <f>IF(FN_MC!AB95="","*",FN_MC!AB95)</f>
        <v>*</v>
      </c>
      <c r="I93" s="121" t="str">
        <f>IF(FN_MC!AC95="","*",FN_MC!AC95)</f>
        <v>*</v>
      </c>
      <c r="J93" s="122" t="str">
        <f>IF(FN_MC!AA95="","*",FN_MC!AA95)</f>
        <v>*</v>
      </c>
      <c r="K93" s="134" t="str">
        <f>IF(FN_MC!AD95="","*",FN_MC!AD95)</f>
        <v>*</v>
      </c>
    </row>
    <row r="94" spans="2:11" s="123" customFormat="1" hidden="1">
      <c r="B94" s="120" t="str">
        <f>IF(FN_MC!Y96="","*",FN_MC!Y96)</f>
        <v>*</v>
      </c>
      <c r="C94" s="121" t="str">
        <f>IF(FN_MC!B96="","*",FN_MC!B96)</f>
        <v>*</v>
      </c>
      <c r="D94" s="121" t="str">
        <f>IF(FN_MC!D96="","*",FN_MC!D96)</f>
        <v>*</v>
      </c>
      <c r="E94" s="121" t="str">
        <f>IF(FN_MC!H96="","*",FN_MC!H96)</f>
        <v>*</v>
      </c>
      <c r="F94" s="137" t="str">
        <f>IF(FN_MC!M96="","*",FN_MC!M96)</f>
        <v>-</v>
      </c>
      <c r="G94" s="121" t="str">
        <f>IF(FN_MC!I96="","*",FN_MC!I96)</f>
        <v>*</v>
      </c>
      <c r="H94" s="121" t="str">
        <f>IF(FN_MC!AB96="","*",FN_MC!AB96)</f>
        <v>*</v>
      </c>
      <c r="I94" s="121" t="str">
        <f>IF(FN_MC!AC96="","*",FN_MC!AC96)</f>
        <v>*</v>
      </c>
      <c r="J94" s="122" t="str">
        <f>IF(FN_MC!AA96="","*",FN_MC!AA96)</f>
        <v>*</v>
      </c>
      <c r="K94" s="134" t="str">
        <f>IF(FN_MC!AD96="","*",FN_MC!AD96)</f>
        <v>*</v>
      </c>
    </row>
    <row r="95" spans="2:11" s="123" customFormat="1" hidden="1">
      <c r="B95" s="120" t="str">
        <f>IF(FN_MC!Y97="","*",FN_MC!Y97)</f>
        <v>*</v>
      </c>
      <c r="C95" s="121" t="str">
        <f>IF(FN_MC!B97="","*",FN_MC!B97)</f>
        <v>*</v>
      </c>
      <c r="D95" s="121" t="str">
        <f>IF(FN_MC!D97="","*",FN_MC!D97)</f>
        <v>*</v>
      </c>
      <c r="E95" s="121" t="str">
        <f>IF(FN_MC!H97="","*",FN_MC!H97)</f>
        <v>*</v>
      </c>
      <c r="F95" s="137" t="str">
        <f>IF(FN_MC!M97="","*",FN_MC!M97)</f>
        <v>-</v>
      </c>
      <c r="G95" s="121" t="str">
        <f>IF(FN_MC!I97="","*",FN_MC!I97)</f>
        <v>*</v>
      </c>
      <c r="H95" s="121" t="str">
        <f>IF(FN_MC!AB97="","*",FN_MC!AB97)</f>
        <v>*</v>
      </c>
      <c r="I95" s="121" t="str">
        <f>IF(FN_MC!AC97="","*",FN_MC!AC97)</f>
        <v>*</v>
      </c>
      <c r="J95" s="122" t="str">
        <f>IF(FN_MC!AA97="","*",FN_MC!AA97)</f>
        <v>*</v>
      </c>
      <c r="K95" s="134" t="str">
        <f>IF(FN_MC!AD97="","*",FN_MC!AD97)</f>
        <v>*</v>
      </c>
    </row>
    <row r="96" spans="2:11" s="123" customFormat="1" hidden="1">
      <c r="B96" s="120" t="str">
        <f>IF(FN_MC!Y98="","*",FN_MC!Y98)</f>
        <v>*</v>
      </c>
      <c r="C96" s="121" t="str">
        <f>IF(FN_MC!B98="","*",FN_MC!B98)</f>
        <v>*</v>
      </c>
      <c r="D96" s="121" t="str">
        <f>IF(FN_MC!D98="","*",FN_MC!D98)</f>
        <v>*</v>
      </c>
      <c r="E96" s="121" t="str">
        <f>IF(FN_MC!H98="","*",FN_MC!H98)</f>
        <v>*</v>
      </c>
      <c r="F96" s="137" t="str">
        <f>IF(FN_MC!M98="","*",FN_MC!M98)</f>
        <v>-</v>
      </c>
      <c r="G96" s="121" t="str">
        <f>IF(FN_MC!I98="","*",FN_MC!I98)</f>
        <v>*</v>
      </c>
      <c r="H96" s="121" t="str">
        <f>IF(FN_MC!AB98="","*",FN_MC!AB98)</f>
        <v>*</v>
      </c>
      <c r="I96" s="121" t="str">
        <f>IF(FN_MC!AC98="","*",FN_MC!AC98)</f>
        <v>*</v>
      </c>
      <c r="J96" s="122" t="str">
        <f>IF(FN_MC!AA98="","*",FN_MC!AA98)</f>
        <v>*</v>
      </c>
      <c r="K96" s="134" t="str">
        <f>IF(FN_MC!AD98="","*",FN_MC!AD98)</f>
        <v>*</v>
      </c>
    </row>
    <row r="97" spans="2:11" s="123" customFormat="1" hidden="1">
      <c r="B97" s="120" t="str">
        <f>IF(FN_MC!Y99="","*",FN_MC!Y99)</f>
        <v>*</v>
      </c>
      <c r="C97" s="121" t="str">
        <f>IF(FN_MC!B99="","*",FN_MC!B99)</f>
        <v>*</v>
      </c>
      <c r="D97" s="121" t="str">
        <f>IF(FN_MC!D99="","*",FN_MC!D99)</f>
        <v>*</v>
      </c>
      <c r="E97" s="121" t="str">
        <f>IF(FN_MC!H99="","*",FN_MC!H99)</f>
        <v>*</v>
      </c>
      <c r="F97" s="137" t="str">
        <f>IF(FN_MC!M99="","*",FN_MC!M99)</f>
        <v>-</v>
      </c>
      <c r="G97" s="121" t="str">
        <f>IF(FN_MC!I99="","*",FN_MC!I99)</f>
        <v>*</v>
      </c>
      <c r="H97" s="121" t="str">
        <f>IF(FN_MC!AB99="","*",FN_MC!AB99)</f>
        <v>*</v>
      </c>
      <c r="I97" s="121" t="str">
        <f>IF(FN_MC!AC99="","*",FN_MC!AC99)</f>
        <v>*</v>
      </c>
      <c r="J97" s="122" t="str">
        <f>IF(FN_MC!AA99="","*",FN_MC!AA99)</f>
        <v>*</v>
      </c>
      <c r="K97" s="134" t="str">
        <f>IF(FN_MC!AD99="","*",FN_MC!AD99)</f>
        <v>*</v>
      </c>
    </row>
    <row r="98" spans="2:11" s="123" customFormat="1" hidden="1">
      <c r="B98" s="120" t="str">
        <f>IF(FN_MC!Y100="","*",FN_MC!Y100)</f>
        <v>*</v>
      </c>
      <c r="C98" s="121" t="str">
        <f>IF(FN_MC!B100="","*",FN_MC!B100)</f>
        <v>*</v>
      </c>
      <c r="D98" s="121" t="str">
        <f>IF(FN_MC!D100="","*",FN_MC!D100)</f>
        <v>*</v>
      </c>
      <c r="E98" s="121" t="str">
        <f>IF(FN_MC!H100="","*",FN_MC!H100)</f>
        <v>*</v>
      </c>
      <c r="F98" s="137" t="str">
        <f>IF(FN_MC!M100="","*",FN_MC!M100)</f>
        <v>-</v>
      </c>
      <c r="G98" s="121" t="str">
        <f>IF(FN_MC!I100="","*",FN_MC!I100)</f>
        <v>*</v>
      </c>
      <c r="H98" s="121" t="str">
        <f>IF(FN_MC!AB100="","*",FN_MC!AB100)</f>
        <v>*</v>
      </c>
      <c r="I98" s="121" t="str">
        <f>IF(FN_MC!AC100="","*",FN_MC!AC100)</f>
        <v>*</v>
      </c>
      <c r="J98" s="122" t="str">
        <f>IF(FN_MC!AA100="","*",FN_MC!AA100)</f>
        <v>*</v>
      </c>
      <c r="K98" s="134" t="str">
        <f>IF(FN_MC!AD100="","*",FN_MC!AD100)</f>
        <v>*</v>
      </c>
    </row>
    <row r="99" spans="2:11" s="123" customFormat="1" hidden="1">
      <c r="B99" s="120" t="str">
        <f>IF(FN_MC!Y101="","*",FN_MC!Y101)</f>
        <v>*</v>
      </c>
      <c r="C99" s="121" t="str">
        <f>IF(FN_MC!B101="","*",FN_MC!B101)</f>
        <v>*</v>
      </c>
      <c r="D99" s="121" t="str">
        <f>IF(FN_MC!D101="","*",FN_MC!D101)</f>
        <v>*</v>
      </c>
      <c r="E99" s="121" t="str">
        <f>IF(FN_MC!H101="","*",FN_MC!H101)</f>
        <v>*</v>
      </c>
      <c r="F99" s="137" t="str">
        <f>IF(FN_MC!M101="","*",FN_MC!M101)</f>
        <v>-</v>
      </c>
      <c r="G99" s="121" t="str">
        <f>IF(FN_MC!I101="","*",FN_MC!I101)</f>
        <v>*</v>
      </c>
      <c r="H99" s="121" t="str">
        <f>IF(FN_MC!AB101="","*",FN_MC!AB101)</f>
        <v>*</v>
      </c>
      <c r="I99" s="121" t="str">
        <f>IF(FN_MC!AC101="","*",FN_MC!AC101)</f>
        <v>*</v>
      </c>
      <c r="J99" s="122" t="str">
        <f>IF(FN_MC!AA101="","*",FN_MC!AA101)</f>
        <v>*</v>
      </c>
      <c r="K99" s="134" t="str">
        <f>IF(FN_MC!AD101="","*",FN_MC!AD101)</f>
        <v>*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*</v>
      </c>
      <c r="E100" s="121" t="str">
        <f>IF(FN_MC!H102="","*",FN_MC!H102)</f>
        <v>*</v>
      </c>
      <c r="F100" s="137" t="str">
        <f>IF(FN_MC!M102="","*",FN_MC!M102)</f>
        <v>-</v>
      </c>
      <c r="G100" s="121" t="str">
        <f>IF(FN_MC!I102="","*",FN_MC!I102)</f>
        <v>*</v>
      </c>
      <c r="H100" s="121" t="str">
        <f>IF(FN_MC!AB102="","*",FN_MC!AB102)</f>
        <v>*</v>
      </c>
      <c r="I100" s="121" t="str">
        <f>IF(FN_MC!AC102="","*",FN_MC!AC102)</f>
        <v>*</v>
      </c>
      <c r="J100" s="122" t="str">
        <f>IF(FN_MC!AA102="","*",FN_MC!AA102)</f>
        <v>*</v>
      </c>
      <c r="K100" s="134" t="str">
        <f>IF(FN_MC!AD102="","*",FN_MC!AD102)</f>
        <v>*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*</v>
      </c>
      <c r="C103" s="121" t="str">
        <f>IF(FN_MC!B105="","*",FN_MC!B105)</f>
        <v>*</v>
      </c>
      <c r="D103" s="121" t="str">
        <f>IF(FN_MC!D105="","*",FN_MC!D105)</f>
        <v>*</v>
      </c>
      <c r="E103" s="121" t="str">
        <f>IF(FN_MC!H105="","*",FN_MC!H105)</f>
        <v>*</v>
      </c>
      <c r="F103" s="137" t="str">
        <f>IF(FN_MC!M105="","*",FN_MC!M105)</f>
        <v>-</v>
      </c>
      <c r="G103" s="121" t="str">
        <f>IF(FN_MC!I105="","*",FN_MC!I105)</f>
        <v>*</v>
      </c>
      <c r="H103" s="121" t="str">
        <f>IF(FN_MC!AB105="","*",FN_MC!AB105)</f>
        <v>*</v>
      </c>
      <c r="I103" s="121" t="str">
        <f>IF(FN_MC!AC105="","*",FN_MC!AC105)</f>
        <v>*</v>
      </c>
      <c r="J103" s="122" t="str">
        <f>IF(FN_MC!AA105="","*",FN_MC!AA105)</f>
        <v>*</v>
      </c>
      <c r="K103" s="134" t="str">
        <f>IF(FN_MC!AD105="","*",FN_MC!AD105)</f>
        <v>*</v>
      </c>
    </row>
    <row r="104" spans="2:11" s="123" customFormat="1" hidden="1">
      <c r="B104" s="120" t="str">
        <f>IF(FN_MC!Y106="","*",FN_MC!Y106)</f>
        <v>*</v>
      </c>
      <c r="C104" s="121" t="str">
        <f>IF(FN_MC!B106="","*",FN_MC!B106)</f>
        <v>*</v>
      </c>
      <c r="D104" s="121" t="str">
        <f>IF(FN_MC!D106="","*",FN_MC!D106)</f>
        <v>*</v>
      </c>
      <c r="E104" s="121" t="str">
        <f>IF(FN_MC!H106="","*",FN_MC!H106)</f>
        <v>*</v>
      </c>
      <c r="F104" s="137" t="str">
        <f>IF(FN_MC!M106="","*",FN_MC!M106)</f>
        <v>-</v>
      </c>
      <c r="G104" s="121" t="str">
        <f>IF(FN_MC!I106="","*",FN_MC!I106)</f>
        <v>*</v>
      </c>
      <c r="H104" s="121" t="str">
        <f>IF(FN_MC!AB106="","*",FN_MC!AB106)</f>
        <v>*</v>
      </c>
      <c r="I104" s="121" t="str">
        <f>IF(FN_MC!AC106="","*",FN_MC!AC106)</f>
        <v>*</v>
      </c>
      <c r="J104" s="122" t="str">
        <f>IF(FN_MC!AA106="","*",FN_MC!AA106)</f>
        <v>*</v>
      </c>
      <c r="K104" s="134" t="str">
        <f>IF(FN_MC!AD106="","*",FN_MC!AD106)</f>
        <v>*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-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-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-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-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-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-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-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6" month="1" day="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AC42F72D-D791-4D70-AEB9-DCC3882B7AB8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2026-01-04T17:29:44Z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