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24" documentId="8_{C16AF0B1-DE6F-4D81-B6CC-DB7BBC320B89}" xr6:coauthVersionLast="47" xr6:coauthVersionMax="47" xr10:uidLastSave="{7D1069D5-8CF2-4B37-B366-18A0BB51B5D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42" i="1" l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N771" i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<sst xmlns="http://schemas.openxmlformats.org/spreadsheetml/2006/main" count="15303" uniqueCount="2182">
  <si>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</si>
  <si>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</si>
  <si>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</si>
  <si>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</si>
  <si>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</si>
  <si>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</si>
  <si>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</si>
  <si>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</si>
  <si>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</si>
  <si>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</si>
  <si>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</si>
  <si>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</si>
  <si>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</si>
  <si>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</si>
  <si>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</si>
  <si>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</si>
  <si>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</si>
  <si>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</si>
  <si>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</si>
  <si>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</si>
  <si>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</si>
  <si>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</si>
  <si>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</si>
  <si>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</si>
  <si>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</si>
  <si>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</si>
  <si>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</si>
  <si>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</si>
  <si>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</si>
  <si>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</si>
  <si>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</si>
  <si>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</si>
  <si>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</si>
  <si>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</si>
  <si>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</si>
  <si>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</si>
  <si>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</si>
  <si>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</si>
  <si>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</si>
  <si>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</si>
  <si>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</si>
  <si>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</si>
  <si>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</si>
  <si>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</si>
  <si>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</si>
  <si>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</si>
  <si>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</si>
  <si>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</si>
  <si>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</si>
  <si>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</si>
  <si>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</si>
  <si>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</si>
  <si>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</si>
  <si>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</si>
  <si>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</si>
  <si>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</si>
  <si>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</si>
  <si>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</si>
  <si>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</si>
  <si>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</si>
  <si>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</si>
  <si>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</si>
  <si>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</si>
  <si>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</si>
  <si>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</si>
  <si>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</si>
  <si>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</si>
  <si>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</si>
  <si>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</si>
  <si>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</si>
  <si>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</si>
  <si>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</si>
  <si>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</si>
  <si>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</si>
  <si>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</si>
  <si>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</si>
  <si>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</si>
  <si>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</si>
  <si>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</si>
  <si>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</si>
  <si>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</si>
  <si>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</si>
  <si>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</si>
  <si>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</si>
  <si>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</si>
  <si>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</si>
  <si>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</si>
  <si>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</si>
  <si>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</si>
  <si>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</si>
  <si>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</si>
  <si>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</si>
  <si>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</si>
  <si>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</si>
  <si>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</si>
  <si>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</si>
  <si>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</si>
  <si>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</si>
  <si>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</si>
  <si>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</si>
  <si>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</si>
  <si>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</si>
  <si>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</si>
  <si>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</si>
  <si>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</si>
  <si>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</si>
  <si>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</si>
  <si>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</si>
  <si>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</si>
  <si>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</si>
  <si>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</si>
  <si>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</si>
  <si>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</si>
  <si>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</si>
  <si>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</si>
  <si>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</si>
  <si>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</si>
  <si>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</si>
  <si>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</si>
  <si>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</si>
  <si>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</si>
  <si>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</si>
  <si>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</si>
  <si>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</si>
  <si>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</si>
  <si>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</si>
  <si>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</si>
  <si>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</si>
  <si>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</si>
  <si>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</si>
  <si>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</si>
  <si>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</si>
  <si>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</si>
  <si>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</si>
  <si>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</si>
  <si>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</si>
  <si>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</si>
  <si>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</si>
  <si>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</si>
  <si>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</si>
  <si>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</si>
  <si>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</si>
  <si>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</si>
  <si>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</si>
  <si>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</si>
  <si>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</si>
  <si>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</si>
  <si>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</si>
  <si>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</si>
  <si>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</si>
  <si>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</si>
  <si>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</si>
  <si>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</si>
  <si>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</si>
  <si>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</si>
  <si>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</si>
  <si>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</si>
  <si>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</si>
  <si>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</si>
  <si>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</si>
  <si>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</si>
  <si>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</si>
  <si>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</si>
  <si>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</si>
  <si>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</si>
  <si>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</si>
  <si>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</si>
  <si>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</si>
  <si>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</si>
  <si>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</si>
  <si>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</si>
  <si>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</si>
  <si>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</si>
  <si>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</si>
  <si>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</si>
  <si>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</si>
  <si>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</si>
  <si>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</si>
  <si>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</si>
  <si>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</si>
  <si>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</si>
  <si>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</si>
  <si>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</si>
  <si>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</si>
  <si>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</si>
  <si>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</si>
  <si>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</si>
  <si>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</si>
  <si>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</si>
  <si>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</si>
  <si>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</si>
  <si>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</si>
  <si>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</si>
  <si>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</si>
  <si>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</si>
  <si>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</si>
  <si>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</si>
  <si>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</si>
  <si>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</si>
  <si>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</si>
  <si>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</si>
  <si>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</si>
  <si>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</si>
  <si>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</si>
  <si>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</si>
  <si>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</si>
  <si>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</si>
  <si>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</si>
  <si>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</si>
  <si>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</si>
  <si>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</si>
  <si>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</si>
  <si>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</si>
  <si>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</si>
  <si>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</si>
  <si>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</si>
  <si>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</si>
  <si>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</si>
  <si>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</si>
  <si>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</si>
  <si>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</si>
  <si>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</si>
  <si>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</si>
  <si>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</si>
  <si>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</si>
  <si>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</si>
  <si>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</si>
  <si>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</si>
  <si>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</si>
  <si>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</si>
  <si>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</si>
  <si>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</si>
  <si>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</si>
  <si>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</si>
  <si>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</si>
  <si>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</si>
  <si>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</si>
  <si>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</si>
  <si>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</si>
  <si>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</si>
  <si>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</si>
  <si>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</si>
  <si>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</si>
  <si>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</si>
  <si>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</si>
  <si>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</si>
  <si>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</si>
  <si>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</si>
  <si>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</si>
  <si>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</si>
  <si>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</si>
  <si>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</si>
  <si>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</si>
  <si>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</si>
  <si>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</si>
  <si>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</si>
  <si>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</si>
  <si>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</si>
  <si>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</si>
  <si>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</si>
  <si>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</si>
  <si>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</si>
  <si>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</si>
  <si>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</si>
  <si>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</si>
  <si>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</si>
  <si>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</si>
  <si>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</si>
  <si>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</si>
  <si>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</si>
  <si>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</si>
  <si>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</si>
  <si>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</si>
  <si>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</si>
  <si>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</si>
  <si>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</si>
  <si>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</si>
  <si>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</si>
  <si>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</si>
  <si>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</si>
  <si>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</si>
  <si>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</si>
  <si>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</si>
  <si>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</si>
  <si>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</si>
  <si>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</si>
  <si>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</si>
  <si>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</si>
  <si>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</si>
  <si>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</si>
  <si>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</si>
  <si>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</si>
  <si>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</si>
  <si>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</si>
  <si>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</si>
  <si>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</si>
  <si>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</si>
  <si>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</si>
  <si>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</si>
  <si>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</si>
  <si>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</si>
  <si>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</si>
  <si>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</si>
  <si>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</si>
  <si>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</si>
  <si>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</si>
  <si>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</si>
  <si>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</si>
  <si>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</si>
  <si>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</si>
  <si>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</si>
  <si>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</si>
  <si>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</si>
  <si>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</si>
  <si>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</si>
  <si>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</si>
  <si>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</si>
  <si>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</si>
  <si>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</si>
  <si>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</si>
  <si>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</si>
  <si>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</si>
  <si>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</si>
  <si>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</si>
  <si>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</si>
  <si>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</si>
  <si>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</si>
  <si>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</si>
  <si>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</si>
  <si>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</si>
  <si>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</si>
  <si>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</si>
  <si>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</si>
  <si>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</si>
  <si>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</si>
  <si>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</si>
  <si>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</si>
  <si>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</si>
  <si>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</si>
  <si>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</si>
  <si>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</si>
  <si>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</si>
  <si>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</si>
  <si>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</si>
  <si>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</si>
  <si>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</si>
  <si>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</si>
  <si>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</si>
  <si>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</si>
  <si>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</si>
  <si>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</si>
  <si>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</si>
  <si>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</si>
  <si>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</si>
  <si>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</si>
  <si>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</si>
  <si>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</si>
  <si>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</si>
  <si>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</si>
  <si>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</si>
  <si>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</si>
  <si>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</si>
  <si>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</si>
  <si>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</si>
  <si>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</si>
  <si>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</si>
  <si>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</si>
  <si>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</si>
  <si>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</si>
  <si>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</si>
  <si>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</si>
  <si>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</si>
  <si>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</si>
  <si>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</si>
  <si>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</si>
  <si>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</si>
  <si>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</si>
  <si>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</si>
  <si>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</si>
  <si>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</si>
  <si>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</si>
  <si>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</si>
  <si>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</si>
  <si>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</si>
  <si>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</si>
  <si>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</si>
  <si>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</si>
  <si>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</si>
  <si>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</si>
  <si>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</si>
  <si>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</si>
  <si>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</si>
  <si>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</si>
  <si>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</si>
  <si>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</si>
  <si>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</si>
  <si>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</si>
  <si>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</si>
  <si>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</si>
  <si>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</si>
  <si>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</si>
  <si>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</si>
  <si>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</si>
  <si>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</si>
  <si>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</si>
  <si>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</si>
  <si>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</si>
  <si>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</si>
  <si>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</si>
  <si>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</si>
  <si>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</si>
  <si>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</si>
  <si>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</si>
  <si>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</si>
  <si>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</si>
  <si>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</si>
  <si>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</si>
  <si>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</si>
  <si>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</si>
  <si>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</si>
  <si>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</si>
  <si>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</si>
  <si>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</si>
  <si>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</si>
  <si>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</si>
  <si>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</si>
  <si>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</si>
  <si>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</si>
  <si>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</si>
  <si>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</si>
  <si>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</si>
  <si>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</si>
  <si>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</si>
  <si>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</si>
  <si>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</si>
  <si>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</si>
  <si>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</si>
  <si>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</si>
  <si>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</si>
  <si>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</si>
  <si>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</si>
  <si>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</si>
  <si>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</si>
  <si>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</si>
  <si>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</si>
  <si>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</si>
  <si>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</si>
  <si>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</si>
  <si>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</si>
  <si>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</si>
  <si>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</si>
  <si>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</si>
  <si>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</si>
  <si>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</si>
  <si>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</si>
  <si>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</si>
  <si>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</si>
  <si>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</si>
  <si>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</si>
  <si>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</si>
  <si>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</si>
  <si>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</si>
  <si>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</si>
  <si>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</si>
  <si>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</si>
  <si>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</si>
  <si>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</si>
  <si>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</si>
  <si>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</si>
  <si>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</si>
  <si>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</si>
  <si>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</si>
  <si>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</si>
  <si>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</si>
  <si>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</si>
  <si>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</si>
  <si>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</si>
  <si>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</si>
  <si>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</si>
  <si>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</si>
  <si>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</si>
  <si>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</si>
  <si>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</si>
  <si>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</si>
  <si>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</si>
  <si>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</si>
  <si>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</si>
  <si>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</si>
  <si>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</si>
  <si>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</si>
  <si>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</si>
  <si>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</si>
  <si>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</si>
  <si>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</si>
  <si>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</si>
  <si>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</si>
  <si>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</si>
  <si>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</si>
  <si>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</si>
  <si>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</si>
  <si>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</si>
  <si>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</si>
  <si>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</si>
  <si>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</si>
  <si>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</si>
  <si>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</si>
  <si>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</si>
  <si>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</si>
  <si>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</si>
  <si>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</si>
  <si>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</si>
  <si>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</si>
  <si>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</si>
  <si>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</si>
  <si>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</si>
  <si>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</si>
  <si>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</si>
  <si>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</si>
  <si>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</si>
  <si>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</si>
  <si>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</si>
  <si>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</si>
  <si>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</si>
  <si>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</si>
  <si>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</si>
  <si>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</si>
  <si>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</si>
  <si>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</si>
  <si>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</si>
  <si>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</si>
  <si>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</si>
  <si>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</si>
  <si>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</si>
  <si>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</si>
  <si>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</si>
  <si>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</si>
  <si>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</si>
  <si>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</si>
  <si>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</si>
  <si>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</si>
  <si>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</si>
  <si>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</si>
  <si>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</si>
  <si>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</si>
  <si>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</si>
  <si>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</si>
  <si>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</si>
  <si>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</si>
  <si>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</si>
  <si>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</si>
  <si>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</si>
  <si>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</si>
  <si>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</si>
  <si>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</si>
  <si>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</si>
  <si>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</si>
  <si>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</si>
  <si>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</si>
  <si>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</si>
  <si>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</si>
  <si>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</si>
  <si>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</si>
  <si>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</si>
  <si>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</si>
  <si>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</si>
  <si>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</si>
  <si>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</si>
  <si>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</si>
  <si>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</si>
  <si>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</si>
  <si>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</si>
  <si>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</si>
  <si>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</si>
  <si>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</si>
  <si>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</si>
  <si>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</si>
  <si>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</si>
  <si>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</si>
  <si>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</si>
  <si>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</si>
  <si>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</si>
  <si>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</si>
  <si>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</si>
  <si>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</si>
  <si>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</si>
  <si>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</si>
  <si>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</si>
  <si>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</si>
  <si>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</si>
  <si>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</si>
  <si>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</si>
  <si>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</si>
  <si>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</si>
  <si>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</si>
  <si>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</si>
  <si>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</si>
  <si>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</si>
  <si>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</si>
  <si>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</si>
  <si>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</si>
  <si>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</si>
  <si>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</si>
  <si>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</si>
  <si>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</si>
  <si>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</si>
  <si>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</si>
  <si>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</si>
  <si>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</si>
  <si>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</si>
  <si>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</si>
  <si>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</si>
  <si>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</si>
  <si>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</si>
  <si>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</si>
  <si>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</si>
  <si>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</si>
  <si>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</si>
  <si>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</si>
  <si>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</si>
  <si>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</si>
  <si>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</si>
  <si>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</si>
  <si>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</si>
  <si>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</si>
  <si>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</si>
  <si>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</si>
  <si>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</si>
  <si>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</si>
  <si>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</si>
  <si>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</si>
  <si>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</si>
  <si>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</si>
  <si>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</si>
  <si>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</si>
  <si>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</si>
  <si>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</si>
  <si>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</si>
  <si>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</si>
  <si>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</si>
  <si>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</si>
  <si>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</si>
  <si>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</si>
  <si>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</si>
  <si>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</si>
  <si>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</si>
  <si>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</si>
  <si>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</si>
  <si>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</si>
  <si>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</si>
  <si>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</si>
  <si>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</si>
  <si>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</si>
  <si>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</si>
  <si>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</si>
  <si>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</si>
  <si>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</si>
  <si>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</si>
  <si>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</si>
  <si>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</si>
  <si>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</si>
  <si>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</si>
  <si>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</si>
  <si>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</si>
  <si>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</si>
  <si>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</si>
  <si>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</si>
  <si>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</si>
  <si>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</si>
  <si>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</si>
  <si>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</si>
  <si>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</si>
  <si>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</si>
  <si>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</si>
  <si>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</si>
  <si>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</si>
  <si>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</si>
  <si>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</si>
  <si>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</si>
  <si>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</si>
  <si>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</si>
  <si>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</si>
  <si>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</si>
  <si>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</si>
  <si>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</si>
  <si>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</si>
  <si>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</si>
  <si>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</si>
  <si>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</si>
  <si>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</si>
  <si>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</si>
  <si>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</si>
  <si>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</si>
  <si>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</si>
  <si>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</si>
  <si>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</si>
  <si>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</si>
  <si>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</si>
  <si>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</si>
  <si>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</si>
  <si>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</si>
  <si>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</si>
  <si>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</si>
  <si>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</si>
  <si>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</si>
  <si>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</si>
  <si>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</si>
  <si>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</si>
  <si>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</si>
  <si>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</si>
  <si>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</si>
  <si>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</si>
  <si>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</si>
  <si>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</si>
  <si>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</si>
  <si>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</si>
  <si>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</si>
  <si>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</si>
  <si>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</si>
  <si>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</si>
  <si>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</si>
  <si>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</si>
  <si>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</si>
  <si>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</si>
  <si>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</si>
  <si>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</si>
  <si>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</si>
  <si>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</si>
  <si>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</si>
  <si>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</si>
  <si>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</si>
  <si>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</si>
  <si>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</si>
  <si>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</si>
  <si>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</si>
  <si>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</si>
  <si>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</si>
  <si>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</si>
  <si>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</si>
  <si>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</si>
  <si>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</si>
  <si>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</si>
  <si>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</si>
  <si>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</si>
  <si>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</si>
  <si>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</si>
  <si>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</si>
  <si>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</si>
  <si>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</si>
  <si>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</si>
  <si>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</si>
  <si>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</si>
  <si>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</si>
  <si>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</si>
  <si>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</si>
  <si>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</si>
  <si>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</si>
  <si>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</si>
  <si>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</si>
  <si>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</si>
  <si>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</si>
  <si>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</si>
  <si>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</si>
  <si>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</si>
  <si>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</si>
  <si>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</si>
  <si>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</si>
  <si>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</si>
  <si>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</si>
  <si>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</si>
  <si>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</si>
  <si>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</si>
  <si>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</si>
  <si>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</si>
  <si>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</si>
  <si>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</si>
  <si>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</si>
  <si>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</si>
  <si>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</si>
  <si>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</si>
  <si>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</si>
  <si>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</si>
  <si>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</si>
  <si>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</si>
  <si>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</si>
  <si>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</si>
  <si>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</si>
  <si>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</si>
  <si>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</si>
  <si>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</si>
  <si>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</si>
  <si>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</si>
  <si>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</si>
  <si>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</si>
  <si>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</si>
  <si>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</si>
  <si>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</si>
  <si>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</si>
  <si>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</si>
  <si>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</si>
  <si>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</si>
  <si>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</si>
  <si>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</si>
  <si>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</si>
  <si>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</si>
  <si>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</si>
  <si>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</si>
  <si>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</si>
  <si>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</si>
  <si>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</si>
  <si>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</si>
  <si>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</si>
  <si>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</si>
  <si>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</si>
  <si>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</si>
  <si>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</si>
  <si>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</si>
  <si>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</si>
  <si>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</si>
  <si>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</si>
  <si>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</si>
  <si>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</si>
  <si>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</si>
  <si>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</si>
  <si>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</si>
  <si>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</si>
  <si>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</si>
  <si>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</si>
  <si>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</si>
  <si>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</si>
  <si>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</si>
  <si>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</si>
  <si>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</si>
  <si>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</si>
  <si>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</si>
  <si>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</si>
  <si>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</si>
  <si>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</si>
  <si>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</si>
  <si>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</si>
  <si>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</si>
  <si>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</si>
  <si>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</si>
  <si>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</si>
  <si>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</si>
  <si>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</si>
  <si>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</si>
  <si>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</si>
  <si>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</si>
  <si>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</si>
  <si>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</si>
  <si>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</si>
  <si>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</si>
  <si>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</si>
  <si>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</si>
  <si>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</si>
  <si>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</si>
  <si>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</si>
  <si>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</si>
  <si>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</si>
  <si>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</si>
  <si>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</si>
  <si>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</si>
  <si>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</si>
  <si>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</si>
  <si>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</si>
  <si>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</si>
  <si>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</si>
  <si>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</si>
  <si>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</si>
  <si>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</si>
  <si>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</si>
  <si>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</si>
  <si>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</si>
  <si>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</si>
  <si>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</si>
  <si>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</si>
  <si>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</si>
  <si>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</si>
  <si>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</si>
  <si>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</si>
  <si>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</si>
  <si>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</si>
  <si>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</si>
  <si>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</si>
  <si>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</si>
  <si>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</si>
  <si>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</si>
  <si>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</si>
  <si>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</si>
  <si>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</si>
  <si>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</si>
  <si>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</si>
  <si>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</si>
  <si>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</si>
  <si>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</si>
  <si>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</si>
  <si>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</si>
  <si>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</si>
  <si>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</si>
  <si>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</si>
  <si>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</si>
  <si>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</si>
  <si>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</si>
  <si>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</si>
  <si>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</si>
  <si>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</si>
  <si>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</si>
  <si>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</si>
  <si>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</si>
  <si>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</si>
  <si>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</si>
  <si>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</si>
  <si>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</si>
  <si>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</si>
  <si>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</si>
  <si>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</si>
  <si>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</si>
  <si>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</si>
  <si>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</si>
  <si>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</si>
  <si>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</si>
  <si>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</si>
  <si>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</si>
  <si>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</si>
  <si>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</si>
  <si>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</si>
  <si>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</si>
  <si>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</si>
  <si>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</si>
  <si>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</si>
  <si>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</si>
  <si>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</si>
  <si>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</si>
  <si>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</si>
  <si>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</si>
  <si>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</si>
  <si>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</si>
  <si>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</si>
  <si>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</si>
  <si>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</si>
  <si>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</si>
  <si>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</si>
  <si>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</si>
  <si>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</si>
  <si>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</si>
  <si>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</si>
  <si>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</si>
  <si>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</si>
  <si>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</si>
  <si>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</si>
  <si>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</si>
  <si>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</si>
  <si>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</si>
  <si>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</si>
  <si>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</si>
  <si>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</si>
  <si>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</si>
  <si>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</si>
  <si>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</si>
  <si>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</si>
  <si>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</si>
  <si>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</si>
  <si>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</si>
  <si>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</si>
  <si>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</si>
  <si>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</si>
  <si>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</si>
  <si>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</si>
  <si>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</si>
  <si>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</si>
  <si>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</si>
  <si>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</si>
  <si>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</si>
  <si>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</si>
  <si>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</si>
  <si>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</si>
  <si>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</si>
  <si>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</si>
  <si>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</si>
  <si>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</si>
  <si>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</si>
  <si>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</si>
  <si>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</si>
  <si>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</si>
  <si>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</si>
  <si>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</si>
  <si>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</si>
  <si>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</si>
  <si>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</si>
  <si>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</si>
  <si>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</si>
  <si>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</si>
  <si>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</si>
  <si>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</si>
  <si>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</si>
  <si>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</si>
  <si>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</si>
  <si>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</si>
  <si>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</si>
  <si>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</si>
  <si>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</si>
  <si>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</si>
  <si>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</si>
  <si>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</si>
  <si>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</si>
  <si>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</si>
  <si>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</si>
  <si>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</si>
  <si>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</si>
  <si>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</si>
  <si>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</si>
  <si>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</si>
  <si>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</si>
  <si>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</si>
  <si>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</si>
  <si>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</si>
  <si>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</si>
  <si>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</si>
  <si>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</si>
  <si>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</si>
  <si>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</si>
  <si>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</si>
  <si>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</si>
  <si>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</si>
  <si>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</si>
  <si>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</si>
  <si>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</si>
  <si>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</si>
  <si>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</si>
  <si>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</si>
  <si>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</si>
  <si>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</si>
  <si>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</si>
  <si>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</si>
  <si>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</si>
  <si>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</si>
  <si>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</si>
  <si>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</si>
  <si>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</si>
  <si>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</si>
  <si>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</si>
  <si>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</si>
  <si>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</si>
  <si>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</si>
  <si>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</si>
  <si>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</si>
  <si>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</si>
  <si>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</si>
  <si>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</si>
  <si>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</si>
  <si>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</si>
  <si>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</si>
  <si>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</si>
  <si>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</si>
  <si>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</si>
  <si>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</si>
  <si>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</si>
  <si>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</si>
  <si>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</si>
  <si>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</si>
  <si>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</si>
  <si>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</si>
  <si>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</si>
  <si>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</si>
  <si>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</si>
  <si>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</si>
  <si>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</si>
  <si>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</si>
  <si>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</si>
  <si>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</si>
  <si>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</si>
  <si>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</si>
  <si>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</si>
  <si>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</si>
  <si>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</si>
  <si>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</si>
  <si>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</si>
  <si>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</si>
  <si>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</si>
  <si>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</si>
  <si>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</si>
  <si>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</si>
  <si>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</si>
  <si>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</si>
  <si>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</si>
  <si>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</si>
  <si>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</si>
  <si>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</si>
  <si>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</si>
  <si>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</si>
  <si>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</si>
  <si>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</si>
  <si>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</si>
  <si>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</si>
  <si>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</si>
  <si>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</si>
  <si>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</si>
  <si>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</si>
  <si>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</si>
  <si>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</si>
  <si>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</si>
  <si>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</si>
  <si>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</si>
  <si>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</si>
  <si>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</si>
  <si>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</si>
  <si>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</si>
  <si>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</si>
  <si>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</si>
  <si>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</si>
  <si>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</si>
  <si>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</si>
  <si>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</si>
  <si>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</si>
  <si>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</si>
  <si>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</si>
  <si>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</si>
  <si>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</si>
  <si>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</si>
  <si>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</si>
  <si>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</si>
  <si>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</si>
  <si>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</si>
  <si>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</si>
  <si>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</si>
  <si>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</si>
  <si>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</si>
  <si>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</si>
  <si>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</si>
  <si>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</si>
  <si>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</si>
  <si>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</si>
  <si>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</si>
  <si>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</si>
  <si>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</si>
  <si>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</si>
  <si>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</si>
  <si>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</si>
  <si>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</si>
  <si>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</si>
  <si>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</si>
  <si>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</si>
  <si>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</si>
  <si>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</si>
  <si>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</si>
  <si>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</si>
  <si>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</si>
  <si>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</si>
  <si>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</si>
  <si>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</si>
  <si>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</si>
  <si>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</si>
  <si>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</si>
  <si>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</si>
  <si>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</si>
  <si>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</si>
  <si>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</si>
  <si>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</si>
  <si>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</si>
  <si>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</si>
  <si>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</si>
  <si>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</si>
  <si>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</si>
  <si>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</si>
  <si>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</si>
  <si>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</si>
  <si>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</si>
  <si>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</si>
  <si>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</si>
  <si>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</si>
  <si>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</si>
  <si>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</si>
  <si>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</si>
  <si>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</si>
  <si>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</si>
  <si>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</si>
  <si>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</si>
  <si>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</si>
  <si>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</si>
  <si>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</si>
  <si>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</si>
  <si>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</si>
  <si>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</si>
  <si>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</si>
  <si>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</si>
  <si>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</si>
  <si>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</si>
  <si>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</si>
  <si>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</si>
  <si>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</si>
  <si>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</si>
  <si>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</si>
  <si>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</si>
  <si>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</si>
  <si>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</si>
  <si>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</si>
  <si>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</si>
  <si>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</si>
  <si>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</si>
  <si>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</si>
  <si>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</si>
  <si>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</si>
  <si>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</si>
  <si>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</si>
  <si>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</si>
  <si>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</si>
  <si>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</si>
  <si>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</si>
  <si>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</si>
  <si>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</si>
  <si>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</si>
  <si>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</si>
  <si>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</si>
  <si>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</si>
  <si>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</si>
  <si>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</si>
  <si>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</si>
  <si>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</si>
  <si>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</si>
  <si>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</si>
  <si>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</si>
  <si>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</si>
  <si>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</si>
  <si>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</si>
  <si>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</si>
  <si>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</si>
  <si>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</si>
  <si>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</si>
  <si>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</si>
  <si>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</si>
  <si>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</si>
  <si>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</si>
  <si>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</si>
  <si>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</si>
  <si>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</si>
  <si>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</si>
  <si>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</si>
  <si>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</si>
  <si>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</si>
  <si>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</si>
  <si>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</si>
  <si>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</si>
  <si>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</si>
  <si>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</si>
  <si>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</si>
  <si>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</si>
  <si>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</si>
  <si>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</si>
  <si>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</si>
  <si>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</si>
  <si>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</si>
  <si>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</si>
  <si>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</si>
  <si>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</si>
  <si>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</si>
  <si>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</si>
  <si>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</si>
  <si>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</si>
  <si>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</si>
  <si>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</si>
  <si>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</si>
  <si>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</si>
  <si>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</si>
  <si>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</si>
  <si>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</si>
  <si>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</si>
  <si>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</si>
  <si>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</si>
  <si>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</si>
  <si>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</si>
  <si>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</si>
  <si>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</si>
  <si>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</si>
  <si>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</si>
  <si>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</si>
  <si>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</si>
  <si>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</si>
  <si>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</si>
  <si>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</si>
  <si>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</si>
  <si>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</si>
  <si>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</si>
  <si>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</si>
  <si>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</si>
  <si>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</si>
  <si>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</si>
  <si>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</si>
  <si>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</si>
  <si>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</si>
  <si>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</si>
  <si>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</si>
  <si>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</si>
  <si>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</si>
  <si>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</si>
  <si>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</si>
  <si>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</si>
  <si>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</si>
  <si>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</si>
  <si>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</si>
  <si>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</si>
  <si>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</si>
  <si>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</si>
  <si>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</si>
  <si>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</si>
  <si>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</si>
  <si>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</si>
  <si>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</si>
  <si>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</si>
  <si>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</si>
  <si>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</si>
  <si>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</si>
  <si>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</si>
  <si>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</si>
  <si>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</si>
  <si>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</si>
  <si>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</si>
  <si>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</si>
  <si>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</si>
  <si>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</si>
  <si>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</si>
  <si>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</si>
  <si>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</si>
  <si>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</si>
  <si>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</si>
  <si>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</si>
  <si>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</si>
  <si>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</si>
  <si>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</si>
  <si>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</si>
  <si>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</si>
  <si>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</si>
  <si>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</si>
  <si>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</si>
  <si>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</si>
  <si>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</si>
  <si>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</si>
  <si>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</si>
  <si>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</si>
  <si>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</si>
  <si>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</si>
  <si>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</si>
  <si>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</si>
  <si>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</si>
  <si>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</si>
  <si>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</si>
  <si>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</si>
  <si>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</si>
  <si>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</si>
  <si>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</si>
  <si>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</si>
  <si>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</si>
  <si>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</si>
  <si>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</si>
  <si>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</si>
  <si>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</si>
  <si>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</si>
  <si>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</si>
  <si>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</si>
  <si>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</si>
  <si>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</si>
  <si>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</si>
  <si>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</si>
  <si>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</si>
  <si>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</si>
  <si>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</si>
  <si>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</si>
  <si>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</si>
  <si>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</si>
  <si>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</si>
  <si>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</si>
  <si>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</si>
  <si>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</si>
  <si>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</si>
  <si>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</si>
  <si>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</si>
  <si>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</si>
  <si>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</si>
  <si>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</si>
  <si>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</si>
  <si>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</si>
  <si>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</si>
  <si>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</si>
  <si>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</si>
  <si>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</si>
  <si>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</si>
  <si>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</si>
  <si>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</si>
  <si>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</si>
  <si>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</si>
  <si>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</si>
  <si>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</si>
  <si>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</si>
  <si>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</si>
  <si>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</si>
  <si>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</si>
  <si>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</si>
  <si>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</si>
  <si>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</si>
  <si>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</si>
  <si>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</si>
  <si>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</si>
  <si>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</si>
  <si>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</si>
  <si>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</si>
  <si>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</si>
  <si>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</si>
  <si>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</si>
  <si>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</si>
  <si>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</si>
  <si>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</si>
  <si>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</si>
  <si>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</si>
  <si>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</si>
  <si>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</si>
  <si>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</si>
  <si>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</si>
  <si>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</si>
  <si>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</si>
  <si>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</si>
  <si>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</si>
  <si>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</si>
  <si>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</si>
  <si>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</si>
  <si>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</si>
  <si>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</si>
  <si>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</si>
  <si>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</si>
  <si>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</si>
  <si>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</si>
  <si>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</si>
  <si>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</si>
  <si>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</si>
  <si>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</si>
  <si>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</si>
  <si>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</si>
  <si>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</si>
  <si>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</si>
  <si>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</si>
  <si>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</si>
  <si>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</si>
  <si>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</si>
  <si>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</si>
  <si>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</si>
  <si>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</si>
  <si>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</si>
  <si>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</si>
  <si>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</si>
  <si>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</si>
  <si>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</si>
  <si>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</si>
  <si>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</si>
  <si>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</si>
  <si>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</si>
  <si>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</si>
  <si>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</si>
  <si>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</si>
  <si>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</si>
  <si>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</si>
  <si>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</si>
  <si>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</si>
  <si>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</si>
  <si>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</si>
  <si>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</si>
  <si>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</si>
  <si>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</si>
  <si>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</si>
  <si>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</si>
  <si>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</si>
  <si>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</si>
  <si>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</si>
  <si>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</si>
  <si>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</si>
  <si>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</si>
  <si>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</si>
  <si>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</si>
  <si>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</si>
  <si>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</si>
  <si>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</si>
  <si>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</si>
  <si>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</si>
  <si>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</si>
  <si>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</si>
  <si>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</si>
  <si>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</si>
  <si>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</si>
  <si>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</si>
  <si>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</si>
  <si>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</si>
  <si>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</si>
  <si>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</si>
  <si>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</si>
  <si>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</si>
  <si>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</si>
  <si>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</si>
  <si>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</si>
  <si>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</si>
  <si>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</si>
  <si>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</si>
  <si>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</si>
  <si>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</si>
  <si>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</si>
  <si>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</si>
  <si>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</si>
  <si>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</si>
  <si>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</si>
  <si>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</si>
  <si>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</si>
  <si>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</si>
  <si>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</si>
  <si>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</si>
  <si>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</si>
  <si>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</si>
  <si>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</si>
  <si>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</si>
  <si>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</si>
  <si>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</si>
  <si>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</si>
  <si>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</si>
  <si>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</si>
  <si>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</si>
  <si>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</si>
  <si>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</si>
  <si>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</si>
  <si>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</si>
  <si>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</si>
  <si>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</si>
  <si>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</si>
  <si>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</si>
  <si>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</si>
  <si>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</si>
  <si>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</si>
  <si>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</si>
  <si>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</si>
  <si>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</si>
  <si>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</si>
  <si>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</si>
  <si>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</si>
  <si>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</si>
  <si>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</si>
  <si>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</si>
  <si>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</si>
  <si>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</si>
  <si>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</si>
  <si>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</si>
  <si>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</si>
  <si>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</si>
  <si>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</si>
  <si>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</si>
  <si>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</si>
  <si>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</si>
  <si>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</si>
  <si>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</si>
  <si>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</si>
  <si>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</si>
  <si>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</si>
  <si>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</si>
  <si>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</si>
  <si>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</si>
  <si>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</si>
  <si>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</si>
  <si>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</si>
  <si>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</si>
  <si>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</si>
  <si>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</si>
  <si>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</si>
  <si>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</si>
  <si>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</si>
  <si>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</si>
  <si>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</si>
  <si>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</si>
  <si>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</si>
  <si>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</si>
  <si>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</si>
  <si>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</si>
  <si>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</si>
  <si>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</si>
  <si>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</si>
  <si>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</si>
  <si>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</si>
  <si>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</si>
  <si>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</si>
  <si>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</si>
  <si>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</si>
  <si>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</si>
  <si>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</si>
  <si>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</si>
  <si>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</si>
  <si>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</si>
  <si>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</si>
  <si>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</si>
  <si>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</si>
  <si>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</si>
  <si>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</si>
  <si>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</si>
  <si>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</si>
  <si>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</si>
  <si>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</si>
  <si>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</si>
  <si>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</si>
  <si>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</si>
  <si>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</si>
  <si>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</si>
  <si>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</si>
  <si>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</si>
  <si>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</si>
  <si>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</si>
  <si>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</si>
  <si>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</si>
  <si>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</si>
  <si>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</si>
  <si>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</si>
  <si>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</si>
  <si>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</si>
  <si>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</si>
  <si>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</si>
  <si>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</si>
  <si>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</si>
  <si>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</si>
  <si>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</si>
  <si>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</si>
  <si>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</si>
  <si>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</si>
  <si>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</si>
  <si>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</si>
  <si>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</si>
  <si>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</si>
  <si>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</si>
  <si>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</si>
  <si>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</si>
  <si>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</si>
  <si>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</si>
  <si>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</si>
  <si>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</si>
  <si>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</si>
  <si>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</si>
  <si>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</si>
  <si>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</si>
  <si>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</si>
  <si>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</si>
  <si>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</si>
  <si>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</si>
  <si>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</si>
  <si>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</si>
  <si>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</si>
  <si>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</si>
  <si>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</si>
  <si>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</si>
  <si>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</si>
  <si>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</si>
  <si>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</si>
  <si>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</si>
  <si>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</si>
  <si>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</si>
  <si>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</si>
  <si>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</si>
  <si>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</si>
  <si>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</si>
  <si>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</si>
  <si>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</si>
  <si>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</si>
  <si>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</si>
  <si>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</si>
  <si>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</si>
  <si>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</si>
  <si>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</si>
  <si>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</si>
  <si>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</si>
  <si>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</si>
  <si>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</si>
  <si>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</si>
  <si>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</si>
  <si>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</si>
  <si>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</si>
  <si>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</si>
  <si>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</si>
  <si>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</si>
  <si>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</si>
  <si>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</si>
  <si>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</si>
  <si>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</si>
  <si>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</si>
  <si>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</si>
  <si>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</si>
  <si>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</si>
  <si>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</si>
  <si>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</si>
  <si>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</si>
  <si>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</si>
  <si>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</si>
  <si>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</si>
  <si>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</si>
  <si>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</si>
  <si>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</si>
  <si>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</si>
  <si>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</si>
  <si>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</si>
  <si>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</si>
  <si>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</si>
  <si>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</si>
  <si>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</si>
  <si>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</si>
  <si>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</si>
  <si>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</si>
  <si>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</si>
  <si>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</si>
  <si>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</si>
  <si>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</si>
  <si>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</si>
  <si>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</si>
  <si>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</si>
  <si>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</si>
  <si>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</si>
  <si>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</si>
  <si>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</si>
  <si>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</si>
  <si>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</si>
  <si>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</si>
  <si>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</si>
  <si>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</si>
  <si>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</si>
  <si>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</si>
  <si>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</si>
  <si>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</si>
  <si>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</si>
  <si>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</si>
  <si>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</si>
  <si>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</si>
  <si>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</si>
  <si>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</si>
  <si>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</si>
  <si>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</si>
  <si>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</si>
  <si>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</si>
  <si>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</si>
  <si>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</si>
  <si>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</si>
  <si>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</si>
  <si>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</si>
  <si>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</si>
  <si>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</si>
  <si>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</si>
  <si>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</si>
  <si>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</si>
  <si>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</si>
  <si>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</si>
  <si>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</si>
  <si>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</si>
  <si>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</si>
  <si>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</si>
  <si>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</si>
  <si>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</si>
  <si>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</si>
  <si>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</si>
  <si>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</si>
  <si>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</si>
  <si>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</si>
  <si>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</si>
  <si>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</si>
  <si>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</si>
  <si>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</si>
  <si>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</si>
  <si>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</si>
  <si>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</si>
  <si>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</si>
  <si>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</si>
  <si>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</si>
  <si>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</si>
  <si>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</si>
  <si>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</si>
  <si>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</si>
  <si>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</si>
  <si>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</si>
  <si>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</si>
  <si>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</si>
  <si>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</si>
  <si>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</si>
  <si>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</si>
  <si>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</si>
  <si>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</si>
  <si>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</si>
  <si>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</si>
  <si>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</si>
  <si>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</si>
  <si>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</si>
  <si>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</si>
  <si>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</si>
  <si>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</si>
  <si>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</si>
  <si>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</si>
  <si>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</si>
  <si>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</si>
  <si>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</si>
  <si>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</si>
  <si>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</si>
  <si>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</si>
  <si>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</si>
  <si>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</si>
  <si>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</si>
  <si>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</si>
  <si>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</si>
  <si>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</si>
  <si>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</si>
  <si>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</si>
  <si>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</si>
  <si>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</si>
  <si>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</si>
  <si>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</si>
  <si>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</si>
  <si>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</si>
  <si>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</si>
  <si>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</si>
  <si>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</si>
  <si>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</si>
  <si>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</si>
  <si>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</si>
  <si>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</si>
  <si>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</si>
  <si>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</si>
  <si>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</si>
  <si>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</si>
  <si>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</si>
  <si>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</si>
  <si>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</si>
  <si>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</si>
  <si>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</si>
  <si>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</si>
  <si>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</si>
  <si>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</si>
  <si>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</si>
  <si>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</si>
  <si>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</si>
  <si>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</si>
  <si>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</si>
  <si>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</si>
  <si>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</si>
  <si>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</si>
  <si>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</si>
  <si>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</si>
  <si>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</si>
  <si>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</si>
  <si>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</si>
  <si>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</si>
  <si>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</si>
  <si>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</si>
  <si>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</si>
  <si>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</si>
  <si>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</si>
  <si>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</si>
  <si>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</si>
  <si>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</si>
  <si>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</si>
  <si>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</si>
  <si>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</si>
  <si>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</si>
  <si>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</si>
  <si>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</si>
  <si>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</si>
  <si>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</si>
  <si>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</si>
  <si>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</si>
  <si>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</si>
  <si>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</si>
  <si>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</si>
  <si>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</si>
  <si>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</si>
  <si>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</si>
  <si>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</si>
  <si>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</si>
  <si>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</si>
  <si>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</si>
  <si>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</si>
  <si>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</si>
  <si>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</si>
  <si>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</si>
  <si>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</si>
  <si>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</si>
  <si>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</si>
  <si>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</si>
  <si>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</si>
  <si>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</si>
  <si>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</si>
  <si>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</si>
  <si>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</si>
  <si>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</si>
  <si>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</si>
  <si>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</si>
  <si>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</si>
  <si>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</si>
  <si>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</si>
  <si>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</si>
  <si>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</si>
  <si>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</si>
  <si>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</si>
  <si>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</si>
  <si>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</si>
  <si>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</si>
  <si>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</si>
  <si>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</si>
  <si>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</si>
  <si>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</si>
  <si>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</si>
  <si>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</si>
  <si>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</si>
  <si>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</si>
  <si>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</si>
  <si>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</si>
  <si>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</si>
  <si>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</si>
  <si>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</si>
  <si>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</si>
  <si>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</si>
  <si>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</si>
  <si>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</si>
  <si>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</si>
  <si>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</si>
  <si>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</si>
  <si>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</si>
  <si>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</si>
  <si>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</si>
  <si>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</si>
  <si>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</si>
  <si>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</si>
  <si>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</si>
  <si>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</si>
  <si>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</si>
  <si>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</si>
  <si>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</si>
  <si>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</si>
  <si>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</si>
  <si>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</si>
  <si>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</si>
  <si>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</si>
  <si>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</si>
  <si>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</si>
  <si>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</si>
  <si>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</si>
  <si>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</si>
  <si>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</si>
  <si>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</si>
  <si>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</si>
  <si>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</si>
  <si>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</si>
  <si>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</si>
  <si>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</si>
  <si>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</si>
  <si>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</si>
  <si>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</si>
  <si>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</si>
  <si>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</si>
  <si>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</si>
  <si>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</si>
  <si>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</si>
  <si>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</si>
  <si>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</si>
  <si>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</si>
  <si>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</si>
  <si>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</si>
  <si>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</si>
  <si>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</si>
  <si>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</si>
  <si>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</si>
  <si>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</si>
  <si>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</si>
  <si>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</si>
  <si>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</si>
  <si>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</si>
  <si>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</si>
  <si>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</si>
  <si>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</si>
  <si>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</si>
  <si>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</si>
  <si>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</si>
  <si>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</si>
  <si>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</si>
  <si>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</si>
  <si>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</si>
  <si>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</si>
  <si>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</si>
  <si>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</si>
  <si>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</si>
  <si>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</si>
  <si>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</si>
  <si>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</si>
  <si>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</si>
  <si>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</si>
  <si>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</si>
  <si>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</si>
  <si>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</si>
  <si>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</si>
  <si>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</si>
  <si>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</si>
  <si>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</si>
  <si>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</si>
  <si>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</si>
  <si>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</si>
  <si>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</si>
  <si>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</si>
  <si>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</si>
  <si>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</si>
  <si>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</si>
  <si>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</si>
  <si>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</si>
  <si>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</si>
  <si>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</si>
  <si>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</si>
  <si>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</si>
  <si>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</si>
  <si>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</si>
  <si>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</si>
  <si>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</si>
  <si>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</si>
  <si>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</si>
  <si>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</si>
  <si>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</si>
  <si>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</si>
  <si>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</si>
  <si>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</si>
  <si>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</si>
  <si>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</si>
  <si>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</si>
  <si>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</si>
  <si>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</si>
  <si>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</si>
  <si>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</si>
  <si>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</si>
  <si>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</si>
  <si>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</si>
  <si>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</si>
  <si>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</si>
  <si>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</si>
  <si>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</si>
  <si>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</si>
  <si>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</si>
  <si>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</si>
  <si>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</si>
  <si>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</si>
  <si>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</si>
  <si>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</si>
  <si>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</si>
  <si>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</si>
  <si>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</si>
  <si>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</si>
  <si>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</si>
  <si>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</si>
  <si>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</si>
  <si>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</si>
  <si>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</si>
  <si>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</si>
  <si>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</si>
  <si>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</si>
  <si>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</si>
  <si>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</si>
  <si>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</si>
  <si>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</si>
  <si>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</si>
  <si>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</si>
  <si>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</si>
  <si>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</si>
  <si>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</si>
  <si>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</si>
  <si>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</si>
  <si>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</si>
  <si>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</si>
  <si>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</si>
  <si>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</si>
  <si>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</si>
  <si>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</si>
  <si>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</si>
  <si>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</si>
  <si>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</si>
  <si>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</si>
  <si>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</si>
  <si>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</si>
  <si>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</si>
  <si>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</si>
  <si>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</si>
  <si>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</si>
  <si>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</si>
  <si>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</si>
  <si>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</si>
  <si>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</si>
  <si>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</si>
  <si>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</si>
  <si>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</si>
  <si>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</si>
  <si>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</si>
  <si>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</si>
  <si>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</si>
  <si>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</si>
  <si>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</si>
  <si>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</si>
  <si>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</si>
  <si>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</si>
  <si>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</si>
  <si>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intervalo 09:33 ate 12:35</t>
  </si>
  <si>
    <t xml:space="preserve">Turma em descanso </t>
  </si>
  <si>
    <t>MC1 13:32, licenciado 13:45, Saiu para o local de trabalho, devido avaria no AMV DO travessão de ZGP – ZXW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</si>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</sst>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U761" activePane="topRight" state="frozen"/>
      <selection pane="topRight" activeCell="BJ788" sqref="BJ7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565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ref="BT742:BT805" si="76">IF(BN742="","",SUBSTITUTE(BM742," ","")&amp;SUBSTITUTE(BN742," ",""))</f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6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6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6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6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6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6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6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6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6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6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6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6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6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6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6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6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6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6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6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6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6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6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6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6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6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6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2</v>
      </c>
      <c r="BI769" s="17"/>
      <c r="BJ769" s="17" t="s">
        <v>2094</v>
      </c>
      <c r="BK769" s="17" t="s">
        <v>2094</v>
      </c>
      <c r="BL769" s="16"/>
      <c r="BM769" s="129" t="s">
        <v>815</v>
      </c>
      <c r="BN769" s="129" t="s">
        <v>815</v>
      </c>
      <c r="BO769" s="129" t="s">
        <v>815</v>
      </c>
      <c r="BP769" s="18"/>
      <c r="BQ769" s="12" t="str">
        <f t="shared" si="72"/>
        <v>Aderente</v>
      </c>
      <c r="BR769" s="19">
        <f t="shared" si="73"/>
        <v>1.0111111111111115</v>
      </c>
      <c r="BS769" s="19">
        <f t="shared" si="74"/>
        <v>1</v>
      </c>
      <c r="BT769" s="185" t="str">
        <f t="shared" si="76"/>
        <v>OKOK</v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6"/>
        <v>SuperExecução</v>
      </c>
    </row>
    <row r="771" spans="1:72">
      <c r="A771" s="47" t="str">
        <f>D771&amp;B771</f>
        <v>V8546082</v>
      </c>
      <c r="B771" s="169">
        <v>46082</v>
      </c>
      <c r="C771" s="134">
        <f>IF(BS_CONTROLE[[#This Row],[DATA]]="","",WEEKNUM(BS_CONTROLE[[#This Row],[DATA]]))</f>
        <v>10</v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125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104">
        <f>IF(BS_CONTROLE[[#This Row],[SUB]]=0, "-", BS_CONTROLE[[#This Row],[SUB]])</f>
        <v>92</v>
      </c>
      <c r="AP771" s="104">
        <f>BS_CONTROLE[[#This Row],[KM - Inicio]]</f>
        <v>102.1</v>
      </c>
      <c r="AQ771" s="104">
        <f>BS_CONTROLE[[#This Row],[KM - Inicio]]</f>
        <v>102.1</v>
      </c>
      <c r="AR771" s="107">
        <v>0.56388888888888888</v>
      </c>
      <c r="AS771" s="107">
        <v>0</v>
      </c>
      <c r="AT771" s="107">
        <v>0</v>
      </c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>
        <v>0</v>
      </c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>
        <v>0</v>
      </c>
      <c r="BI771" s="17"/>
      <c r="BJ771" s="17" t="s">
        <v>2096</v>
      </c>
      <c r="BK771" s="17" t="s">
        <v>2096</v>
      </c>
      <c r="BL771" s="16"/>
      <c r="BM771" s="129" t="s">
        <v>807</v>
      </c>
      <c r="BN771" s="129" t="s">
        <v>827</v>
      </c>
      <c r="BO771" s="129" t="s">
        <v>943</v>
      </c>
      <c r="BP771" s="17" t="s">
        <v>2096</v>
      </c>
      <c r="BQ771" s="12" t="str">
        <f>IF(AND(BR771&lt;1,BS771&lt;1),"Produção e Intervalo",IF(BR771&lt;1,"Intervalo",IF(BS771&lt;1,"Produção","Aderente")))</f>
        <v>Produção e Intervalo</v>
      </c>
      <c r="BR771" s="19">
        <f>IF(OR(B771="",F771=""),"*",AY771/P771)</f>
        <v>0</v>
      </c>
      <c r="BS771" s="19">
        <f>IF(OR(B771="",F771=""),"*",BA771/Q771)</f>
        <v>0</v>
      </c>
      <c r="BT771" s="185" t="str">
        <f t="shared" si="76"/>
        <v>MecanizaçãoOperação</v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6"/>
        <v/>
      </c>
    </row>
    <row r="773" spans="1:72">
      <c r="A773" s="47" t="str">
        <f t="shared" si="71"/>
        <v>V9246083</v>
      </c>
      <c r="B773" s="101">
        <v>46083</v>
      </c>
      <c r="C773" s="134">
        <f>IF(BS_CONTROLE[[#This Row],[DATA]]="","",WEEKNUM(BS_CONTROLE[[#This Row],[DATA]]))</f>
        <v>10</v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7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6"/>
        <v/>
      </c>
    </row>
    <row r="774" spans="1:72">
      <c r="A774" s="47" t="str">
        <f t="shared" ref="A774:A838" si="78">D774&amp;B774</f>
        <v>EXPANSÃO TURMA 146083</v>
      </c>
      <c r="B774" s="101">
        <v>46083</v>
      </c>
      <c r="C774" s="134">
        <f>IF(BS_CONTROLE[[#This Row],[DATA]]="","",WEEKNUM(BS_CONTROLE[[#This Row],[DATA]]))</f>
        <v>10</v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7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9">IF(AND(BR774&lt;1,BS774&lt;1),"Produção e Intervalo",IF(BR774&lt;1,"Intervalo",IF(BS774&lt;1,"Produção","Aderente")))</f>
        <v>Produção e Intervalo</v>
      </c>
      <c r="BR774" s="19">
        <f t="shared" ref="BR774:BR838" si="80">IF(OR(B774="",F774=""),"*",AY774/P774)</f>
        <v>0</v>
      </c>
      <c r="BS774" s="19">
        <f t="shared" ref="BS774:BS838" si="81">IF(OR(B774="",F774=""),"*",BA774/Q774)</f>
        <v>0</v>
      </c>
      <c r="BT774" s="185" t="str">
        <f t="shared" si="76"/>
        <v/>
      </c>
    </row>
    <row r="775" spans="1:72">
      <c r="A775" s="47" t="str">
        <f t="shared" si="78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7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9"/>
        <v>Aderente</v>
      </c>
      <c r="BR775" s="19" t="str">
        <f t="shared" si="80"/>
        <v>*</v>
      </c>
      <c r="BS775" s="19" t="str">
        <f t="shared" si="81"/>
        <v>*</v>
      </c>
      <c r="BT775" s="185" t="str">
        <f t="shared" si="76"/>
        <v/>
      </c>
    </row>
    <row r="776" spans="1:72">
      <c r="A776" s="47" t="str">
        <f t="shared" si="78"/>
        <v>DANIEL (TP-647)46083</v>
      </c>
      <c r="B776" s="101">
        <v>46083</v>
      </c>
      <c r="C776" s="134">
        <f>IF(BS_CONTROLE[[#This Row],[DATA]]="","",WEEKNUM(BS_CONTROLE[[#This Row],[DATA]]))</f>
        <v>10</v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7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9"/>
        <v>Produção e Intervalo</v>
      </c>
      <c r="BR776" s="19">
        <f t="shared" si="80"/>
        <v>0</v>
      </c>
      <c r="BS776" s="19">
        <f t="shared" si="81"/>
        <v>0</v>
      </c>
      <c r="BT776" s="185" t="str">
        <f t="shared" si="76"/>
        <v/>
      </c>
    </row>
    <row r="777" spans="1:72">
      <c r="A777" s="47" t="str">
        <f t="shared" si="78"/>
        <v>V9346083</v>
      </c>
      <c r="B777" s="101">
        <v>46083</v>
      </c>
      <c r="C777" s="134">
        <f>IF(BS_CONTROLE[[#This Row],[DATA]]="","",WEEKNUM(BS_CONTROLE[[#This Row],[DATA]]))</f>
        <v>10</v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7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9"/>
        <v>Produção e Intervalo</v>
      </c>
      <c r="BR777" s="19">
        <f t="shared" si="80"/>
        <v>0</v>
      </c>
      <c r="BS777" s="19">
        <f t="shared" si="81"/>
        <v>0</v>
      </c>
      <c r="BT777" s="185" t="str">
        <f t="shared" si="76"/>
        <v/>
      </c>
    </row>
    <row r="778" spans="1:72">
      <c r="A778" s="47" t="str">
        <f t="shared" si="78"/>
        <v>ROGÉRIO (TP-730)46083</v>
      </c>
      <c r="B778" s="101">
        <v>46083</v>
      </c>
      <c r="C778" s="134">
        <f>IF(BS_CONTROLE[[#This Row],[DATA]]="","",WEEKNUM(BS_CONTROLE[[#This Row],[DATA]]))</f>
        <v>10</v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7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9"/>
        <v>Produção e Intervalo</v>
      </c>
      <c r="BR778" s="19">
        <f t="shared" si="80"/>
        <v>0</v>
      </c>
      <c r="BS778" s="19">
        <f t="shared" si="81"/>
        <v>0</v>
      </c>
      <c r="BT778" s="185" t="str">
        <f t="shared" si="76"/>
        <v/>
      </c>
    </row>
    <row r="779" spans="1:72">
      <c r="A779" s="47" t="str">
        <f t="shared" si="78"/>
        <v>W5946083</v>
      </c>
      <c r="B779" s="101">
        <v>46083</v>
      </c>
      <c r="C779" s="134">
        <f>IF(BS_CONTROLE[[#This Row],[DATA]]="","",WEEKNUM(BS_CONTROLE[[#This Row],[DATA]]))</f>
        <v>10</v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7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9"/>
        <v>Produção e Intervalo</v>
      </c>
      <c r="BR779" s="19">
        <f t="shared" si="80"/>
        <v>0</v>
      </c>
      <c r="BS779" s="19">
        <f t="shared" si="81"/>
        <v>0</v>
      </c>
      <c r="BT779" s="185" t="str">
        <f t="shared" si="76"/>
        <v/>
      </c>
    </row>
    <row r="780" spans="1:72">
      <c r="A780" s="47" t="str">
        <f t="shared" si="78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7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9"/>
        <v>Aderente</v>
      </c>
      <c r="BR780" s="19" t="str">
        <f t="shared" si="80"/>
        <v>*</v>
      </c>
      <c r="BS780" s="19" t="str">
        <f t="shared" si="81"/>
        <v>*</v>
      </c>
      <c r="BT780" s="185" t="str">
        <f t="shared" si="76"/>
        <v/>
      </c>
    </row>
    <row r="781" spans="1:72">
      <c r="A781" s="47" t="str">
        <f t="shared" si="78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7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9"/>
        <v>Aderente</v>
      </c>
      <c r="BR781" s="19" t="str">
        <f t="shared" si="80"/>
        <v>*</v>
      </c>
      <c r="BS781" s="19" t="str">
        <f t="shared" si="81"/>
        <v>*</v>
      </c>
      <c r="BT781" s="185" t="str">
        <f t="shared" si="76"/>
        <v/>
      </c>
    </row>
    <row r="782" spans="1:72">
      <c r="A782" s="47" t="str">
        <f t="shared" si="78"/>
        <v>CLEBISON (TP-728)46083</v>
      </c>
      <c r="B782" s="101">
        <v>46083</v>
      </c>
      <c r="C782" s="134">
        <f>IF(BS_CONTROLE[[#This Row],[DATA]]="","",WEEKNUM(BS_CONTROLE[[#This Row],[DATA]]))</f>
        <v>10</v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7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9"/>
        <v>Produção e Intervalo</v>
      </c>
      <c r="BR782" s="19">
        <f t="shared" si="80"/>
        <v>0</v>
      </c>
      <c r="BS782" s="19">
        <f t="shared" si="81"/>
        <v>0</v>
      </c>
      <c r="BT782" s="185" t="str">
        <f t="shared" si="76"/>
        <v/>
      </c>
    </row>
    <row r="783" spans="1:72">
      <c r="A783" s="47" t="str">
        <f t="shared" si="78"/>
        <v>ISMAEL(TP-726)46083</v>
      </c>
      <c r="B783" s="101">
        <v>46083</v>
      </c>
      <c r="C783" s="134">
        <f>IF(BS_CONTROLE[[#This Row],[DATA]]="","",WEEKNUM(BS_CONTROLE[[#This Row],[DATA]]))</f>
        <v>10</v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7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9"/>
        <v>Produção e Intervalo</v>
      </c>
      <c r="BR783" s="19">
        <f t="shared" si="80"/>
        <v>0</v>
      </c>
      <c r="BS783" s="19">
        <f t="shared" si="81"/>
        <v>0</v>
      </c>
      <c r="BT783" s="185" t="str">
        <f t="shared" si="76"/>
        <v/>
      </c>
    </row>
    <row r="784" spans="1:72">
      <c r="A784" s="47" t="str">
        <f t="shared" si="78"/>
        <v>E1746083</v>
      </c>
      <c r="B784" s="101">
        <v>46083</v>
      </c>
      <c r="C784" s="134">
        <f>IF(BS_CONTROLE[[#This Row],[DATA]]="","",WEEKNUM(BS_CONTROLE[[#This Row],[DATA]]))</f>
        <v>10</v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7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9"/>
        <v>Produção e Intervalo</v>
      </c>
      <c r="BR784" s="19">
        <f t="shared" si="80"/>
        <v>0</v>
      </c>
      <c r="BS784" s="19">
        <f t="shared" si="81"/>
        <v>0</v>
      </c>
      <c r="BT784" s="185" t="str">
        <f t="shared" si="76"/>
        <v/>
      </c>
    </row>
    <row r="785" spans="1:72">
      <c r="A785" s="47" t="str">
        <f t="shared" si="78"/>
        <v>DIEGO (TP-681)46083</v>
      </c>
      <c r="B785" s="101">
        <v>46083</v>
      </c>
      <c r="C785" s="134">
        <f>IF(BS_CONTROLE[[#This Row],[DATA]]="","",WEEKNUM(BS_CONTROLE[[#This Row],[DATA]]))</f>
        <v>10</v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7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9"/>
        <v>Produção e Intervalo</v>
      </c>
      <c r="BR785" s="19">
        <f t="shared" si="80"/>
        <v>0</v>
      </c>
      <c r="BS785" s="19">
        <f t="shared" si="81"/>
        <v>0</v>
      </c>
      <c r="BT785" s="185" t="str">
        <f t="shared" si="76"/>
        <v/>
      </c>
    </row>
    <row r="786" spans="1:72">
      <c r="A786" s="47" t="str">
        <f t="shared" si="78"/>
        <v>W6046083</v>
      </c>
      <c r="B786" s="101">
        <v>46083</v>
      </c>
      <c r="C786" s="134">
        <f>IF(BS_CONTROLE[[#This Row],[DATA]]="","",WEEKNUM(BS_CONTROLE[[#This Row],[DATA]]))</f>
        <v>10</v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7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9"/>
        <v>Produção e Intervalo</v>
      </c>
      <c r="BR786" s="19">
        <f t="shared" si="80"/>
        <v>0</v>
      </c>
      <c r="BS786" s="19">
        <f t="shared" si="81"/>
        <v>0</v>
      </c>
      <c r="BT786" s="185" t="str">
        <f t="shared" si="76"/>
        <v/>
      </c>
    </row>
    <row r="787" spans="1:72">
      <c r="A787" s="47" t="str">
        <f t="shared" si="78"/>
        <v>V8946083</v>
      </c>
      <c r="B787" s="101">
        <v>46083</v>
      </c>
      <c r="C787" s="134">
        <f>IF(BS_CONTROLE[[#This Row],[DATA]]="","",WEEKNUM(BS_CONTROLE[[#This Row],[DATA]]))</f>
        <v>10</v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7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9"/>
        <v>Produção e Intervalo</v>
      </c>
      <c r="BR787" s="19">
        <f t="shared" si="80"/>
        <v>0</v>
      </c>
      <c r="BS787" s="19">
        <f t="shared" si="81"/>
        <v>0</v>
      </c>
      <c r="BT787" s="185" t="str">
        <f t="shared" si="76"/>
        <v/>
      </c>
    </row>
    <row r="788" spans="1:72">
      <c r="A788" s="47" t="str">
        <f t="shared" si="78"/>
        <v>MATEUS (TP-809)46083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7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9"/>
        <v>Produção e Intervalo</v>
      </c>
      <c r="BR788" s="19">
        <f t="shared" si="80"/>
        <v>0</v>
      </c>
      <c r="BS788" s="19">
        <f t="shared" si="81"/>
        <v>0</v>
      </c>
      <c r="BT788" s="185" t="str">
        <f t="shared" si="76"/>
        <v/>
      </c>
    </row>
    <row r="789" spans="1:72">
      <c r="A789" s="47" t="str">
        <f t="shared" si="78"/>
        <v>WALTER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7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9"/>
        <v>Produção e Intervalo</v>
      </c>
      <c r="BR789" s="19">
        <f t="shared" si="80"/>
        <v>0</v>
      </c>
      <c r="BS789" s="19">
        <f t="shared" si="81"/>
        <v>0</v>
      </c>
      <c r="BT789" s="185" t="str">
        <f t="shared" si="76"/>
        <v/>
      </c>
    </row>
    <row r="790" spans="1:72">
      <c r="A790" s="47" t="str">
        <f t="shared" si="78"/>
        <v>ADENISON (TP-810)46083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7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9"/>
        <v>Produção e Intervalo</v>
      </c>
      <c r="BR790" s="19">
        <f t="shared" si="80"/>
        <v>0</v>
      </c>
      <c r="BS790" s="19">
        <f t="shared" si="81"/>
        <v>0</v>
      </c>
      <c r="BT790" s="185" t="str">
        <f t="shared" si="76"/>
        <v/>
      </c>
    </row>
    <row r="791" spans="1:72">
      <c r="A791" s="47" t="str">
        <f t="shared" si="78"/>
        <v>CAIQUE (TMA-677)46083</v>
      </c>
      <c r="B791" s="101">
        <v>46083</v>
      </c>
      <c r="C791" s="134">
        <f>IF(BS_CONTROLE[[#This Row],[DATA]]="","",WEEKNUM(BS_CONTROLE[[#This Row],[DATA]]))</f>
        <v>10</v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7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9"/>
        <v>Produção e Intervalo</v>
      </c>
      <c r="BR791" s="19">
        <f t="shared" si="80"/>
        <v>0</v>
      </c>
      <c r="BS791" s="19">
        <f t="shared" si="81"/>
        <v>0</v>
      </c>
      <c r="BT791" s="185" t="str">
        <f t="shared" si="76"/>
        <v/>
      </c>
    </row>
    <row r="792" spans="1:72">
      <c r="A792" s="47" t="str">
        <f t="shared" si="78"/>
        <v>A8446083</v>
      </c>
      <c r="B792" s="101">
        <v>46083</v>
      </c>
      <c r="C792" s="134">
        <f>IF(BS_CONTROLE[[#This Row],[DATA]]="","",WEEKNUM(BS_CONTROLE[[#This Row],[DATA]]))</f>
        <v>10</v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7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9"/>
        <v>Produção e Intervalo</v>
      </c>
      <c r="BR792" s="19">
        <f t="shared" si="80"/>
        <v>0</v>
      </c>
      <c r="BS792" s="19">
        <f t="shared" si="81"/>
        <v>0</v>
      </c>
      <c r="BT792" s="185" t="str">
        <f t="shared" si="76"/>
        <v/>
      </c>
    </row>
    <row r="793" spans="1:72">
      <c r="A793" s="47" t="str">
        <f t="shared" si="78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7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9"/>
        <v>Aderente</v>
      </c>
      <c r="BR793" s="19" t="str">
        <f t="shared" si="80"/>
        <v>*</v>
      </c>
      <c r="BS793" s="19" t="str">
        <f t="shared" si="81"/>
        <v>*</v>
      </c>
      <c r="BT793" s="185" t="str">
        <f t="shared" si="76"/>
        <v/>
      </c>
    </row>
    <row r="794" spans="1:72">
      <c r="A794" s="47" t="str">
        <f t="shared" si="78"/>
        <v>TURMA FIXA VIA 46083</v>
      </c>
      <c r="B794" s="101">
        <v>46083</v>
      </c>
      <c r="C794" s="134">
        <f>IF(BS_CONTROLE[[#This Row],[DATA]]="","",WEEKNUM(BS_CONTROLE[[#This Row],[DATA]]))</f>
        <v>10</v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7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9"/>
        <v>Produção e Intervalo</v>
      </c>
      <c r="BR794" s="19">
        <f t="shared" si="80"/>
        <v>0</v>
      </c>
      <c r="BS794" s="19">
        <f t="shared" si="81"/>
        <v>0</v>
      </c>
      <c r="BT794" s="185" t="str">
        <f t="shared" si="76"/>
        <v/>
      </c>
    </row>
    <row r="795" spans="1:72">
      <c r="A795" s="47" t="str">
        <f t="shared" si="78"/>
        <v>W6146083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7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9"/>
        <v>Produção e Intervalo</v>
      </c>
      <c r="BR795" s="19">
        <f t="shared" si="80"/>
        <v>0</v>
      </c>
      <c r="BS795" s="19">
        <f t="shared" si="81"/>
        <v>0</v>
      </c>
      <c r="BT795" s="185" t="str">
        <f t="shared" si="76"/>
        <v/>
      </c>
    </row>
    <row r="796" spans="1:72">
      <c r="A796" s="47" t="str">
        <f t="shared" si="78"/>
        <v>W6246083</v>
      </c>
      <c r="B796" s="101">
        <v>46083</v>
      </c>
      <c r="C796" s="134">
        <f>IF(BS_CONTROLE[[#This Row],[DATA]]="","",WEEKNUM(BS_CONTROLE[[#This Row],[DATA]]))</f>
        <v>10</v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7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9"/>
        <v>Produção e Intervalo</v>
      </c>
      <c r="BR796" s="19">
        <f t="shared" si="80"/>
        <v>0</v>
      </c>
      <c r="BS796" s="19">
        <f t="shared" si="81"/>
        <v>0</v>
      </c>
      <c r="BT796" s="185" t="str">
        <f t="shared" si="76"/>
        <v/>
      </c>
    </row>
    <row r="797" spans="1:72">
      <c r="A797" s="47" t="str">
        <f t="shared" si="78"/>
        <v>A8546083</v>
      </c>
      <c r="B797" s="101">
        <v>46083</v>
      </c>
      <c r="C797" s="134">
        <f>IF(BS_CONTROLE[[#This Row],[DATA]]="","",WEEKNUM(BS_CONTROLE[[#This Row],[DATA]]))</f>
        <v>10</v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7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9"/>
        <v>Produção e Intervalo</v>
      </c>
      <c r="BR797" s="19">
        <f t="shared" si="80"/>
        <v>0</v>
      </c>
      <c r="BS797" s="19">
        <f t="shared" si="81"/>
        <v>0</v>
      </c>
      <c r="BT797" s="185" t="str">
        <f t="shared" si="76"/>
        <v/>
      </c>
    </row>
    <row r="798" spans="1:72">
      <c r="A798" s="47" t="str">
        <f t="shared" si="78"/>
        <v>THIAGO (TF-685)46083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7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9"/>
        <v>Produção e Intervalo</v>
      </c>
      <c r="BR798" s="19">
        <f t="shared" si="80"/>
        <v>0</v>
      </c>
      <c r="BS798" s="19">
        <f t="shared" si="81"/>
        <v>0</v>
      </c>
      <c r="BT798" s="185" t="str">
        <f t="shared" si="76"/>
        <v/>
      </c>
    </row>
    <row r="799" spans="1:72">
      <c r="A799" s="47" t="str">
        <f t="shared" si="78"/>
        <v>HUELTON (TP-725)46083</v>
      </c>
      <c r="B799" s="101">
        <v>46083</v>
      </c>
      <c r="C799" s="134">
        <f>IF(BS_CONTROLE[[#This Row],[DATA]]="","",WEEKNUM(BS_CONTROLE[[#This Row],[DATA]]))</f>
        <v>10</v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7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9"/>
        <v>Produção e Intervalo</v>
      </c>
      <c r="BR799" s="19">
        <f t="shared" si="80"/>
        <v>0</v>
      </c>
      <c r="BS799" s="19">
        <f t="shared" si="81"/>
        <v>0</v>
      </c>
      <c r="BT799" s="185" t="str">
        <f t="shared" si="76"/>
        <v/>
      </c>
    </row>
    <row r="800" spans="1:72">
      <c r="A800" s="47" t="str">
        <f>D800&amp;B800</f>
        <v>V8546083</v>
      </c>
      <c r="B800" s="169">
        <v>46083</v>
      </c>
      <c r="C800" s="134">
        <f>IF(BS_CONTROLE[[#This Row],[DATA]]="","",WEEKNUM(BS_CONTROLE[[#This Row],[DATA]]))</f>
        <v>10</v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Produção e Intervalo</v>
      </c>
      <c r="BR800" s="19">
        <f>IF(OR(B800="",F800=""),"*",AY800/P800)</f>
        <v>0</v>
      </c>
      <c r="BS800" s="19">
        <f>IF(OR(B800="",F800=""),"*",BA800/Q800)</f>
        <v>0</v>
      </c>
      <c r="BT800" s="185" t="str">
        <f t="shared" si="76"/>
        <v/>
      </c>
    </row>
    <row r="801" spans="1:72">
      <c r="A801" s="47" t="str">
        <f t="shared" si="78"/>
        <v>EXPANSÃO TURMA 146083</v>
      </c>
      <c r="B801" s="101">
        <v>46083</v>
      </c>
      <c r="C801" s="134">
        <f>IF(BS_CONTROLE[[#This Row],[DATA]]="","",WEEKNUM(BS_CONTROLE[[#This Row],[DATA]]))</f>
        <v>10</v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7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9"/>
        <v>Produção e Intervalo</v>
      </c>
      <c r="BR801" s="19">
        <f t="shared" si="80"/>
        <v>0</v>
      </c>
      <c r="BS801" s="19">
        <f t="shared" si="81"/>
        <v>0</v>
      </c>
      <c r="BT801" s="185" t="str">
        <f t="shared" si="76"/>
        <v/>
      </c>
    </row>
    <row r="802" spans="1:72">
      <c r="A802" s="47" t="str">
        <f t="shared" si="78"/>
        <v>LEANDRO (TP-727)46083</v>
      </c>
      <c r="B802" s="101">
        <v>46083</v>
      </c>
      <c r="C802" s="134">
        <f>IF(BS_CONTROLE[[#This Row],[DATA]]="","",WEEKNUM(BS_CONTROLE[[#This Row],[DATA]]))</f>
        <v>10</v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7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9"/>
        <v>Produção e Intervalo</v>
      </c>
      <c r="BR802" s="19">
        <f t="shared" si="80"/>
        <v>0</v>
      </c>
      <c r="BS802" s="19">
        <f t="shared" si="81"/>
        <v>0</v>
      </c>
      <c r="BT802" s="185" t="str">
        <f t="shared" si="76"/>
        <v/>
      </c>
    </row>
    <row r="803" spans="1:72">
      <c r="A803" s="47" t="str">
        <f t="shared" si="78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7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9"/>
        <v>Aderente</v>
      </c>
      <c r="BR803" s="19" t="str">
        <f t="shared" si="80"/>
        <v>*</v>
      </c>
      <c r="BS803" s="19" t="str">
        <f t="shared" si="81"/>
        <v>*</v>
      </c>
      <c r="BT803" s="185" t="str">
        <f t="shared" si="76"/>
        <v/>
      </c>
    </row>
    <row r="804" spans="1:72">
      <c r="A804" s="47" t="str">
        <f t="shared" si="78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7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9"/>
        <v>Aderente</v>
      </c>
      <c r="BR804" s="19" t="str">
        <f t="shared" si="80"/>
        <v>*</v>
      </c>
      <c r="BS804" s="19" t="str">
        <f t="shared" si="81"/>
        <v>*</v>
      </c>
      <c r="BT804" s="185" t="str">
        <f t="shared" si="76"/>
        <v/>
      </c>
    </row>
    <row r="805" spans="1:72">
      <c r="A805" s="47" t="str">
        <f t="shared" si="78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7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9"/>
        <v>Aderente</v>
      </c>
      <c r="BR805" s="19" t="str">
        <f t="shared" si="80"/>
        <v>*</v>
      </c>
      <c r="BS805" s="19" t="str">
        <f t="shared" si="81"/>
        <v>*</v>
      </c>
      <c r="BT805" s="185" t="str">
        <f t="shared" si="76"/>
        <v/>
      </c>
    </row>
    <row r="806" spans="1:72">
      <c r="A806" s="47" t="str">
        <f t="shared" si="78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7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9"/>
        <v>Aderente</v>
      </c>
      <c r="BR806" s="19" t="str">
        <f t="shared" si="80"/>
        <v>*</v>
      </c>
      <c r="BS806" s="19" t="str">
        <f t="shared" si="81"/>
        <v>*</v>
      </c>
      <c r="BT806" s="185" t="str">
        <f t="shared" ref="BT806:BT814" si="82">IF(BN806="","",SUBSTITUTE(BM806," ","")&amp;SUBSTITUTE(BN806," ",""))</f>
        <v/>
      </c>
    </row>
    <row r="807" spans="1:72">
      <c r="A807" s="47" t="str">
        <f t="shared" si="78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7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9"/>
        <v>Aderente</v>
      </c>
      <c r="BR807" s="19" t="str">
        <f t="shared" si="80"/>
        <v>*</v>
      </c>
      <c r="BS807" s="19" t="str">
        <f t="shared" si="81"/>
        <v>*</v>
      </c>
      <c r="BT807" s="185" t="str">
        <f t="shared" si="82"/>
        <v/>
      </c>
    </row>
    <row r="808" spans="1:72">
      <c r="A808" s="47" t="str">
        <f t="shared" si="78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7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9"/>
        <v>Aderente</v>
      </c>
      <c r="BR808" s="19" t="str">
        <f t="shared" si="80"/>
        <v>*</v>
      </c>
      <c r="BS808" s="19" t="str">
        <f t="shared" si="81"/>
        <v>*</v>
      </c>
      <c r="BT808" s="185" t="str">
        <f t="shared" si="82"/>
        <v/>
      </c>
    </row>
    <row r="809" spans="1:72">
      <c r="A809" s="47" t="str">
        <f t="shared" si="78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7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9"/>
        <v>Aderente</v>
      </c>
      <c r="BR809" s="19" t="str">
        <f t="shared" si="80"/>
        <v>*</v>
      </c>
      <c r="BS809" s="19" t="str">
        <f t="shared" si="81"/>
        <v>*</v>
      </c>
      <c r="BT809" s="185" t="str">
        <f t="shared" si="82"/>
        <v/>
      </c>
    </row>
    <row r="810" spans="1:72">
      <c r="A810" s="47" t="str">
        <f t="shared" si="78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7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9"/>
        <v>Aderente</v>
      </c>
      <c r="BR810" s="19" t="str">
        <f t="shared" si="80"/>
        <v>*</v>
      </c>
      <c r="BS810" s="19" t="str">
        <f t="shared" si="81"/>
        <v>*</v>
      </c>
      <c r="BT810" s="185" t="str">
        <f t="shared" si="82"/>
        <v/>
      </c>
    </row>
    <row r="811" spans="1:72">
      <c r="A811" s="47" t="str">
        <f t="shared" si="78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7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9"/>
        <v>Aderente</v>
      </c>
      <c r="BR811" s="19" t="str">
        <f t="shared" si="80"/>
        <v>*</v>
      </c>
      <c r="BS811" s="19" t="str">
        <f t="shared" si="81"/>
        <v>*</v>
      </c>
      <c r="BT811" s="185" t="str">
        <f t="shared" si="82"/>
        <v/>
      </c>
    </row>
    <row r="812" spans="1:72">
      <c r="A812" s="47" t="str">
        <f t="shared" si="78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7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9"/>
        <v>Aderente</v>
      </c>
      <c r="BR812" s="19" t="str">
        <f t="shared" si="80"/>
        <v>*</v>
      </c>
      <c r="BS812" s="19" t="str">
        <f t="shared" si="81"/>
        <v>*</v>
      </c>
      <c r="BT812" s="185" t="str">
        <f t="shared" si="82"/>
        <v/>
      </c>
    </row>
    <row r="813" spans="1:72">
      <c r="A813" s="47" t="str">
        <f t="shared" si="78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7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9"/>
        <v>Aderente</v>
      </c>
      <c r="BR813" s="19" t="str">
        <f t="shared" si="80"/>
        <v>*</v>
      </c>
      <c r="BS813" s="19" t="str">
        <f t="shared" si="81"/>
        <v>*</v>
      </c>
      <c r="BT813" s="185" t="str">
        <f t="shared" si="82"/>
        <v/>
      </c>
    </row>
    <row r="814" spans="1:72">
      <c r="A814" s="47" t="str">
        <f t="shared" si="78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7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9"/>
        <v>Aderente</v>
      </c>
      <c r="BR814" s="19" t="str">
        <f t="shared" si="80"/>
        <v>*</v>
      </c>
      <c r="BS814" s="19" t="str">
        <f t="shared" si="81"/>
        <v>*</v>
      </c>
      <c r="BT814" s="185" t="str">
        <f t="shared" si="82"/>
        <v/>
      </c>
    </row>
    <row r="815" spans="1:72">
      <c r="A815" s="47" t="str">
        <f t="shared" si="78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7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9"/>
        <v>Aderente</v>
      </c>
      <c r="BR815" s="19" t="str">
        <f t="shared" si="80"/>
        <v>*</v>
      </c>
      <c r="BS815" s="19" t="str">
        <f t="shared" si="81"/>
        <v>*</v>
      </c>
      <c r="BT815" s="185" t="str">
        <f t="shared" ref="BT774:BT838" si="83">IF(BN815="","",SUBSTITUTE(BM815," ","")&amp;SUBSTITUTE(BN815," ",""))</f>
        <v/>
      </c>
    </row>
    <row r="816" spans="1:72">
      <c r="A816" s="47" t="str">
        <f t="shared" si="78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7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9"/>
        <v>Aderente</v>
      </c>
      <c r="BR816" s="19" t="str">
        <f t="shared" si="80"/>
        <v>*</v>
      </c>
      <c r="BS816" s="19" t="str">
        <f t="shared" si="81"/>
        <v>*</v>
      </c>
      <c r="BT816" s="185" t="str">
        <f t="shared" si="83"/>
        <v/>
      </c>
    </row>
    <row r="817" spans="1:72">
      <c r="A817" s="47" t="str">
        <f t="shared" si="78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7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9"/>
        <v>Aderente</v>
      </c>
      <c r="BR817" s="19" t="str">
        <f t="shared" si="80"/>
        <v>*</v>
      </c>
      <c r="BS817" s="19" t="str">
        <f t="shared" si="81"/>
        <v>*</v>
      </c>
      <c r="BT817" s="185" t="str">
        <f t="shared" si="83"/>
        <v/>
      </c>
    </row>
    <row r="818" spans="1:72">
      <c r="A818" s="47" t="str">
        <f t="shared" si="78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7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9"/>
        <v>Aderente</v>
      </c>
      <c r="BR818" s="19" t="str">
        <f t="shared" si="80"/>
        <v>*</v>
      </c>
      <c r="BS818" s="19" t="str">
        <f t="shared" si="81"/>
        <v>*</v>
      </c>
      <c r="BT818" s="185" t="str">
        <f t="shared" si="83"/>
        <v/>
      </c>
    </row>
    <row r="819" spans="1:72">
      <c r="A819" s="47" t="str">
        <f t="shared" si="78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7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9"/>
        <v>Aderente</v>
      </c>
      <c r="BR819" s="19" t="str">
        <f t="shared" si="80"/>
        <v>*</v>
      </c>
      <c r="BS819" s="19" t="str">
        <f t="shared" si="81"/>
        <v>*</v>
      </c>
      <c r="BT819" s="185" t="str">
        <f t="shared" si="83"/>
        <v/>
      </c>
    </row>
    <row r="820" spans="1:72">
      <c r="A820" s="47" t="str">
        <f t="shared" si="78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7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9"/>
        <v>Aderente</v>
      </c>
      <c r="BR820" s="19" t="str">
        <f t="shared" si="80"/>
        <v>*</v>
      </c>
      <c r="BS820" s="19" t="str">
        <f t="shared" si="81"/>
        <v>*</v>
      </c>
      <c r="BT820" s="185" t="str">
        <f t="shared" si="83"/>
        <v/>
      </c>
    </row>
    <row r="821" spans="1:72">
      <c r="A821" s="47" t="str">
        <f t="shared" si="78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7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9"/>
        <v>Aderente</v>
      </c>
      <c r="BR821" s="19" t="str">
        <f t="shared" si="80"/>
        <v>*</v>
      </c>
      <c r="BS821" s="19" t="str">
        <f t="shared" si="81"/>
        <v>*</v>
      </c>
      <c r="BT821" s="185" t="str">
        <f t="shared" si="83"/>
        <v/>
      </c>
    </row>
    <row r="822" spans="1:72">
      <c r="A822" s="47" t="str">
        <f t="shared" si="78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7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9"/>
        <v>Aderente</v>
      </c>
      <c r="BR822" s="19" t="str">
        <f t="shared" si="80"/>
        <v>*</v>
      </c>
      <c r="BS822" s="19" t="str">
        <f t="shared" si="81"/>
        <v>*</v>
      </c>
      <c r="BT822" s="185" t="str">
        <f t="shared" si="83"/>
        <v/>
      </c>
    </row>
    <row r="823" spans="1:72">
      <c r="A823" s="47" t="str">
        <f t="shared" si="78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7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9"/>
        <v>Aderente</v>
      </c>
      <c r="BR823" s="19" t="str">
        <f t="shared" si="80"/>
        <v>*</v>
      </c>
      <c r="BS823" s="19" t="str">
        <f t="shared" si="81"/>
        <v>*</v>
      </c>
      <c r="BT823" s="185" t="str">
        <f t="shared" si="83"/>
        <v/>
      </c>
    </row>
    <row r="824" spans="1:72">
      <c r="A824" s="47" t="str">
        <f t="shared" si="78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7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9"/>
        <v>Aderente</v>
      </c>
      <c r="BR824" s="19" t="str">
        <f t="shared" si="80"/>
        <v>*</v>
      </c>
      <c r="BS824" s="19" t="str">
        <f t="shared" si="81"/>
        <v>*</v>
      </c>
      <c r="BT824" s="185" t="str">
        <f t="shared" si="83"/>
        <v/>
      </c>
    </row>
    <row r="825" spans="1:72">
      <c r="A825" s="47" t="str">
        <f t="shared" si="78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7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9"/>
        <v>Aderente</v>
      </c>
      <c r="BR825" s="19" t="str">
        <f t="shared" si="80"/>
        <v>*</v>
      </c>
      <c r="BS825" s="19" t="str">
        <f t="shared" si="81"/>
        <v>*</v>
      </c>
      <c r="BT825" s="185" t="str">
        <f t="shared" si="83"/>
        <v/>
      </c>
    </row>
    <row r="826" spans="1:72">
      <c r="A826" s="47" t="str">
        <f t="shared" si="78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7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9"/>
        <v>Aderente</v>
      </c>
      <c r="BR826" s="19" t="str">
        <f t="shared" si="80"/>
        <v>*</v>
      </c>
      <c r="BS826" s="19" t="str">
        <f t="shared" si="81"/>
        <v>*</v>
      </c>
      <c r="BT826" s="185" t="str">
        <f t="shared" si="83"/>
        <v/>
      </c>
    </row>
    <row r="827" spans="1:72">
      <c r="A827" s="47" t="str">
        <f t="shared" si="78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7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9"/>
        <v>Aderente</v>
      </c>
      <c r="BR827" s="19" t="str">
        <f t="shared" si="80"/>
        <v>*</v>
      </c>
      <c r="BS827" s="19" t="str">
        <f t="shared" si="81"/>
        <v>*</v>
      </c>
      <c r="BT827" s="185" t="str">
        <f t="shared" si="83"/>
        <v/>
      </c>
    </row>
    <row r="828" spans="1:72">
      <c r="A828" s="47" t="str">
        <f t="shared" si="78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7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9"/>
        <v>Aderente</v>
      </c>
      <c r="BR828" s="19" t="str">
        <f t="shared" si="80"/>
        <v>*</v>
      </c>
      <c r="BS828" s="19" t="str">
        <f t="shared" si="81"/>
        <v>*</v>
      </c>
      <c r="BT828" s="185" t="str">
        <f t="shared" si="83"/>
        <v/>
      </c>
    </row>
    <row r="829" spans="1:72">
      <c r="A829" s="47" t="str">
        <f t="shared" si="78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7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9"/>
        <v>Aderente</v>
      </c>
      <c r="BR829" s="19" t="str">
        <f t="shared" si="80"/>
        <v>*</v>
      </c>
      <c r="BS829" s="19" t="str">
        <f t="shared" si="81"/>
        <v>*</v>
      </c>
      <c r="BT829" s="185" t="str">
        <f t="shared" si="83"/>
        <v/>
      </c>
    </row>
    <row r="830" spans="1:72">
      <c r="A830" s="47" t="str">
        <f t="shared" si="78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7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9"/>
        <v>Aderente</v>
      </c>
      <c r="BR830" s="19" t="str">
        <f t="shared" si="80"/>
        <v>*</v>
      </c>
      <c r="BS830" s="19" t="str">
        <f t="shared" si="81"/>
        <v>*</v>
      </c>
      <c r="BT830" s="185" t="str">
        <f t="shared" si="83"/>
        <v/>
      </c>
    </row>
    <row r="831" spans="1:72">
      <c r="A831" s="47" t="str">
        <f t="shared" si="78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7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9"/>
        <v>Aderente</v>
      </c>
      <c r="BR831" s="19" t="str">
        <f t="shared" si="80"/>
        <v>*</v>
      </c>
      <c r="BS831" s="19" t="str">
        <f t="shared" si="81"/>
        <v>*</v>
      </c>
      <c r="BT831" s="185" t="str">
        <f t="shared" si="83"/>
        <v/>
      </c>
    </row>
    <row r="832" spans="1:72">
      <c r="A832" s="47" t="str">
        <f t="shared" si="78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7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9"/>
        <v>Aderente</v>
      </c>
      <c r="BR832" s="19" t="str">
        <f t="shared" si="80"/>
        <v>*</v>
      </c>
      <c r="BS832" s="19" t="str">
        <f t="shared" si="81"/>
        <v>*</v>
      </c>
      <c r="BT832" s="185" t="str">
        <f t="shared" si="83"/>
        <v/>
      </c>
    </row>
    <row r="833" spans="1:72">
      <c r="A833" s="47" t="str">
        <f t="shared" si="78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7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9"/>
        <v>Aderente</v>
      </c>
      <c r="BR833" s="19" t="str">
        <f t="shared" si="80"/>
        <v>*</v>
      </c>
      <c r="BS833" s="19" t="str">
        <f t="shared" si="81"/>
        <v>*</v>
      </c>
      <c r="BT833" s="185" t="str">
        <f t="shared" si="83"/>
        <v/>
      </c>
    </row>
    <row r="834" spans="1:72">
      <c r="A834" s="47" t="str">
        <f t="shared" si="78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7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9"/>
        <v>Aderente</v>
      </c>
      <c r="BR834" s="19" t="str">
        <f t="shared" si="80"/>
        <v>*</v>
      </c>
      <c r="BS834" s="19" t="str">
        <f t="shared" si="81"/>
        <v>*</v>
      </c>
      <c r="BT834" s="185" t="str">
        <f t="shared" si="83"/>
        <v/>
      </c>
    </row>
    <row r="835" spans="1:72">
      <c r="A835" s="47" t="str">
        <f t="shared" si="78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7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9"/>
        <v>Aderente</v>
      </c>
      <c r="BR835" s="19" t="str">
        <f t="shared" si="80"/>
        <v>*</v>
      </c>
      <c r="BS835" s="19" t="str">
        <f t="shared" si="81"/>
        <v>*</v>
      </c>
      <c r="BT835" s="185" t="str">
        <f t="shared" si="83"/>
        <v/>
      </c>
    </row>
    <row r="836" spans="1:72">
      <c r="A836" s="47" t="str">
        <f t="shared" si="78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7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9"/>
        <v>Aderente</v>
      </c>
      <c r="BR836" s="19" t="str">
        <f t="shared" si="80"/>
        <v>*</v>
      </c>
      <c r="BS836" s="19" t="str">
        <f t="shared" si="81"/>
        <v>*</v>
      </c>
      <c r="BT836" s="185" t="str">
        <f t="shared" si="83"/>
        <v/>
      </c>
    </row>
    <row r="837" spans="1:72">
      <c r="A837" s="47" t="str">
        <f t="shared" si="78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7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9"/>
        <v>Aderente</v>
      </c>
      <c r="BR837" s="19" t="str">
        <f t="shared" si="80"/>
        <v>*</v>
      </c>
      <c r="BS837" s="19" t="str">
        <f t="shared" si="81"/>
        <v>*</v>
      </c>
      <c r="BT837" s="185" t="str">
        <f t="shared" si="83"/>
        <v/>
      </c>
    </row>
    <row r="838" spans="1:72">
      <c r="A838" s="47" t="str">
        <f t="shared" si="78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4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9"/>
        <v>Aderente</v>
      </c>
      <c r="BR838" s="19" t="str">
        <f t="shared" si="80"/>
        <v>*</v>
      </c>
      <c r="BS838" s="19" t="str">
        <f t="shared" si="81"/>
        <v>*</v>
      </c>
      <c r="BT838" s="185" t="str">
        <f t="shared" si="83"/>
        <v/>
      </c>
    </row>
    <row r="839" spans="1:72">
      <c r="A839" s="47" t="str">
        <f t="shared" ref="A839:A902" si="85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4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6">IF(AND(BR839&lt;1,BS839&lt;1),"Produção e Intervalo",IF(BR839&lt;1,"Intervalo",IF(BS839&lt;1,"Produção","Aderente")))</f>
        <v>Aderente</v>
      </c>
      <c r="BR839" s="19" t="str">
        <f t="shared" ref="BR839:BR902" si="87">IF(OR(B839="",F839=""),"*",AY839/P839)</f>
        <v>*</v>
      </c>
      <c r="BS839" s="19" t="str">
        <f t="shared" ref="BS839:BS902" si="88">IF(OR(B839="",F839=""),"*",BA839/Q839)</f>
        <v>*</v>
      </c>
      <c r="BT839" s="185" t="str">
        <f t="shared" ref="BT839:BT902" si="89">IF(BN839="","",SUBSTITUTE(BM839," ","")&amp;SUBSTITUTE(BN839," ",""))</f>
        <v/>
      </c>
    </row>
    <row r="840" spans="1:72">
      <c r="A840" s="47" t="str">
        <f t="shared" si="85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6"/>
        <v>Aderente</v>
      </c>
      <c r="BR840" s="19" t="str">
        <f t="shared" si="87"/>
        <v>*</v>
      </c>
      <c r="BS840" s="19" t="str">
        <f t="shared" si="88"/>
        <v>*</v>
      </c>
      <c r="BT840" s="185" t="str">
        <f t="shared" si="89"/>
        <v/>
      </c>
    </row>
    <row r="841" spans="1:72">
      <c r="A841" s="47" t="str">
        <f t="shared" si="85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90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ref="A903:A966" si="91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90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2">IF(AND(BR903&lt;1,BS903&lt;1),"Produção e Intervalo",IF(BR903&lt;1,"Intervalo",IF(BS903&lt;1,"Produção","Aderente")))</f>
        <v>Aderente</v>
      </c>
      <c r="BR903" s="19" t="str">
        <f t="shared" ref="BR903:BR966" si="93">IF(OR(B903="",F903=""),"*",AY903/P903)</f>
        <v>*</v>
      </c>
      <c r="BS903" s="19" t="str">
        <f t="shared" ref="BS903:BS966" si="94">IF(OR(B903="",F903=""),"*",BA903/Q903)</f>
        <v>*</v>
      </c>
      <c r="BT903" s="185" t="str">
        <f t="shared" ref="BT903:BT966" si="95">IF(BN903="","",SUBSTITUTE(BM903," ","")&amp;SUBSTITUTE(BN903," ",""))</f>
        <v/>
      </c>
    </row>
    <row r="904" spans="1:72">
      <c r="A904" s="47" t="str">
        <f t="shared" si="91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2"/>
        <v>Aderente</v>
      </c>
      <c r="BR904" s="19" t="str">
        <f t="shared" si="93"/>
        <v>*</v>
      </c>
      <c r="BS904" s="19" t="str">
        <f t="shared" si="94"/>
        <v>*</v>
      </c>
      <c r="BT904" s="185" t="str">
        <f t="shared" si="95"/>
        <v/>
      </c>
    </row>
    <row r="905" spans="1:72">
      <c r="A905" s="47" t="str">
        <f t="shared" si="91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6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ref="A967:A1000" si="97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6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8">IF(AND(BR967&lt;1,BS967&lt;1),"Produção e Intervalo",IF(BR967&lt;1,"Intervalo",IF(BS967&lt;1,"Produção","Aderente")))</f>
        <v>Aderente</v>
      </c>
      <c r="BR967" s="19" t="str">
        <f t="shared" ref="BR967:BR1000" si="99">IF(OR(B967="",F967=""),"*",AY967/P967)</f>
        <v>*</v>
      </c>
      <c r="BS967" s="19" t="str">
        <f t="shared" ref="BS967:BS1000" si="100">IF(OR(B967="",F967=""),"*",BA967/Q967)</f>
        <v>*</v>
      </c>
      <c r="BT967" s="185" t="str">
        <f t="shared" ref="BT967:BT1000" si="101">IF(BN967="","",SUBSTITUTE(BM967," ","")&amp;SUBSTITUTE(BN967," ",""))</f>
        <v/>
      </c>
    </row>
    <row r="968" spans="1:72">
      <c r="A968" s="47" t="str">
        <f t="shared" si="97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8"/>
        <v>Aderente</v>
      </c>
      <c r="BR968" s="19" t="str">
        <f t="shared" si="99"/>
        <v>*</v>
      </c>
      <c r="BS968" s="19" t="str">
        <f t="shared" si="100"/>
        <v>*</v>
      </c>
      <c r="BT968" s="185" t="str">
        <f t="shared" si="101"/>
        <v/>
      </c>
    </row>
    <row r="969" spans="1:72">
      <c r="A969" s="47" t="str">
        <f t="shared" si="97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0">
    <cfRule type="cellIs" dxfId="171" priority="54028" operator="equal">
      <formula>"OPORTUNIDADE"</formula>
    </cfRule>
  </conditionalFormatting>
  <conditionalFormatting sqref="Y6:Z27 Y29:Z1000">
    <cfRule type="cellIs" dxfId="170" priority="11614" operator="equal">
      <formula>"NÃO"</formula>
    </cfRule>
    <cfRule type="cellIs" dxfId="169" priority="11615" operator="equal">
      <formula>"SIM"</formula>
    </cfRule>
  </conditionalFormatting>
  <conditionalFormatting sqref="AZ6:AZ1001">
    <cfRule type="expression" dxfId="168" priority="54070">
      <formula>#REF!=1</formula>
    </cfRule>
  </conditionalFormatting>
  <conditionalFormatting sqref="BE6:BE1001 U6:U1001 AY6:AY1001">
    <cfRule type="cellIs" dxfId="167" priority="54054" operator="equal">
      <formula>"ERRO"</formula>
    </cfRule>
  </conditionalFormatting>
  <conditionalFormatting sqref="BQ6:BQ1001">
    <cfRule type="cellIs" dxfId="166" priority="54049" operator="equal">
      <formula>"Produção e Intervalo"</formula>
    </cfRule>
    <cfRule type="cellIs" dxfId="165" priority="54050" operator="equal">
      <formula>"Aderente"</formula>
    </cfRule>
    <cfRule type="cellIs" dxfId="164" priority="54051" operator="equal">
      <formula>"Intervalo"</formula>
    </cfRule>
    <cfRule type="cellIs" dxfId="163" priority="54052" operator="equal">
      <formula>"Produção"</formula>
    </cfRule>
    <cfRule type="cellIs" dxfId="162" priority="54053" operator="equal">
      <formula>"ERRO"</formula>
    </cfRule>
  </conditionalFormatting>
  <conditionalFormatting sqref="BR6:BS1001">
    <cfRule type="cellIs" dxfId="161" priority="54031" operator="equal">
      <formula>"*"</formula>
    </cfRule>
    <cfRule type="cellIs" dxfId="160" priority="54032" operator="greaterThanOrEqual">
      <formula>1</formula>
    </cfRule>
    <cfRule type="cellIs" dxfId="159" priority="54033" operator="lessThan">
      <formula>1</formula>
    </cfRule>
  </conditionalFormatting>
  <conditionalFormatting sqref="BP765:BP769 BP6:BP376 BP378:BP737 BP750 BP746:BP747 BP743 BP739:BP741 BP752:BP763 BP772:BP1000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7" operator="equal">
      <formula>"OPORTUNIDADE"</formula>
    </cfRule>
  </conditionalFormatting>
  <conditionalFormatting sqref="Z28">
    <cfRule type="cellIs" dxfId="157" priority="155" operator="equal">
      <formula>"NÃO"</formula>
    </cfRule>
    <cfRule type="cellIs" dxfId="156" priority="156" operator="equal">
      <formula>"SIM"</formula>
    </cfRule>
  </conditionalFormatting>
  <conditionalFormatting sqref="Y28">
    <cfRule type="cellIs" dxfId="155" priority="154" operator="equal">
      <formula>"OPORTUNIDADE"</formula>
    </cfRule>
  </conditionalFormatting>
  <conditionalFormatting sqref="Y28">
    <cfRule type="cellIs" dxfId="154" priority="152" operator="equal">
      <formula>"NÃO"</formula>
    </cfRule>
    <cfRule type="cellIs" dxfId="153" priority="153" operator="equal">
      <formula>"SIM"</formula>
    </cfRule>
  </conditionalFormatting>
  <conditionalFormatting sqref="BK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9">
      <iconSet showValue="0">
        <cfvo type="percent" val="0"/>
        <cfvo type="num" val="1"/>
        <cfvo type="num" val="1" gte="0"/>
      </iconSet>
    </cfRule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2</v>
      </c>
      <c r="P772" s="145" t="str">
        <f>IF($A$2=1,IF(SP_SUL!BJ769="","*",SP_SUL!BJ769),IF(SP_SUL!BK769="","*",SP_SUL!BK769))</f>
        <v>MC1 08:24,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>
        <f>IF(SP_SUL!B773="","*",SP_SUL!B773)</f>
        <v>46083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>
        <f>IF(SP_SUL!B774="","*",SP_SUL!B774)</f>
        <v>46083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>
        <f>IF(SP_SUL!B776="","*",SP_SUL!B776)</f>
        <v>46083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>
        <f>IF(SP_SUL!B777="","*",SP_SUL!B777)</f>
        <v>46083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>
        <f>IF(SP_SUL!B778="","*",SP_SUL!B778)</f>
        <v>46083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>
        <f>IF(SP_SUL!B779="","*",SP_SUL!B779)</f>
        <v>46083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>
        <f>IF(SP_SUL!B782="","*",SP_SUL!B782)</f>
        <v>46083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>
        <f>IF(SP_SUL!B783="","*",SP_SUL!B783)</f>
        <v>46083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>
        <f>IF(SP_SUL!B784="","*",SP_SUL!B784)</f>
        <v>46083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>
        <f>IF(SP_SUL!B785="","*",SP_SUL!B785)</f>
        <v>46083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>
        <f>IF(SP_SUL!B786="","*",SP_SUL!B786)</f>
        <v>46083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>
        <f>IF(SP_SUL!B787="","*",SP_SUL!B787)</f>
        <v>46083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>
        <f>IF(SP_SUL!B788="","*",SP_SUL!B788)</f>
        <v>46083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>
        <f>IF(SP_SUL!B789="","*",SP_SUL!B789)</f>
        <v>46083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>
        <f>IF(SP_SUL!B790="","*",SP_SUL!B790)</f>
        <v>46083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>
        <f>IF(SP_SUL!B791="","*",SP_SUL!B791)</f>
        <v>46083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>
        <f>IF(SP_SUL!B792="","*",SP_SUL!B792)</f>
        <v>46083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>
        <f>IF(SP_SUL!B794="","*",SP_SUL!B794)</f>
        <v>46083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>
        <f>IF(SP_SUL!B795="","*",SP_SUL!B795)</f>
        <v>46083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>
        <f>IF(SP_SUL!B796="","*",SP_SUL!B796)</f>
        <v>46083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>
        <f>IF(SP_SUL!B797="","*",SP_SUL!B797)</f>
        <v>46083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>
        <f>IF(SP_SUL!B798="","*",SP_SUL!B798)</f>
        <v>46083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>
        <f>IF(SP_SUL!B799="","*",SP_SUL!B799)</f>
        <v>46083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>
        <f>IF(SP_SUL!B801="","*",SP_SUL!B801)</f>
        <v>46083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>
        <f>IF(SP_SUL!B802="","*",SP_SUL!B802)</f>
        <v>46083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>
        <f>IF(SP_SUL!B773="","*",SP_SUL!B773)</f>
        <v>46083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>
        <f>IF(SP_SUL!B774="","*",SP_SUL!B774)</f>
        <v>46083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>
        <f ca="1">_xlfn.XLOOKUP(G777&amp;$U$2,BS_CONTROLE[CHAVE],BS_CONTROLE[Quantidade_11],"-")</f>
        <v>400</v>
      </c>
      <c r="V777" s="136" t="str">
        <f ca="1">_xlfn.XLOOKUP(G777&amp;$V$2,BS_CONTROLE[CHAVE],BS_CONTROLE[Quantidade_11],"-")</f>
        <v>-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>
        <f>IF(SP_SUL!B779="","*",SP_SUL!B779)</f>
        <v>46083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>
        <f ca="1">_xlfn.XLOOKUP(G779&amp;$V$2,BS_CONTROLE[CHAVE],BS_CONTROLE[Quantidade_11],"-")</f>
        <v>0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>
        <f ca="1">_xlfn.XLOOKUP(G784&amp;$U$2,BS_CONTROLE[CHAVE],BS_CONTROLE[Quantidade_11],"-")</f>
        <v>2</v>
      </c>
      <c r="V784" s="136">
        <f ca="1">_xlfn.XLOOKUP(G784&amp;$V$2,BS_CONTROLE[CHAVE],BS_CONTROLE[Quantidade_11],"-")</f>
        <v>0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>
        <f ca="1">_xlfn.XLOOKUP(G786&amp;$U$2,BS_CONTROLE[CHAVE],BS_CONTROLE[Quantidade_11],"-")</f>
        <v>1000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>
        <f ca="1">_xlfn.XLOOKUP(G787&amp;$U$2,BS_CONTROLE[CHAVE],BS_CONTROLE[Quantidade_11],"-")</f>
        <v>0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>
        <f ca="1">_xlfn.XLOOKUP(G790&amp;$U$2,BS_CONTROLE[CHAVE],BS_CONTROLE[Quantidade_11],"-")</f>
        <v>1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>
        <f>IF(SP_SUL!B791="","*",SP_SUL!B791)</f>
        <v>46083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>
        <f>IF(SP_SUL!B792="","*",SP_SUL!B792)</f>
        <v>46083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>
        <f ca="1">_xlfn.XLOOKUP(G792&amp;$U$2,BS_CONTROLE[CHAVE],BS_CONTROLE[Quantidade_11],"-")</f>
        <v>1</v>
      </c>
      <c r="V792" s="136">
        <f ca="1">_xlfn.XLOOKUP(G792&amp;$V$2,BS_CONTROLE[CHAVE],BS_CONTROLE[Quantidade_11],"-")</f>
        <v>40</v>
      </c>
      <c r="W792" s="136">
        <f ca="1">_xlfn.XLOOKUP(G792&amp;$W$2,BS_CONTROLE[CHAVE],BS_CONTROLE[Quantidade_11],"-")</f>
        <v>60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>
        <f ca="1">_xlfn.XLOOKUP(G796&amp;$U$2,BS_CONTROLE[CHAVE],BS_CONTROLE[Quantidade_11],"-")</f>
        <v>1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>
        <f ca="1">_xlfn.XLOOKUP(G798&amp;$V$2,BS_CONTROLE[CHAVE],BS_CONTROLE[Quantidade_11],"-")</f>
        <v>0</v>
      </c>
      <c r="W798" s="136" t="str">
        <f ca="1">_xlfn.XLOOKUP(G798&amp;$W$2,BS_CONTROLE[CHAVE],BS_CONTROLE[Quantidade_11],"-")</f>
        <v>-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>
        <f ca="1">_xlfn.XLOOKUP(G800&amp;$U$2,BS_CONTROLE[CHAVE],BS_CONTROLE[Quantidade_11],"-")</f>
        <v>1000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1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>
        <f>IF(SP_SUL!B801="","*",SP_SUL!B801)</f>
        <v>46083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>
        <f ca="1">_xlfn.XLOOKUP(G801&amp;$U$2,BS_CONTROLE[CHAVE],BS_CONTROLE[Quantidade_11],"-")</f>
        <v>1</v>
      </c>
      <c r="V801" s="136">
        <f ca="1">_xlfn.XLOOKUP(G801&amp;$V$2,BS_CONTROLE[CHAVE],BS_CONTROLE[Quantidade_11],"-")</f>
        <v>4</v>
      </c>
      <c r="W801" s="136">
        <f ca="1">_xlfn.XLOOKUP(G801&amp;$W$2,BS_CONTROLE[CHAVE],BS_CONTROLE[Quantidade_11],"-")</f>
        <v>0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>
        <f>IF(SP_SUL!B802="","*",SP_SUL!B802)</f>
        <v>46083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>
        <f ca="1">_xlfn.XLOOKUP(G802&amp;$U$2,BS_CONTROLE[CHAVE],BS_CONTROLE[Quantidade_11],"-")</f>
        <v>280</v>
      </c>
      <c r="V802" s="136">
        <f ca="1">_xlfn.XLOOKUP(G802&amp;$V$2,BS_CONTROLE[CHAVE],BS_CONTROLE[Quantidade_11],"-")</f>
        <v>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>
        <f>IF(SP_SUL!B773="","*",SP_SUL!B773)</f>
        <v>46083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>
        <f>IF(SP_SUL!B774="","*",SP_SUL!B774)</f>
        <v>46083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>
        <f>IF(SP_SUL!B776="","*",SP_SUL!B776)</f>
        <v>46083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>
        <f>IF(SP_SUL!B777="","*",SP_SUL!B777)</f>
        <v>46083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>
        <f>IF(SP_SUL!B778="","*",SP_SUL!B778)</f>
        <v>46083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>
        <f>IF(SP_SUL!B779="","*",SP_SUL!B779)</f>
        <v>46083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>
        <f>IF(SP_SUL!B782="","*",SP_SUL!B782)</f>
        <v>46083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>
        <f>IF(SP_SUL!B783="","*",SP_SUL!B783)</f>
        <v>46083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>
        <f>IF(SP_SUL!B784="","*",SP_SUL!B784)</f>
        <v>46083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>
        <f>IF(SP_SUL!B785="","*",SP_SUL!B785)</f>
        <v>46083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>
        <f>IF(SP_SUL!B786="","*",SP_SUL!B786)</f>
        <v>46083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>
        <f>IF(SP_SUL!B787="","*",SP_SUL!B787)</f>
        <v>46083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>
        <f>IF(SP_SUL!B788="","*",SP_SUL!B788)</f>
        <v>46083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>
        <f>IF(SP_SUL!B789="","*",SP_SUL!B789)</f>
        <v>46083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>
        <f>IF(SP_SUL!B790="","*",SP_SUL!B790)</f>
        <v>46083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>
        <f>IF(SP_SUL!B791="","*",SP_SUL!B791)</f>
        <v>46083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>
        <f>IF(SP_SUL!B792="","*",SP_SUL!B792)</f>
        <v>46083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>
        <f>IF(SP_SUL!B794="","*",SP_SUL!B794)</f>
        <v>46083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>
        <f>IF(SP_SUL!B795="","*",SP_SUL!B795)</f>
        <v>46083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>
        <f>IF(SP_SUL!B796="","*",SP_SUL!B796)</f>
        <v>46083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>
        <f>IF(SP_SUL!B797="","*",SP_SUL!B797)</f>
        <v>46083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>
        <f>IF(SP_SUL!B798="","*",SP_SUL!B798)</f>
        <v>46083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>
        <f>IF(SP_SUL!B799="","*",SP_SUL!B799)</f>
        <v>46083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>
        <f>IF(SP_SUL!B801="","*",SP_SUL!B801)</f>
        <v>46083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>
        <f>IF(SP_SUL!B802="","*",SP_SUL!B802)</f>
        <v>46083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2026-03-01T22:40:35Z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