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71" documentId="8_{B6337239-1A00-434D-AAD0-422EA1FEB5AE}" xr6:coauthVersionLast="47" xr6:coauthVersionMax="47" xr10:uidLastSave="{5DBD8C89-CA36-45CE-B1A7-9553903AEB0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7" i="12"/>
  <c r="S13" i="12"/>
  <c r="S8" i="12"/>
  <c r="S5" i="12"/>
  <c r="S286" i="12"/>
  <c r="S25" i="12"/>
  <c r="S22" i="12"/>
  <c r="S17" i="12"/>
  <c r="S23" i="12"/>
  <c r="S20" i="12"/>
  <c r="S16" i="12"/>
  <c r="S14" i="12"/>
  <c r="S24" i="12"/>
  <c r="S287" i="12"/>
  <c r="S288" i="12"/>
  <c r="S34" i="12"/>
  <c r="S27" i="12"/>
  <c r="S31" i="12"/>
  <c r="S32" i="12"/>
  <c r="S26" i="12"/>
  <c r="S33" i="12"/>
  <c r="S28" i="12"/>
  <c r="S37" i="12"/>
  <c r="S41" i="12"/>
  <c r="S42" i="12"/>
  <c r="S51" i="12"/>
  <c r="S39" i="12"/>
  <c r="S281" i="12"/>
  <c r="S47" i="12"/>
  <c r="S48" i="12"/>
  <c r="S50" i="12"/>
  <c r="S49" i="12"/>
  <c r="S45" i="12"/>
  <c r="S291" i="12"/>
  <c r="S285" i="12"/>
  <c r="S52" i="12"/>
  <c r="S54" i="12"/>
  <c r="S61" i="12"/>
  <c r="S55" i="12"/>
  <c r="S58" i="12"/>
  <c r="S63" i="12"/>
  <c r="S282" i="12"/>
  <c r="S283" i="12"/>
  <c r="S57" i="12"/>
  <c r="S62" i="12"/>
  <c r="S64" i="12"/>
  <c r="S71" i="12"/>
  <c r="S65" i="12"/>
  <c r="S72" i="12"/>
  <c r="S68" i="12"/>
  <c r="S73" i="12"/>
  <c r="S74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6" i="1" l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<sst xmlns="http://schemas.openxmlformats.org/spreadsheetml/2006/main" count="4393" uniqueCount="1091">
  <si>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</si>
  <si>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</si>
  <si>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</si>
  <si>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</si>
  <si>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</si>
  <si>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</si>
  <si>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</si>
  <si>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</si>
  <si>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</si>
  <si>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</si>
  <si>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</si>
  <si>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</si>
  <si>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</si>
  <si>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</si>
  <si>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</si>
  <si>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</si>
  <si>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</si>
  <si>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</si>
  <si>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</si>
  <si>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</si>
  <si>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</si>
  <si>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</si>
  <si>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</si>
  <si>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</si>
  <si>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</si>
  <si>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</si>
  <si>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</si>
  <si>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</si>
  <si>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</si>
  <si>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</si>
  <si>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</si>
  <si>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</si>
  <si>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</si>
  <si>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</si>
  <si>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</si>
  <si>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</si>
  <si>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</si>
  <si>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</si>
  <si>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</si>
  <si>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</si>
  <si>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</si>
  <si>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</si>
  <si>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</si>
  <si>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</si>
  <si>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</si>
  <si>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</si>
  <si>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</si>
  <si>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</si>
  <si>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</si>
  <si>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</si>
  <si>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</si>
  <si>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</si>
  <si>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</si>
  <si>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</si>
  <si>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</si>
  <si>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</si>
  <si>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</si>
  <si>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</si>
  <si>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</si>
  <si>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</si>
  <si>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</si>
  <si>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</si>
  <si>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</si>
  <si>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</si>
  <si>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</si>
  <si>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</si>
  <si>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</si>
  <si>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</si>
  <si>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</si>
  <si>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</si>
  <si>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</si>
  <si>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</si>
  <si>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</si>
  <si>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</si>
  <si>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</si>
  <si>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</si>
  <si>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</si>
  <si>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</si>
  <si>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</si>
  <si>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</si>
  <si>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</si>
  <si>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</si>
  <si>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</si>
  <si>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</si>
  <si>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</si>
  <si>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</si>
  <si>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</si>
  <si>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</si>
  <si>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</si>
  <si>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</si>
  <si>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</si>
  <si>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</si>
  <si>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</si>
  <si>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</si>
  <si>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</si>
  <si>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</si>
  <si>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</si>
  <si>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</si>
  <si>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</si>
  <si>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</si>
  <si>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</si>
  <si>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</si>
  <si>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</si>
  <si>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</si>
  <si>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</si>
  <si>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</si>
  <si>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</si>
  <si>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</si>
  <si>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</si>
  <si>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</si>
  <si>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</si>
  <si>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</si>
  <si>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</si>
  <si>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</si>
  <si>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</si>
  <si>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</si>
  <si>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</si>
  <si>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</si>
  <si>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</si>
  <si>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</si>
  <si>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</si>
  <si>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</si>
  <si>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</si>
  <si>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</si>
  <si>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</si>
  <si>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</si>
  <si>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</si>
  <si>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</si>
  <si>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</si>
  <si>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</si>
  <si>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</si>
  <si>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</si>
  <si>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</si>
  <si>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</si>
  <si>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</si>
  <si>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</si>
  <si>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</si>
  <si>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</si>
  <si>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</si>
  <si>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</si>
  <si>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</si>
  <si>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</si>
  <si>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</si>
  <si>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</si>
  <si>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</si>
  <si>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</si>
  <si>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</si>
  <si>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</si>
  <si>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</si>
  <si>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</si>
  <si>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</si>
  <si>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</si>
  <si>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</si>
  <si>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</si>
  <si>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</si>
  <si>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</si>
  <si>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</si>
  <si>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</si>
  <si>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</si>
  <si>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</si>
  <si>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</si>
  <si>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</si>
  <si>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</si>
  <si>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</si>
  <si>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</si>
  <si>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</si>
  <si>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</si>
  <si>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</si>
  <si>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</si>
  <si>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</si>
  <si>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</si>
  <si>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</si>
  <si>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</si>
  <si>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</si>
  <si>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</si>
  <si>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</si>
  <si>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</si>
  <si>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</si>
  <si>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</si>
  <si>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</si>
  <si>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</si>
  <si>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</si>
  <si>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</si>
  <si>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</si>
  <si>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</si>
  <si>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</si>
  <si>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</si>
  <si>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</si>
  <si>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</si>
  <si>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</si>
  <si>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</si>
  <si>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</si>
  <si>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</si>
  <si>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</si>
  <si>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</si>
  <si>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</si>
  <si>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</si>
  <si>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</si>
  <si>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</si>
  <si>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</si>
  <si>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</si>
  <si>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</si>
  <si>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</si>
  <si>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</si>
  <si>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</si>
  <si>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</si>
  <si>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</si>
  <si>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</si>
  <si>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</si>
  <si>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</si>
  <si>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</si>
  <si>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</si>
  <si>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</si>
  <si>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</si>
  <si>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</si>
  <si>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</si>
  <si>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</si>
  <si>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</si>
  <si>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</si>
  <si>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</si>
  <si>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</si>
  <si>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</si>
  <si>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</si>
  <si>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</si>
  <si>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</si>
  <si>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</si>
  <si>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</si>
  <si>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</si>
  <si>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</si>
  <si>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</si>
  <si>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</si>
  <si>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</si>
  <si>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</si>
  <si>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</si>
  <si>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</si>
  <si>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</si>
  <si>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</si>
  <si>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</si>
  <si>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</si>
  <si>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</si>
  <si>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</si>
  <si>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</si>
  <si>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</si>
  <si>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</si>
  <si>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</si>
  <si>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</si>
  <si>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</si>
  <si>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</si>
  <si>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</si>
  <si>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</si>
  <si>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</si>
  <si>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</si>
  <si>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</si>
  <si>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</si>
  <si>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</si>
  <si>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</si>
  <si>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</si>
  <si>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</si>
  <si>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</si>
  <si>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</si>
  <si>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</si>
  <si>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</si>
  <si>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</si>
  <si>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</si>
  <si>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</si>
  <si>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</si>
  <si>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</si>
  <si>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</si>
  <si>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</si>
  <si>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</si>
  <si>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</si>
  <si>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</si>
  <si>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</si>
  <si>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</si>
  <si>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</si>
  <si>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</si>
  <si>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</si>
  <si>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</si>
  <si>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</si>
  <si>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</si>
  <si>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</si>
  <si>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</si>
  <si>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</si>
  <si>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</si>
  <si>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</si>
  <si>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</si>
  <si>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</si>
  <si>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</si>
  <si>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</si>
  <si>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</si>
  <si>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</si>
  <si>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</si>
  <si>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</si>
  <si>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</si>
  <si>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</si>
  <si>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</si>
  <si>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</si>
  <si>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</si>
  <si>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</si>
  <si>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</si>
  <si>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</si>
  <si>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</si>
  <si>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</si>
  <si>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</si>
  <si>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</si>
  <si>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</si>
  <si>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</si>
  <si>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</si>
  <si>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</si>
  <si>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</si>
  <si>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</si>
  <si>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</si>
  <si>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</si>
  <si>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</si>
  <si>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</si>
  <si>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</si>
  <si>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</si>
  <si>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</si>
  <si>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</si>
  <si>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</si>
  <si>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</si>
  <si>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</si>
  <si>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</si>
  <si>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</si>
  <si>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</si>
  <si>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</si>
  <si>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</si>
  <si>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</si>
  <si>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</si>
  <si>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</si>
  <si>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</si>
  <si>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</si>
  <si>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</si>
  <si>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</si>
  <si>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</si>
  <si>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</si>
  <si>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</si>
  <si>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</si>
  <si>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</si>
  <si>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</si>
  <si>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</si>
  <si>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</si>
  <si>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</si>
  <si>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</si>
  <si>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</si>
  <si>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</si>
  <si>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</si>
  <si>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</si>
  <si>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</si>
  <si>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</si>
  <si>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</si>
  <si>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</si>
  <si>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</si>
  <si>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</si>
  <si>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</si>
  <si>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</si>
  <si>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</si>
  <si>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</si>
  <si>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</si>
  <si>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</si>
  <si>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</si>
  <si>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</si>
  <si>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</si>
  <si>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</si>
  <si>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</si>
  <si>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</si>
  <si>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</si>
  <si>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</si>
  <si>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</si>
  <si>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</si>
  <si>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</si>
  <si>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</si>
  <si>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</si>
  <si>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</si>
  <si>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</si>
  <si>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</si>
  <si>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</si>
  <si>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</si>
  <si>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</si>
  <si>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</si>
  <si>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</si>
  <si>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</si>
  <si>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</si>
  <si>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</si>
  <si>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</si>
  <si>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</si>
  <si>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</si>
  <si>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</si>
  <si>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</si>
  <si>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</si>
  <si>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</si>
  <si>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</si>
  <si>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</si>
  <si>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</si>
  <si>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</si>
  <si>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</si>
  <si>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</si>
  <si>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</si>
  <si>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</si>
  <si>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</si>
  <si>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</si>
  <si>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</si>
  <si>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</si>
  <si>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</si>
  <si>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</si>
  <si>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</si>
  <si>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</si>
  <si>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</si>
  <si>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</si>
  <si>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</si>
  <si>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</si>
  <si>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</si>
  <si>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</si>
  <si>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</si>
  <si>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</si>
  <si>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</si>
  <si>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</si>
  <si>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</si>
  <si>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</si>
  <si>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</si>
  <si>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</si>
  <si>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</si>
  <si>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</si>
  <si>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</si>
  <si>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</si>
  <si>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</si>
  <si>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</si>
  <si>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</si>
  <si>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</si>
  <si>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</si>
  <si>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</si>
  <si>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</si>
  <si>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</si>
  <si>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</si>
  <si>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</si>
  <si>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</si>
  <si>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</si>
  <si>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</si>
  <si>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</si>
  <si>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</si>
  <si>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</si>
  <si>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</si>
  <si>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</si>
  <si>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</si>
  <si>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</si>
  <si>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</si>
  <si>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</si>
  <si>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</si>
  <si>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</si>
  <si>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</si>
  <si>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</si>
  <si>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</si>
  <si>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</si>
  <si>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</si>
  <si>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</si>
  <si>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</si>
  <si>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</si>
  <si>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</si>
  <si>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</si>
  <si>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</si>
  <si>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</si>
  <si>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</si>
  <si>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</si>
  <si>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</si>
  <si>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</si>
  <si>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</si>
  <si>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</si>
  <si>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</si>
  <si>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</si>
  <si>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</si>
  <si>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</si>
  <si>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</si>
  <si>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</si>
  <si>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</si>
  <si>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</si>
  <si>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</si>
  <si>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</si>
  <si>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</si>
  <si>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</si>
  <si>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</si>
  <si>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</si>
  <si>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</si>
  <si>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</si>
  <si>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</si>
  <si>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</si>
  <si>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</si>
  <si>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</si>
  <si>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</si>
  <si>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</si>
  <si>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</si>
  <si>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</si>
  <si>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</si>
  <si>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</si>
  <si>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</si>
  <si>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</si>
  <si>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</si>
  <si>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</si>
  <si>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</si>
  <si>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</si>
  <si>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</si>
  <si>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</si>
  <si>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</si>
  <si>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</si>
  <si>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</si>
  <si>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</si>
  <si>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</si>
  <si>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</si>
  <si>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</si>
  <si>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</si>
  <si>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</si>
  <si>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</si>
  <si>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</si>
  <si>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</si>
  <si>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</si>
  <si>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</si>
  <si>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</si>
  <si>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</si>
  <si>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</si>
  <si>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</si>
  <si>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</si>
  <si>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</si>
  <si>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</si>
  <si>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</si>
  <si>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</si>
  <si>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</si>
  <si>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</si>
  <si>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</si>
  <si>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</si>
  <si>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</si>
  <si>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</si>
  <si>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</si>
  <si>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</si>
  <si>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</si>
  <si>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</si>
  <si>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</si>
  <si>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</si>
  <si>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</si>
  <si>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</si>
  <si>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</si>
  <si>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</si>
  <si>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</si>
  <si>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</si>
  <si>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</si>
  <si>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</si>
  <si>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</si>
  <si>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</si>
  <si>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</si>
  <si>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</si>
  <si>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</si>
  <si>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</si>
  <si>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</si>
  <si>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</si>
  <si>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</si>
  <si>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</si>
  <si>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</si>
  <si>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</si>
  <si>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</si>
  <si>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</si>
  <si>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</si>
  <si>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</si>
  <si>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</si>
  <si>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</si>
  <si>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</si>
  <si>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</si>
  <si>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</si>
  <si>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</si>
  <si>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</si>
  <si>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</si>
  <si>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</si>
  <si>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</si>
  <si>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</si>
  <si>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</si>
  <si>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</si>
  <si>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</si>
  <si>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</si>
  <si>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</si>
  <si>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</si>
  <si>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</si>
  <si>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</si>
  <si>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</si>
  <si>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</si>
  <si>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</si>
  <si>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</si>
  <si>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</si>
  <si>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</si>
  <si>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</si>
  <si>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</si>
  <si>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</si>
  <si>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</si>
  <si>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</si>
  <si>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</si>
  <si>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</si>
  <si>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</si>
  <si>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</si>
  <si>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</si>
  <si>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</si>
  <si>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</si>
  <si>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</si>
  <si>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</si>
  <si>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</si>
  <si>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</si>
  <si>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</si>
  <si>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</si>
  <si>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</si>
  <si>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</si>
  <si>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</si>
  <si>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</si>
  <si>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</si>
  <si>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</si>
  <si>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</si>
  <si>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</si>
  <si>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</si>
  <si>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</si>
  <si>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</si>
  <si>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</si>
  <si>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</si>
  <si>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</si>
  <si>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</si>
  <si>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</si>
  <si>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</si>
  <si>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</si>
  <si>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</si>
  <si>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</si>
  <si>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</si>
  <si>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</si>
  <si>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</si>
  <si>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</si>
  <si>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</si>
  <si>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</si>
  <si>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</si>
  <si>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</si>
  <si>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</si>
  <si>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</si>
  <si>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</si>
  <si>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</si>
  <si>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</si>
  <si>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</si>
  <si>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</si>
  <si>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</si>
  <si>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</si>
  <si>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</si>
  <si>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</si>
  <si>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</si>
  <si>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</si>
  <si>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</si>
  <si>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</si>
  <si>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</si>
  <si>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</si>
  <si>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</si>
  <si>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</si>
  <si>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</si>
  <si>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</si>
  <si>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</si>
  <si>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</si>
  <si>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</si>
  <si>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</si>
  <si>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</si>
  <si>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</si>
  <si>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</si>
  <si>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</si>
  <si>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</si>
  <si>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</si>
  <si>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</si>
  <si>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</si>
  <si>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</si>
  <si>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</si>
  <si>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</si>
  <si>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</si>
  <si>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</si>
  <si>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</si>
  <si>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</si>
  <si>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</si>
  <si>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</si>
  <si>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</si>
  <si>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</si>
  <si>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</si>
  <si>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</si>
  <si>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</si>
  <si>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</si>
  <si>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</si>
  <si>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</si>
  <si>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</si>
  <si>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</si>
  <si>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</si>
  <si>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</si>
  <si>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</si>
  <si>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</si>
  <si>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</si>
  <si>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</si>
  <si>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</si>
  <si>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</si>
  <si>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</si>
  <si>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</si>
  <si>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</si>
  <si>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</si>
  <si>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</si>
  <si>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</si>
  <si>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</si>
  <si>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</si>
  <si>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</si>
  <si>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</si>
  <si>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</si>
  <si>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</si>
  <si>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</si>
  <si>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</si>
  <si>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</si>
  <si>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</si>
  <si>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</si>
  <si>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</si>
  <si>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</si>
  <si>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</si>
  <si>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</si>
  <si>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</si>
  <si>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</si>
  <si>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</si>
  <si>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</si>
  <si>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</si>
  <si>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</si>
  <si>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</si>
  <si>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</si>
  <si>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</si>
  <si>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</si>
  <si>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</si>
  <si>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</si>
  <si>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</si>
  <si>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</si>
  <si>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</si>
  <si>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</si>
  <si>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</si>
  <si>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</si>
  <si>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</si>
  <si>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</si>
  <si>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</si>
  <si>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</si>
  <si>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</si>
  <si>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</si>
  <si>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</si>
  <si>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</si>
  <si>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</si>
  <si>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</si>
  <si>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</si>
  <si>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</si>
  <si>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</si>
  <si>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</si>
  <si>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</si>
  <si>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</si>
  <si>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</si>
  <si>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</si>
  <si>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</si>
  <si>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</si>
  <si>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</si>
  <si>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</si>
  <si>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</si>
  <si>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</si>
  <si>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</si>
  <si>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</si>
  <si>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</si>
  <si>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</si>
  <si>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</si>
  <si>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</si>
  <si>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</si>
  <si>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</si>
  <si>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</si>
  <si>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</si>
  <si>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</si>
  <si>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</si>
  <si>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</si>
  <si>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</si>
  <si>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</si>
  <si>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</si>
  <si>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</si>
  <si>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</si>
  <si>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</si>
  <si>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</si>
  <si>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</si>
  <si>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</si>
  <si>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</si>
  <si>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</si>
  <si>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</si>
  <si>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</si>
  <si>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</si>
  <si>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</si>
  <si>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</si>
  <si>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</si>
  <si>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</si>
  <si>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</si>
  <si>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</si>
  <si>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</si>
  <si>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</si>
  <si>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</si>
  <si>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</si>
  <si>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</si>
  <si>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</si>
  <si>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</si>
  <si>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</si>
  <si>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</si>
  <si>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</si>
  <si>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</si>
  <si>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</si>
  <si>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</si>
  <si>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</si>
  <si>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</si>
  <si>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</si>
  <si>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</si>
  <si>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</si>
  <si>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</si>
  <si>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</si>
  <si>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</si>
  <si>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</si>
  <si>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</si>
  <si>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</si>
  <si>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</si>
  <si>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</si>
  <si>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</si>
  <si>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</si>
  <si>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</si>
  <si>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</si>
  <si>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</si>
  <si>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</si>
  <si>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</si>
  <si>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</si>
  <si>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</si>
  <si>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</si>
  <si>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</si>
  <si>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</si>
  <si>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</si>
  <si>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</si>
  <si>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</si>
  <si>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</si>
  <si>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</si>
  <si>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</si>
  <si>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</si>
  <si>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</si>
  <si>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</si>
  <si>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</si>
  <si>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</si>
  <si>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</si>
  <si>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</si>
  <si>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</si>
  <si>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</si>
  <si>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</si>
  <si>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</si>
  <si>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</si>
  <si>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</si>
  <si>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</si>
  <si>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</si>
  <si>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</si>
  <si>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</si>
  <si>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</si>
  <si>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</si>
  <si>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</si>
  <si>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</si>
  <si>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</si>
  <si>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</si>
  <si>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</si>
  <si>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</si>
  <si>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</si>
  <si>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</si>
  <si>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</si>
  <si>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</si>
  <si>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</si>
  <si>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</si>
  <si>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</si>
  <si>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</si>
  <si>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</si>
  <si>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</si>
  <si>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</si>
  <si>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</si>
  <si>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</si>
  <si>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</si>
  <si>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</si>
  <si>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</si>
  <si>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</si>
  <si>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</si>
  <si>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</si>
  <si>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</si>
  <si>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</si>
  <si>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</si>
  <si>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</si>
  <si>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</si>
  <si>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</si>
  <si>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</si>
  <si>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</si>
  <si>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</si>
  <si>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</si>
  <si>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</si>
  <si>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</si>
  <si>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</si>
  <si>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</si>
  <si>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</si>
  <si>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</si>
  <si>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</si>
  <si>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</si>
  <si>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</si>
  <si>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</si>
  <si>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</si>
  <si>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</si>
  <si>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</si>
  <si>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</si>
  <si>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</si>
  <si>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</si>
  <si>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</si>
  <si>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</si>
  <si>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</si>
  <si>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</si>
  <si>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</si>
  <si>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</si>
  <si>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</si>
  <si>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</si>
  <si>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</si>
  <si>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</si>
  <si>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</si>
  <si>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</si>
  <si>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</si>
  <si>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</si>
  <si>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</si>
  <si>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</si>
  <si>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</si>
  <si>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</si>
  <si>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</si>
  <si>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</si>
  <si>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</si>
  <si>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</si>
  <si>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</si>
  <si>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</si>
  <si>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</si>
  <si>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</si>
  <si>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</si>
  <si>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</si>
  <si>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</si>
  <si>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</si>
  <si>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</si>
  <si>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</si>
  <si>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</si>
  <si>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</si>
  <si>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</si>
  <si>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</si>
  <si>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</si>
  <si>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</si>
  <si>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</si>
  <si>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</si>
  <si>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</si>
  <si>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</si>
  <si>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</si>
  <si>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</si>
  <si>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</si>
  <si>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</si>
  <si>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</si>
  <si>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</si>
  <si>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</si>
  <si>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</si>
  <si>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</si>
  <si>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</si>
  <si>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</si>
  <si>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</si>
  <si>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</si>
  <si>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</si>
  <si>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</si>
  <si>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</si>
  <si>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</si>
  <si>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</si>
  <si>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</si>
  <si>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</si>
  <si>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</si>
  <si>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</si>
  <si>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</si>
  <si>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</si>
  <si>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</si>
  <si>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</si>
  <si>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</si>
  <si>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</si>
  <si>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</si>
  <si>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</si>
  <si>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</si>
  <si>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</si>
  <si>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</si>
  <si>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</si>
  <si>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</si>
  <si>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</si>
  <si>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</si>
  <si>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</si>
  <si>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</si>
  <si>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</si>
  <si>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</si>
  <si>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</si>
  <si>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</si>
  <si>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</si>
  <si>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</si>
  <si>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</si>
  <si>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</si>
  <si>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</si>
  <si>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</si>
  <si>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</si>
  <si>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</si>
  <si>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</si>
  <si>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</si>
  <si>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</si>
  <si>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</si>
  <si>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</si>
  <si>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</si>
  <si>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</si>
  <si>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</si>
  <si>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</si>
  <si>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</si>
  <si>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</si>
  <si>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</si>
  <si>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</si>
  <si>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</si>
  <si>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</si>
  <si>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</si>
  <si>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</si>
  <si>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</si>
  <si>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</si>
  <si>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</si>
  <si>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</si>
  <si>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</si>
  <si>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</si>
  <si>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</si>
  <si>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</si>
  <si>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</si>
  <si>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</si>
  <si>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</si>
  <si>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</si>
  <si>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</si>
  <si>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</si>
  <si>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</si>
  <si>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</si>
  <si>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</si>
  <si>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</si>
  <si>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</si>
  <si>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</si>
  <si>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</si>
  <si>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</si>
  <si>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</si>
  <si>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</si>
  <si>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</si>
  <si>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</si>
  <si>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</si>
  <si>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</si>
  <si>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</si>
  <si>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</si>
  <si>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</si>
  <si>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</si>
  <si>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</si>
  <si>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</si>
  <si>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</si>
  <si>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</si>
  <si>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</si>
  <si>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</si>
  <si>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</si>
  <si>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</si>
  <si>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</si>
  <si>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</si>
  <si>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</si>
  <si>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</si>
  <si>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</si>
  <si>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</si>
  <si>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</si>
  <si>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ADENILSON (TP-512)</t>
  </si>
  <si>
    <t>ZEVZXW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</si>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</sst>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E46" activePane="bottomRight" state="frozen"/>
      <selection pane="bottomRight" activeCell="BA42" sqref="BA4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3" t="s">
        <v>829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830</v>
      </c>
      <c r="BI1" s="338"/>
      <c r="BJ1" s="339"/>
      <c r="BK1" s="340"/>
      <c r="BL1" s="50"/>
      <c r="BM1" s="330" t="s">
        <v>831</v>
      </c>
      <c r="BN1" s="331"/>
      <c r="BO1" s="331"/>
      <c r="BP1" s="331"/>
      <c r="BQ1" s="331"/>
      <c r="BR1" s="331"/>
      <c r="BS1" s="332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3" t="s">
        <v>832</v>
      </c>
      <c r="AJ2" s="334"/>
      <c r="AK2" s="334"/>
      <c r="AL2" s="334"/>
      <c r="AM2" s="334"/>
      <c r="AN2" s="334"/>
      <c r="AO2" s="334"/>
      <c r="AP2" s="334"/>
      <c r="AQ2" s="336"/>
      <c r="AR2" s="240"/>
      <c r="AS2" s="348" t="s">
        <v>835</v>
      </c>
      <c r="AT2" s="335"/>
      <c r="AU2" s="335"/>
      <c r="AV2" s="335"/>
      <c r="AW2" s="335"/>
      <c r="AX2" s="334"/>
      <c r="AY2" s="336"/>
      <c r="AZ2" s="4"/>
      <c r="BA2" s="327" t="s">
        <v>836</v>
      </c>
      <c r="BB2" s="329"/>
      <c r="BC2" s="333" t="s">
        <v>833</v>
      </c>
      <c r="BD2" s="334"/>
      <c r="BE2" s="334"/>
      <c r="BF2" s="336"/>
      <c r="BG2" s="3"/>
      <c r="BH2" s="341"/>
      <c r="BI2" s="342"/>
      <c r="BJ2" s="343"/>
      <c r="BK2" s="344"/>
      <c r="BL2" s="50"/>
      <c r="BM2" s="345"/>
      <c r="BN2" s="346"/>
      <c r="BO2" s="346"/>
      <c r="BP2" s="346"/>
      <c r="BQ2" s="346"/>
      <c r="BR2" s="346"/>
      <c r="BS2" s="347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7" t="s">
        <v>837</v>
      </c>
      <c r="AJ3" s="329"/>
      <c r="AK3" s="327" t="s">
        <v>838</v>
      </c>
      <c r="AL3" s="328"/>
      <c r="AM3" s="328"/>
      <c r="AN3" s="328"/>
      <c r="AO3" s="328"/>
      <c r="AP3" s="328"/>
      <c r="AQ3" s="329"/>
      <c r="AR3" s="241"/>
      <c r="AS3" s="351" t="s">
        <v>844</v>
      </c>
      <c r="AT3" s="352"/>
      <c r="AU3" s="351" t="s">
        <v>845</v>
      </c>
      <c r="AV3" s="352"/>
      <c r="AW3" s="351" t="s">
        <v>846</v>
      </c>
      <c r="AX3" s="353"/>
      <c r="AY3" s="64" t="s">
        <v>847</v>
      </c>
      <c r="AZ3" s="64"/>
      <c r="BA3" s="349"/>
      <c r="BB3" s="350"/>
      <c r="BC3" s="327" t="s">
        <v>840</v>
      </c>
      <c r="BD3" s="328"/>
      <c r="BE3" s="328"/>
      <c r="BF3" s="329"/>
      <c r="BG3" s="63"/>
      <c r="BH3" s="341"/>
      <c r="BI3" s="342"/>
      <c r="BJ3" s="343"/>
      <c r="BK3" s="344"/>
      <c r="BL3" s="50"/>
      <c r="BM3" s="330" t="s">
        <v>848</v>
      </c>
      <c r="BN3" s="331"/>
      <c r="BO3" s="331"/>
      <c r="BP3" s="332"/>
      <c r="BQ3" s="330" t="s">
        <v>466</v>
      </c>
      <c r="BR3" s="331"/>
      <c r="BS3" s="332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990</v>
      </c>
      <c r="BK34" s="17" t="s">
        <v>991</v>
      </c>
      <c r="BL34" s="16"/>
      <c r="BM34" s="15" t="s">
        <v>692</v>
      </c>
      <c r="BN34" s="15" t="s">
        <v>692</v>
      </c>
      <c r="BO34" s="166" t="s">
        <v>692</v>
      </c>
      <c r="BP34" s="17" t="s">
        <v>991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992</v>
      </c>
      <c r="BK35" s="17" t="s">
        <v>991</v>
      </c>
      <c r="BL35" s="16"/>
      <c r="BM35" s="15" t="s">
        <v>692</v>
      </c>
      <c r="BN35" s="15" t="s">
        <v>692</v>
      </c>
      <c r="BO35" s="166" t="s">
        <v>692</v>
      </c>
      <c r="BP35" s="17" t="s">
        <v>991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993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994</v>
      </c>
      <c r="BL36" s="16"/>
      <c r="BM36" s="15" t="s">
        <v>672</v>
      </c>
      <c r="BN36" s="15" t="s">
        <v>707</v>
      </c>
      <c r="BO36" s="166" t="s">
        <v>707</v>
      </c>
      <c r="BP36" s="17" t="s">
        <v>994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995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996</v>
      </c>
      <c r="BK37" s="17" t="s">
        <v>997</v>
      </c>
      <c r="BL37" s="16"/>
      <c r="BM37" s="15"/>
      <c r="BN37" s="15"/>
      <c r="BO37" s="166"/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998</v>
      </c>
      <c r="J38" s="218">
        <v>48</v>
      </c>
      <c r="K38" s="218">
        <v>134</v>
      </c>
      <c r="L38" s="84" t="s">
        <v>317</v>
      </c>
      <c r="M38" s="205" t="s">
        <v>999</v>
      </c>
      <c r="N38" s="205" t="s">
        <v>1000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1001</v>
      </c>
      <c r="AN38" s="259" t="s">
        <v>1002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1003</v>
      </c>
      <c r="BK38" s="17" t="s">
        <v>1004</v>
      </c>
      <c r="BL38" s="16"/>
      <c r="BM38" s="15"/>
      <c r="BN38" s="15"/>
      <c r="BO38" s="166"/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1005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1006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1007</v>
      </c>
      <c r="W39" s="325" t="s">
        <v>1008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1009</v>
      </c>
      <c r="BK39" s="17" t="s">
        <v>1010</v>
      </c>
      <c r="BL39" s="16"/>
      <c r="BM39" s="15"/>
      <c r="BN39" s="15"/>
      <c r="BO39" s="166"/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1007</v>
      </c>
      <c r="W40" s="174" t="s">
        <v>1011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1012</v>
      </c>
      <c r="BK40" s="17" t="s">
        <v>1010</v>
      </c>
      <c r="BL40" s="16"/>
      <c r="BM40" s="15"/>
      <c r="BN40" s="15"/>
      <c r="BO40" s="166"/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1007</v>
      </c>
      <c r="W41" s="174" t="s">
        <v>1013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24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1014</v>
      </c>
      <c r="BK41" s="17" t="s">
        <v>1010</v>
      </c>
      <c r="BL41" s="16"/>
      <c r="BM41" s="15"/>
      <c r="BN41" s="15"/>
      <c r="BO41" s="166"/>
      <c r="BP41" s="17"/>
      <c r="BQ41" s="13" t="str">
        <f t="shared" si="3"/>
        <v>Aderente</v>
      </c>
      <c r="BR41" s="19">
        <f t="shared" si="4"/>
        <v>1</v>
      </c>
      <c r="BS41" s="19">
        <f t="shared" si="5"/>
        <v>1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1007</v>
      </c>
      <c r="W42" s="174" t="s">
        <v>1015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1016</v>
      </c>
      <c r="BK42" s="17" t="s">
        <v>1010</v>
      </c>
      <c r="BL42" s="16"/>
      <c r="BM42" s="15"/>
      <c r="BN42" s="15"/>
      <c r="BO42" s="166"/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/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1017</v>
      </c>
      <c r="W43" s="174" t="s">
        <v>1018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1019</v>
      </c>
      <c r="BL43" s="16"/>
      <c r="BM43" s="15"/>
      <c r="BN43" s="15"/>
      <c r="BO43" s="166"/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1020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1021</v>
      </c>
      <c r="BL45" s="16"/>
      <c r="BM45" s="15" t="s">
        <v>692</v>
      </c>
      <c r="BN45" s="15" t="s">
        <v>692</v>
      </c>
      <c r="BO45" s="166" t="s">
        <v>692</v>
      </c>
      <c r="BP45" s="17" t="s">
        <v>1021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1022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1023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1024</v>
      </c>
      <c r="W46" s="325" t="s">
        <v>1025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1026</v>
      </c>
      <c r="BK46" s="17" t="s">
        <v>1027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1024</v>
      </c>
      <c r="W47" s="262" t="s">
        <v>1028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1029</v>
      </c>
      <c r="BK47" s="17" t="s">
        <v>1030</v>
      </c>
      <c r="BL47" s="16"/>
      <c r="BM47" s="15" t="s">
        <v>678</v>
      </c>
      <c r="BN47" s="15" t="s">
        <v>709</v>
      </c>
      <c r="BO47" s="166" t="s">
        <v>767</v>
      </c>
      <c r="BP47" s="17" t="s">
        <v>1030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1024</v>
      </c>
      <c r="W48" s="262" t="s">
        <v>1028</v>
      </c>
      <c r="X48" s="219" t="s">
        <v>657</v>
      </c>
      <c r="Y48" s="159" t="s">
        <v>656</v>
      </c>
      <c r="Z48" s="159"/>
      <c r="AA48" s="218" t="s">
        <v>1031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1032</v>
      </c>
      <c r="BK48" s="326" t="s">
        <v>1027</v>
      </c>
      <c r="BL48" s="16"/>
      <c r="BM48" s="15"/>
      <c r="BN48" s="15"/>
      <c r="BO48" s="166"/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1033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1034</v>
      </c>
      <c r="BL49" s="16"/>
      <c r="BM49" s="15"/>
      <c r="BN49" s="15"/>
      <c r="BO49" s="166"/>
      <c r="BP49" s="17"/>
      <c r="BQ49" s="13" t="str">
        <f t="shared" si="3"/>
        <v>Produção</v>
      </c>
      <c r="BR49" s="19">
        <f t="shared" si="4"/>
        <v>1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1035</v>
      </c>
      <c r="J50" s="218">
        <v>54</v>
      </c>
      <c r="K50" s="218">
        <v>105</v>
      </c>
      <c r="L50" s="84" t="s">
        <v>317</v>
      </c>
      <c r="M50" s="205" t="s">
        <v>1036</v>
      </c>
      <c r="N50" s="205" t="s">
        <v>1037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1038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1039</v>
      </c>
      <c r="BK50" s="17" t="s">
        <v>1040</v>
      </c>
      <c r="BL50" s="16"/>
      <c r="BM50" s="15"/>
      <c r="BN50" s="15"/>
      <c r="BO50" s="166"/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1041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1042</v>
      </c>
      <c r="BK51" s="17" t="s">
        <v>1043</v>
      </c>
      <c r="BL51" s="16"/>
      <c r="BM51" s="15" t="s">
        <v>692</v>
      </c>
      <c r="BN51" s="15" t="s">
        <v>692</v>
      </c>
      <c r="BO51" s="166" t="s">
        <v>692</v>
      </c>
      <c r="BP51" s="17" t="s">
        <v>1043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1044</v>
      </c>
      <c r="BK52" s="17" t="s">
        <v>1045</v>
      </c>
      <c r="BL52" s="16"/>
      <c r="BM52" s="15" t="s">
        <v>692</v>
      </c>
      <c r="BN52" s="15" t="s">
        <v>692</v>
      </c>
      <c r="BO52" s="166" t="s">
        <v>692</v>
      </c>
      <c r="BP52" s="17" t="s">
        <v>1046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1047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1048</v>
      </c>
      <c r="N55" s="205" t="s">
        <v>1049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1050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294">
        <f t="shared" si="2"/>
        <v>0</v>
      </c>
      <c r="AZ55" s="14"/>
      <c r="BA55" s="72"/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226" t="str">
        <f t="shared" si="6"/>
        <v/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294">
        <f t="shared" si="2"/>
        <v>0</v>
      </c>
      <c r="AZ56" s="14"/>
      <c r="BA56" s="72"/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/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/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294">
        <f t="shared" si="2"/>
        <v>0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226" t="str">
        <f t="shared" si="6"/>
        <v/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294">
        <f t="shared" si="2"/>
        <v>0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226" t="str">
        <f t="shared" si="6"/>
        <v/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294">
        <f t="shared" si="2"/>
        <v>0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 t="shared" si="4"/>
        <v>0</v>
      </c>
      <c r="BS60" s="19">
        <f t="shared" si="5"/>
        <v>0</v>
      </c>
      <c r="BT60" s="226" t="str">
        <f t="shared" si="6"/>
        <v/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993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294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1051</v>
      </c>
      <c r="J62" s="218">
        <v>49</v>
      </c>
      <c r="K62" s="218">
        <v>185</v>
      </c>
      <c r="L62" s="84"/>
      <c r="M62" s="205" t="s">
        <v>1052</v>
      </c>
      <c r="N62" s="205" t="s">
        <v>1053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1054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993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294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294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1055</v>
      </c>
      <c r="J66" s="218">
        <v>92</v>
      </c>
      <c r="K66" s="218">
        <v>66.5</v>
      </c>
      <c r="L66" s="84" t="s">
        <v>317</v>
      </c>
      <c r="M66" s="205" t="s">
        <v>1056</v>
      </c>
      <c r="N66" s="205" t="s">
        <v>1057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1038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294">
        <f t="shared" si="2"/>
        <v>0</v>
      </c>
      <c r="AZ66" s="14"/>
      <c r="BA66" s="72"/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1058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1007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294">
        <f t="shared" si="2"/>
        <v>0</v>
      </c>
      <c r="AZ68" s="14"/>
      <c r="BA68" s="72"/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/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1007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294">
        <f t="shared" si="2"/>
        <v>0</v>
      </c>
      <c r="AZ69" s="14"/>
      <c r="BA69" s="72"/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/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1007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294">
        <f t="shared" si="2"/>
        <v>0</v>
      </c>
      <c r="AZ70" s="14"/>
      <c r="BA70" s="72"/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1059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294">
        <f t="shared" si="8"/>
        <v>0</v>
      </c>
      <c r="AZ72" s="14"/>
      <c r="BA72" s="72"/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Produção e Intervalo</v>
      </c>
      <c r="BR72" s="19">
        <f t="shared" si="10"/>
        <v>0</v>
      </c>
      <c r="BS72" s="19">
        <f t="shared" si="11"/>
        <v>0</v>
      </c>
      <c r="BT72" s="226" t="str">
        <f t="shared" si="12"/>
        <v/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8.3333333333333329E-2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1020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294">
        <f t="shared" si="8"/>
        <v>0</v>
      </c>
      <c r="AZ73" s="14"/>
      <c r="BA73" s="72"/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Produção e Intervalo</v>
      </c>
      <c r="BR73" s="19">
        <f t="shared" si="10"/>
        <v>0</v>
      </c>
      <c r="BS73" s="19">
        <f t="shared" si="11"/>
        <v>0</v>
      </c>
      <c r="BT73" s="226" t="str">
        <f t="shared" si="12"/>
        <v/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294">
        <f t="shared" si="8"/>
        <v>0</v>
      </c>
      <c r="AZ74" s="14"/>
      <c r="BA74" s="72"/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/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/>
      <c r="AS75" s="39"/>
      <c r="AT75" s="39"/>
      <c r="AU75" s="39"/>
      <c r="AV75" s="39"/>
      <c r="AW75" s="39"/>
      <c r="AX75" s="39"/>
      <c r="AY75" s="294">
        <f t="shared" si="8"/>
        <v>0</v>
      </c>
      <c r="AZ75" s="14"/>
      <c r="BA75" s="72"/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/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294">
        <f t="shared" si="8"/>
        <v>0</v>
      </c>
      <c r="AZ76" s="14"/>
      <c r="BA76" s="72"/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/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1041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294">
        <f t="shared" si="8"/>
        <v>0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Produção e Intervalo</v>
      </c>
      <c r="BR77" s="19">
        <f t="shared" si="10"/>
        <v>0</v>
      </c>
      <c r="BS77" s="19">
        <f t="shared" si="11"/>
        <v>0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295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317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BASE_MAPA!$D$2:$D$260, BASE_MAPA!$I$2:$I$260),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59" t="str">
        <f>IF(BS_CONTROLE[[#This Row],[Local - Partida]]=0, "-", BS_CONTROLE[[#This Row],[Local - Partida]])</f>
        <v>-</v>
      </c>
      <c r="AL80" s="259" t="str">
        <f>IF(BS_CONTROLE[[#This Row],[Local - Encerramento]]=0, "-", BS_CONTROLE[[#This Row],[Local - Encerramento]])</f>
        <v>-</v>
      </c>
      <c r="AM80" s="259" t="str">
        <f>IF(BS_CONTROLE[[#This Row],[Entre - Estações]]=0, "-", BS_CONTROLE[[#This Row],[Entre - Estações]])</f>
        <v>-</v>
      </c>
      <c r="AN80" s="259" t="str">
        <f>IF(BS_CONTROLE[[#This Row],[SB]]=0, "-", BS_CONTROLE[[#This Row],[SB]])</f>
        <v>-</v>
      </c>
      <c r="AO80" s="260" t="str">
        <f>IF(BS_CONTROLE[[#This Row],[SUB]]=0, "-", BS_CONTROLE[[#This Row],[SUB]])</f>
        <v>-</v>
      </c>
      <c r="AP80" s="261" t="str">
        <f>IF(BS_CONTROLE[[#This Row],[KM - Inicio]]=0, "-", BS_CONTROLE[[#This Row],[KM - Inicio]])</f>
        <v>-</v>
      </c>
      <c r="AQ80" s="261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294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BASE_MAPA!$D$2:$D$260, BASE_MAPA!$I$2:$I$260), "ERRO")</f>
        <v>ERRO</v>
      </c>
      <c r="BF80" s="262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295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317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BASE_MAPA!$D$2:$D$260, BASE_MAPA!$I$2:$I$260),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59" t="str">
        <f>IF(BS_CONTROLE[[#This Row],[Local - Partida]]=0, "-", BS_CONTROLE[[#This Row],[Local - Partida]])</f>
        <v>-</v>
      </c>
      <c r="AL81" s="259" t="str">
        <f>IF(BS_CONTROLE[[#This Row],[Local - Encerramento]]=0, "-", BS_CONTROLE[[#This Row],[Local - Encerramento]])</f>
        <v>-</v>
      </c>
      <c r="AM81" s="259" t="str">
        <f>IF(BS_CONTROLE[[#This Row],[Entre - Estações]]=0, "-", BS_CONTROLE[[#This Row],[Entre - Estações]])</f>
        <v>-</v>
      </c>
      <c r="AN81" s="259" t="str">
        <f>IF(BS_CONTROLE[[#This Row],[SB]]=0, "-", BS_CONTROLE[[#This Row],[SB]])</f>
        <v>-</v>
      </c>
      <c r="AO81" s="260" t="str">
        <f>IF(BS_CONTROLE[[#This Row],[SUB]]=0, "-", BS_CONTROLE[[#This Row],[SUB]])</f>
        <v>-</v>
      </c>
      <c r="AP81" s="261" t="str">
        <f>IF(BS_CONTROLE[[#This Row],[KM - Inicio]]=0, "-", BS_CONTROLE[[#This Row],[KM - Inicio]])</f>
        <v>-</v>
      </c>
      <c r="AQ81" s="261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294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BASE_MAPA!$D$2:$D$260, BASE_MAPA!$I$2:$I$260), "ERRO")</f>
        <v>ERRO</v>
      </c>
      <c r="BF81" s="262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296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BASE_MAPA!$D$2:$D$260, BASE_MAPA!$I$2:$I$260),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-</v>
      </c>
      <c r="AN82" s="259" t="str">
        <f>IF(BS_CONTROLE[[#This Row],[SB]]=0, "-", BS_CONTROLE[[#This Row],[SB]])</f>
        <v>-</v>
      </c>
      <c r="AO82" s="260" t="str">
        <f>IF(BS_CONTROLE[[#This Row],[SUB]]=0, "-", BS_CONTROLE[[#This Row],[SUB]])</f>
        <v>-</v>
      </c>
      <c r="AP82" s="261" t="str">
        <f>IF(BS_CONTROLE[[#This Row],[KM - Inicio]]=0, "-", BS_CONTROLE[[#This Row],[KM - Inicio]])</f>
        <v>-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BASE_MAPA!$D$2:$D$260, BASE_MAPA!$I$2:$I$260), "ERRO")</f>
        <v>ERRO</v>
      </c>
      <c r="BF82" s="262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295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BASE_MAPA!$D$2:$D$260, BASE_MAPA!$I$2:$I$260),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-</v>
      </c>
      <c r="AN83" s="259" t="str">
        <f>IF(BS_CONTROLE[[#This Row],[SB]]=0, "-", BS_CONTROLE[[#This Row],[SB]])</f>
        <v>-</v>
      </c>
      <c r="AO83" s="260" t="str">
        <f>IF(BS_CONTROLE[[#This Row],[SUB]]=0, "-", BS_CONTROLE[[#This Row],[SUB]])</f>
        <v>-</v>
      </c>
      <c r="AP83" s="261" t="str">
        <f>IF(BS_CONTROLE[[#This Row],[KM - Inicio]]=0, "-", BS_CONTROLE[[#This Row],[KM - Inicio]])</f>
        <v>-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BASE_MAPA!$D$2:$D$260, BASE_MAPA!$I$2:$I$260), "ERRO")</f>
        <v>ERRO</v>
      </c>
      <c r="BF83" s="262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295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BASE_MAPA!$D$2:$D$260, BASE_MAPA!$I$2:$I$260),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-</v>
      </c>
      <c r="AN84" s="259" t="str">
        <f>IF(BS_CONTROLE[[#This Row],[SB]]=0, "-", BS_CONTROLE[[#This Row],[SB]])</f>
        <v>-</v>
      </c>
      <c r="AO84" s="260" t="str">
        <f>IF(BS_CONTROLE[[#This Row],[SUB]]=0, "-", BS_CONTROLE[[#This Row],[SUB]])</f>
        <v>-</v>
      </c>
      <c r="AP84" s="261" t="str">
        <f>IF(BS_CONTROLE[[#This Row],[KM - Inicio]]=0, "-", BS_CONTROLE[[#This Row],[KM - Inicio]])</f>
        <v>-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BASE_MAPA!$D$2:$D$260, BASE_MAPA!$I$2:$I$260), "ERRO")</f>
        <v>ERRO</v>
      </c>
      <c r="BF84" s="262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295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BASE_MAPA!$D$2:$D$260, BASE_MAPA!$I$2:$I$260),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-</v>
      </c>
      <c r="AN85" s="259" t="str">
        <f>IF(BS_CONTROLE[[#This Row],[SB]]=0, "-", BS_CONTROLE[[#This Row],[SB]])</f>
        <v>-</v>
      </c>
      <c r="AO85" s="260" t="str">
        <f>IF(BS_CONTROLE[[#This Row],[SUB]]=0, "-", BS_CONTROLE[[#This Row],[SUB]])</f>
        <v>-</v>
      </c>
      <c r="AP85" s="261" t="str">
        <f>IF(BS_CONTROLE[[#This Row],[KM - Inicio]]=0, "-", BS_CONTROLE[[#This Row],[KM - Inicio]])</f>
        <v>-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BASE_MAPA!$D$2:$D$260, BASE_MAPA!$I$2:$I$260), "ERRO")</f>
        <v>ERRO</v>
      </c>
      <c r="BF85" s="262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295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BASE_MAPA!$D$2:$D$260, BASE_MAPA!$I$2:$I$260),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59" t="str">
        <f>IF(BS_CONTROLE[[#This Row],[Local - Partida]]=0, "-", BS_CONTROLE[[#This Row],[Local - Partida]])</f>
        <v>-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-</v>
      </c>
      <c r="AN87" s="259" t="str">
        <f>IF(BS_CONTROLE[[#This Row],[SB]]=0, "-", BS_CONTROLE[[#This Row],[SB]])</f>
        <v>-</v>
      </c>
      <c r="AO87" s="260" t="str">
        <f>IF(BS_CONTROLE[[#This Row],[SUB]]=0, "-", BS_CONTROLE[[#This Row],[SUB]])</f>
        <v>-</v>
      </c>
      <c r="AP87" s="261" t="str">
        <f>IF(BS_CONTROLE[[#This Row],[KM - Inicio]]=0, "-", BS_CONTROLE[[#This Row],[KM - Inicio]])</f>
        <v>-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BASE_MAPA!$D$2:$D$260, BASE_MAPA!$I$2:$I$260), "ERRO")</f>
        <v>ERRO</v>
      </c>
      <c r="BF87" s="262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295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BASE_MAPA!$D$2:$D$260, BASE_MAPA!$I$2:$I$260),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59" t="str">
        <f>IF(BS_CONTROLE[[#This Row],[Local - Partida]]=0, "-", BS_CONTROLE[[#This Row],[Local - Partida]])</f>
        <v>-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-</v>
      </c>
      <c r="AN89" s="259" t="str">
        <f>IF(BS_CONTROLE[[#This Row],[SB]]=0, "-", BS_CONTROLE[[#This Row],[SB]])</f>
        <v>-</v>
      </c>
      <c r="AO89" s="260" t="str">
        <f>IF(BS_CONTROLE[[#This Row],[SUB]]=0, "-", BS_CONTROLE[[#This Row],[SUB]])</f>
        <v>-</v>
      </c>
      <c r="AP89" s="261" t="str">
        <f>IF(BS_CONTROLE[[#This Row],[KM - Inicio]]=0, "-", BS_CONTROLE[[#This Row],[KM - Inicio]])</f>
        <v>-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BASE_MAPA!$D$2:$D$260, BASE_MAPA!$I$2:$I$260), "ERRO")</f>
        <v>ERRO</v>
      </c>
      <c r="BF89" s="262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295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BASE_MAPA!$D$2:$D$260, BASE_MAPA!$I$2:$I$260),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59" t="str">
        <f>IF(BS_CONTROLE[[#This Row],[Local - Partida]]=0, "-", BS_CONTROLE[[#This Row],[Local - Partida]])</f>
        <v>-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-</v>
      </c>
      <c r="AN90" s="259" t="str">
        <f>IF(BS_CONTROLE[[#This Row],[SB]]=0, "-", BS_CONTROLE[[#This Row],[SB]])</f>
        <v>-</v>
      </c>
      <c r="AO90" s="260" t="str">
        <f>IF(BS_CONTROLE[[#This Row],[SUB]]=0, "-", BS_CONTROLE[[#This Row],[SUB]])</f>
        <v>-</v>
      </c>
      <c r="AP90" s="261" t="str">
        <f>IF(BS_CONTROLE[[#This Row],[KM - Inicio]]=0, "-", BS_CONTROLE[[#This Row],[KM - Inicio]])</f>
        <v>-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BASE_MAPA!$D$2:$D$260, BASE_MAPA!$I$2:$I$260), "ERRO")</f>
        <v>ERRO</v>
      </c>
      <c r="BF90" s="262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295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BASE_MAPA!$D$2:$D$260, BASE_MAPA!$I$2:$I$260),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59" t="str">
        <f>IF(BS_CONTROLE[[#This Row],[Local - Partida]]=0, "-", BS_CONTROLE[[#This Row],[Local - Partida]])</f>
        <v>-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-</v>
      </c>
      <c r="AN91" s="259" t="str">
        <f>IF(BS_CONTROLE[[#This Row],[SB]]=0, "-", BS_CONTROLE[[#This Row],[SB]])</f>
        <v>-</v>
      </c>
      <c r="AO91" s="260" t="str">
        <f>IF(BS_CONTROLE[[#This Row],[SUB]]=0, "-", BS_CONTROLE[[#This Row],[SUB]])</f>
        <v>-</v>
      </c>
      <c r="AP91" s="261" t="str">
        <f>IF(BS_CONTROLE[[#This Row],[KM - Inicio]]=0, "-", BS_CONTROLE[[#This Row],[KM - Inicio]])</f>
        <v>-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BASE_MAPA!$D$2:$D$260, BASE_MAPA!$I$2:$I$260), "ERRO")</f>
        <v>ERRO</v>
      </c>
      <c r="BF91" s="262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295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317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BASE_MAPA!$D$2:$D$260, BASE_MAPA!$I$2:$I$260),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59" t="str">
        <f>IF(BS_CONTROLE[[#This Row],[Local - Partida]]=0, "-", BS_CONTROLE[[#This Row],[Local - Partida]])</f>
        <v>-</v>
      </c>
      <c r="AL93" s="259" t="str">
        <f>IF(BS_CONTROLE[[#This Row],[Local - Encerramento]]=0, "-", BS_CONTROLE[[#This Row],[Local - Encerramento]])</f>
        <v>-</v>
      </c>
      <c r="AM93" s="259" t="str">
        <f>IF(BS_CONTROLE[[#This Row],[Entre - Estações]]=0, "-", BS_CONTROLE[[#This Row],[Entre - Estações]])</f>
        <v>-</v>
      </c>
      <c r="AN93" s="259" t="str">
        <f>IF(BS_CONTROLE[[#This Row],[SB]]=0, "-", BS_CONTROLE[[#This Row],[SB]])</f>
        <v>-</v>
      </c>
      <c r="AO93" s="260" t="str">
        <f>IF(BS_CONTROLE[[#This Row],[SUB]]=0, "-", BS_CONTROLE[[#This Row],[SUB]])</f>
        <v>-</v>
      </c>
      <c r="AP93" s="261" t="str">
        <f>IF(BS_CONTROLE[[#This Row],[KM - Inicio]]=0, "-", BS_CONTROLE[[#This Row],[KM - Inicio]])</f>
        <v>-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BASE_MAPA!$D$2:$D$260, BASE_MAPA!$I$2:$I$260), "ERRO")</f>
        <v>ERRO</v>
      </c>
      <c r="BF93" s="262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296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BASE_MAPA!$D$2:$D$260, BASE_MAPA!$I$2:$I$260),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59" t="str">
        <f>IF(BS_CONTROLE[[#This Row],[Local - Partida]]=0, "-", BS_CONTROLE[[#This Row],[Local - Partida]])</f>
        <v>-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-</v>
      </c>
      <c r="AN94" s="259" t="str">
        <f>IF(BS_CONTROLE[[#This Row],[SB]]=0, "-", BS_CONTROLE[[#This Row],[SB]])</f>
        <v>-</v>
      </c>
      <c r="AO94" s="260" t="str">
        <f>IF(BS_CONTROLE[[#This Row],[SUB]]=0, "-", BS_CONTROLE[[#This Row],[SUB]])</f>
        <v>-</v>
      </c>
      <c r="AP94" s="261" t="str">
        <f>IF(BS_CONTROLE[[#This Row],[KM - Inicio]]=0, "-", BS_CONTROLE[[#This Row],[KM - Inicio]])</f>
        <v>-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BASE_MAPA!$D$2:$D$260, BASE_MAPA!$I$2:$I$260), "ERRO")</f>
        <v>ERRO</v>
      </c>
      <c r="BF94" s="262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295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BASE_MAPA!$D$2:$D$260, BASE_MAPA!$I$2:$I$260),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59" t="str">
        <f>IF(BS_CONTROLE[[#This Row],[Local - Partida]]=0, "-", BS_CONTROLE[[#This Row],[Local - Partida]])</f>
        <v>-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-</v>
      </c>
      <c r="AN96" s="259" t="str">
        <f>IF(BS_CONTROLE[[#This Row],[SB]]=0, "-", BS_CONTROLE[[#This Row],[SB]])</f>
        <v>-</v>
      </c>
      <c r="AO96" s="260" t="str">
        <f>IF(BS_CONTROLE[[#This Row],[SUB]]=0, "-", BS_CONTROLE[[#This Row],[SUB]])</f>
        <v>-</v>
      </c>
      <c r="AP96" s="261" t="str">
        <f>IF(BS_CONTROLE[[#This Row],[KM - Inicio]]=0, "-", BS_CONTROLE[[#This Row],[KM - Inicio]])</f>
        <v>-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BASE_MAPA!$D$2:$D$260, BASE_MAPA!$I$2:$I$260), "ERRO")</f>
        <v>ERRO</v>
      </c>
      <c r="BF96" s="262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295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317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BASE_MAPA!$D$2:$D$260, BASE_MAPA!$I$2:$I$260),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59" t="str">
        <f>IF(BS_CONTROLE[[#This Row],[Local - Partida]]=0, "-", BS_CONTROLE[[#This Row],[Local - Partida]])</f>
        <v>-</v>
      </c>
      <c r="AL97" s="259" t="str">
        <f>IF(BS_CONTROLE[[#This Row],[Local - Encerramento]]=0, "-", BS_CONTROLE[[#This Row],[Local - Encerramento]])</f>
        <v>-</v>
      </c>
      <c r="AM97" s="259" t="str">
        <f>IF(BS_CONTROLE[[#This Row],[Entre - Estações]]=0, "-", BS_CONTROLE[[#This Row],[Entre - Estações]])</f>
        <v>-</v>
      </c>
      <c r="AN97" s="259" t="str">
        <f>IF(BS_CONTROLE[[#This Row],[SB]]=0, "-", BS_CONTROLE[[#This Row],[SB]])</f>
        <v>-</v>
      </c>
      <c r="AO97" s="260" t="str">
        <f>IF(BS_CONTROLE[[#This Row],[SUB]]=0, "-", BS_CONTROLE[[#This Row],[SUB]])</f>
        <v>-</v>
      </c>
      <c r="AP97" s="261" t="str">
        <f>IF(BS_CONTROLE[[#This Row],[KM - Inicio]]=0, "-", BS_CONTROLE[[#This Row],[KM - Inicio]])</f>
        <v>-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BASE_MAPA!$D$2:$D$260, BASE_MAPA!$I$2:$I$260), "ERRO")</f>
        <v>ERRO</v>
      </c>
      <c r="BF97" s="262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295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317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BASE_MAPA!$D$2:$D$260, BASE_MAPA!$I$2:$I$260),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59" t="str">
        <f>IF(BS_CONTROLE[[#This Row],[Local - Partida]]=0, "-", BS_CONTROLE[[#This Row],[Local - Partida]])</f>
        <v>-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-</v>
      </c>
      <c r="AN98" s="259" t="str">
        <f>IF(BS_CONTROLE[[#This Row],[SB]]=0, "-", BS_CONTROLE[[#This Row],[SB]])</f>
        <v>-</v>
      </c>
      <c r="AO98" s="260" t="str">
        <f>IF(BS_CONTROLE[[#This Row],[SUB]]=0, "-", BS_CONTROLE[[#This Row],[SUB]])</f>
        <v>-</v>
      </c>
      <c r="AP98" s="261" t="str">
        <f>IF(BS_CONTROLE[[#This Row],[KM - Inicio]]=0, "-", BS_CONTROLE[[#This Row],[KM - Inicio]])</f>
        <v>-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BASE_MAPA!$D$2:$D$260, BASE_MAPA!$I$2:$I$260), "ERRO")</f>
        <v>ERRO</v>
      </c>
      <c r="BF98" s="262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295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317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BASE_MAPA!$D$2:$D$260, BASE_MAPA!$I$2:$I$260),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59" t="str">
        <f>IF(BS_CONTROLE[[#This Row],[Local - Partida]]=0, "-", BS_CONTROLE[[#This Row],[Local - Partida]])</f>
        <v>-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-</v>
      </c>
      <c r="AN99" s="259" t="str">
        <f>IF(BS_CONTROLE[[#This Row],[SB]]=0, "-", BS_CONTROLE[[#This Row],[SB]])</f>
        <v>-</v>
      </c>
      <c r="AO99" s="260" t="str">
        <f>IF(BS_CONTROLE[[#This Row],[SUB]]=0, "-", BS_CONTROLE[[#This Row],[SUB]])</f>
        <v>-</v>
      </c>
      <c r="AP99" s="261" t="str">
        <f>IF(BS_CONTROLE[[#This Row],[KM - Inicio]]=0, "-", BS_CONTROLE[[#This Row],[KM - Inicio]])</f>
        <v>-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BASE_MAPA!$D$2:$D$260, BASE_MAPA!$I$2:$I$260), "ERRO")</f>
        <v>ERRO</v>
      </c>
      <c r="BF99" s="262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295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317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BASE_MAPA!$D$2:$D$260, BASE_MAPA!$I$2:$I$260),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59" t="str">
        <f>IF(BS_CONTROLE[[#This Row],[Local - Partida]]=0, "-", BS_CONTROLE[[#This Row],[Local - Partida]])</f>
        <v>-</v>
      </c>
      <c r="AL101" s="259" t="str">
        <f>IF(BS_CONTROLE[[#This Row],[Local - Encerramento]]=0, "-", BS_CONTROLE[[#This Row],[Local - Encerramento]])</f>
        <v>-</v>
      </c>
      <c r="AM101" s="259" t="str">
        <f>IF(BS_CONTROLE[[#This Row],[Entre - Estações]]=0, "-", BS_CONTROLE[[#This Row],[Entre - Estações]])</f>
        <v>-</v>
      </c>
      <c r="AN101" s="259" t="str">
        <f>IF(BS_CONTROLE[[#This Row],[SB]]=0, "-", BS_CONTROLE[[#This Row],[SB]])</f>
        <v>-</v>
      </c>
      <c r="AO101" s="260" t="str">
        <f>IF(BS_CONTROLE[[#This Row],[SUB]]=0, "-", BS_CONTROLE[[#This Row],[SUB]])</f>
        <v>-</v>
      </c>
      <c r="AP101" s="261" t="str">
        <f>IF(BS_CONTROLE[[#This Row],[KM - Inicio]]=0, "-", BS_CONTROLE[[#This Row],[KM - Inicio]])</f>
        <v>-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BASE_MAPA!$D$2:$D$260, BASE_MAPA!$I$2:$I$260), "ERRO")</f>
        <v>ERRO</v>
      </c>
      <c r="BF101" s="262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295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317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BASE_MAPA!$D$2:$D$260, BASE_MAPA!$I$2:$I$260),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59" t="str">
        <f>IF(BS_CONTROLE[[#This Row],[Local - Partida]]=0, "-", BS_CONTROLE[[#This Row],[Local - Partida]])</f>
        <v>-</v>
      </c>
      <c r="AL103" s="259" t="str">
        <f>IF(BS_CONTROLE[[#This Row],[Local - Encerramento]]=0, "-", BS_CONTROLE[[#This Row],[Local - Encerramento]])</f>
        <v>-</v>
      </c>
      <c r="AM103" s="259" t="str">
        <f>IF(BS_CONTROLE[[#This Row],[Entre - Estações]]=0, "-", BS_CONTROLE[[#This Row],[Entre - Estações]])</f>
        <v>-</v>
      </c>
      <c r="AN103" s="259" t="str">
        <f>IF(BS_CONTROLE[[#This Row],[SB]]=0, "-", BS_CONTROLE[[#This Row],[SB]])</f>
        <v>-</v>
      </c>
      <c r="AO103" s="260" t="str">
        <f>IF(BS_CONTROLE[[#This Row],[SUB]]=0, "-", BS_CONTROLE[[#This Row],[SUB]])</f>
        <v>-</v>
      </c>
      <c r="AP103" s="261" t="str">
        <f>IF(BS_CONTROLE[[#This Row],[KM - Inicio]]=0, "-", BS_CONTROLE[[#This Row],[KM - Inicio]])</f>
        <v>-</v>
      </c>
      <c r="AQ103" s="261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294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BASE_MAPA!$D$2:$D$260, BASE_MAPA!$I$2:$I$260), "ERRO")</f>
        <v>ERRO</v>
      </c>
      <c r="BF103" s="262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295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317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BASE_MAPA!$D$2:$D$260, BASE_MAPA!$I$2:$I$260),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-</v>
      </c>
      <c r="AN104" s="259" t="str">
        <f>IF(BS_CONTROLE[[#This Row],[SB]]=0, "-", BS_CONTROLE[[#This Row],[SB]])</f>
        <v>-</v>
      </c>
      <c r="AO104" s="260" t="str">
        <f>IF(BS_CONTROLE[[#This Row],[SUB]]=0, "-", BS_CONTROLE[[#This Row],[SUB]])</f>
        <v>-</v>
      </c>
      <c r="AP104" s="261" t="str">
        <f>IF(BS_CONTROLE[[#This Row],[KM - Inicio]]=0, "-", BS_CONTROLE[[#This Row],[KM - Inicio]])</f>
        <v>-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BASE_MAPA!$D$2:$D$260, BASE_MAPA!$I$2:$I$260), "ERRO")</f>
        <v>ERRO</v>
      </c>
      <c r="BF104" s="262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76:Q450 O61:Q74" name="Range1_9_1"/>
    <protectedRange sqref="V29:Y30 X6:Y28 X31:Y35 V36:Y50 V52:Y54 X51:Y51 X56:Y61 V61:W61 W55:Y55 V68:V70 X68:Y70 V71:Y73 V74 X74:Y75 V76:Y76 V78:Y450 X77:Y77 V62:Y67" name="Range1_11_1"/>
    <protectedRange sqref="Z29:AD30 Z6:Z28 Z31:Z32 Z43:AD46 Z40:Z42 Z49:AD50 Z47:Z48 Z52:AD55 Z51 Z33:AD39 Z56:Z57 Z58:AD74 Z76:AD76 Z75 Z78:AD450 Z7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" name="Range1_18_1_1"/>
    <protectedRange sqref="W6 W15:W17 W19 W23 W28 W31 W51 W56 W68:W70 W74 W77" name="Range1_18_4"/>
    <protectedRange sqref="AA6:AE7 AA19:AE20 AA31:AE32 AA51:AE51 AA56:AE57 AA77:AE77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68" t="s">
        <v>1060</v>
      </c>
      <c r="C2" s="368"/>
      <c r="D2" s="368"/>
      <c r="E2" s="368"/>
    </row>
    <row r="3" spans="2:5" ht="20.25" customHeight="1">
      <c r="B3" s="371"/>
      <c r="C3" s="371"/>
      <c r="D3" s="371"/>
      <c r="E3" s="371"/>
    </row>
    <row r="4" spans="2:5">
      <c r="B4" s="369" t="s">
        <v>1061</v>
      </c>
      <c r="C4" s="369" t="s">
        <v>1062</v>
      </c>
      <c r="D4" s="369" t="s">
        <v>1063</v>
      </c>
      <c r="E4" s="369" t="s">
        <v>1064</v>
      </c>
    </row>
    <row r="5" spans="2:5">
      <c r="B5" s="370"/>
      <c r="C5" s="370"/>
      <c r="D5" s="370"/>
      <c r="E5" s="370"/>
    </row>
    <row r="6" spans="2:5">
      <c r="B6" s="370"/>
      <c r="C6" s="370"/>
      <c r="D6" s="370"/>
      <c r="E6" s="370"/>
    </row>
    <row r="7" spans="2:5">
      <c r="B7" s="370"/>
      <c r="C7" s="370"/>
      <c r="D7" s="370"/>
      <c r="E7" s="370"/>
    </row>
    <row r="8" spans="2:5">
      <c r="B8" s="370"/>
      <c r="C8" s="370"/>
      <c r="D8" s="370"/>
      <c r="E8" s="370"/>
    </row>
    <row r="9" spans="2:5">
      <c r="B9" s="370"/>
      <c r="C9" s="370"/>
      <c r="D9" s="370"/>
      <c r="E9" s="370"/>
    </row>
    <row r="10" spans="2:5">
      <c r="B10" s="370"/>
      <c r="C10" s="370"/>
      <c r="D10" s="370"/>
      <c r="E10" s="370"/>
    </row>
    <row r="11" spans="2:5">
      <c r="B11" s="370"/>
      <c r="C11" s="370"/>
      <c r="D11" s="370"/>
      <c r="E11" s="370"/>
    </row>
    <row r="12" spans="2:5">
      <c r="B12" s="370"/>
      <c r="C12" s="370"/>
      <c r="D12" s="370"/>
      <c r="E12" s="370"/>
    </row>
    <row r="13" spans="2:5">
      <c r="B13" s="370"/>
      <c r="C13" s="370"/>
      <c r="D13" s="370"/>
      <c r="E13" s="370"/>
    </row>
    <row r="14" spans="2:5">
      <c r="B14" s="370"/>
      <c r="C14" s="370"/>
      <c r="D14" s="370"/>
      <c r="E14" s="370"/>
    </row>
    <row r="15" spans="2:5">
      <c r="B15" s="370"/>
      <c r="C15" s="370"/>
      <c r="D15" s="370"/>
      <c r="E15" s="370"/>
    </row>
    <row r="16" spans="2:5">
      <c r="B16" s="370"/>
      <c r="C16" s="370"/>
      <c r="D16" s="370"/>
      <c r="E16" s="370"/>
    </row>
    <row r="17" spans="2:5">
      <c r="B17" s="370"/>
      <c r="C17" s="370"/>
      <c r="D17" s="370"/>
      <c r="E17" s="370"/>
    </row>
    <row r="18" spans="2:5">
      <c r="B18" s="370"/>
      <c r="C18" s="370"/>
      <c r="D18" s="370"/>
      <c r="E18" s="370"/>
    </row>
    <row r="19" spans="2:5">
      <c r="B19" s="370"/>
      <c r="C19" s="370"/>
      <c r="D19" s="370"/>
      <c r="E19" s="370"/>
    </row>
    <row r="20" spans="2:5">
      <c r="B20" s="370"/>
      <c r="C20" s="370"/>
      <c r="D20" s="370"/>
      <c r="E20" s="370"/>
    </row>
    <row r="21" spans="2:5">
      <c r="B21" s="370"/>
      <c r="C21" s="370"/>
      <c r="D21" s="370"/>
      <c r="E21" s="370"/>
    </row>
    <row r="22" spans="2:5">
      <c r="B22" s="370"/>
      <c r="C22" s="370"/>
      <c r="D22" s="370"/>
      <c r="E22" s="370"/>
    </row>
    <row r="23" spans="2:5">
      <c r="B23" s="370"/>
      <c r="C23" s="370"/>
      <c r="D23" s="370"/>
      <c r="E23" s="370"/>
    </row>
    <row r="24" spans="2:5">
      <c r="B24" s="370"/>
      <c r="C24" s="370"/>
      <c r="D24" s="370"/>
      <c r="E24" s="370"/>
    </row>
    <row r="25" spans="2:5">
      <c r="B25" s="370"/>
      <c r="C25" s="370"/>
      <c r="D25" s="370"/>
      <c r="E25" s="370"/>
    </row>
    <row r="26" spans="2:5">
      <c r="B26" s="370"/>
      <c r="C26" s="370"/>
      <c r="D26" s="370"/>
      <c r="E26" s="370"/>
    </row>
    <row r="27" spans="2:5">
      <c r="B27" s="370"/>
      <c r="C27" s="370"/>
      <c r="D27" s="370"/>
      <c r="E27" s="370"/>
    </row>
    <row r="28" spans="2:5">
      <c r="B28" s="370"/>
      <c r="C28" s="370"/>
      <c r="D28" s="370"/>
      <c r="E28" s="370"/>
    </row>
    <row r="29" spans="2:5">
      <c r="B29" s="370"/>
      <c r="C29" s="370"/>
      <c r="D29" s="370"/>
      <c r="E29" s="370"/>
    </row>
    <row r="30" spans="2:5">
      <c r="B30" s="370"/>
      <c r="C30" s="370"/>
      <c r="D30" s="370"/>
      <c r="E30" s="370"/>
    </row>
    <row r="31" spans="2:5">
      <c r="B31" s="370"/>
      <c r="C31" s="370"/>
      <c r="D31" s="370"/>
      <c r="E31" s="370"/>
    </row>
    <row r="32" spans="2:5">
      <c r="B32" s="370"/>
      <c r="C32" s="370"/>
      <c r="D32" s="370"/>
      <c r="E32" s="370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68" t="s">
        <v>1065</v>
      </c>
      <c r="D1" s="368"/>
      <c r="E1" s="368"/>
      <c r="F1" s="368"/>
      <c r="G1" s="368"/>
      <c r="H1" s="368"/>
    </row>
    <row r="2" spans="3:8">
      <c r="C2" s="368"/>
      <c r="D2" s="368"/>
      <c r="E2" s="368"/>
      <c r="F2" s="368"/>
      <c r="G2" s="368"/>
      <c r="H2" s="368"/>
    </row>
    <row r="3" spans="3:8" ht="34.5" customHeight="1">
      <c r="C3" s="369" t="s">
        <v>410</v>
      </c>
      <c r="D3" s="369" t="s">
        <v>1066</v>
      </c>
      <c r="E3" s="369" t="s">
        <v>1067</v>
      </c>
      <c r="F3" s="369" t="s">
        <v>1068</v>
      </c>
      <c r="G3" s="369" t="s">
        <v>1069</v>
      </c>
      <c r="H3" s="369" t="s">
        <v>1070</v>
      </c>
    </row>
    <row r="4" spans="3:8">
      <c r="C4" s="370"/>
      <c r="D4" s="370"/>
      <c r="E4" s="370"/>
      <c r="F4" s="370"/>
      <c r="G4" s="370"/>
      <c r="H4" s="370"/>
    </row>
    <row r="5" spans="3:8">
      <c r="C5" s="370"/>
      <c r="D5" s="370"/>
      <c r="E5" s="370"/>
      <c r="F5" s="370"/>
      <c r="G5" s="370"/>
      <c r="H5" s="370"/>
    </row>
    <row r="6" spans="3:8">
      <c r="C6" s="370"/>
      <c r="D6" s="370"/>
      <c r="E6" s="370"/>
      <c r="F6" s="370"/>
      <c r="G6" s="370"/>
      <c r="H6" s="370"/>
    </row>
    <row r="7" spans="3:8">
      <c r="C7" s="370"/>
      <c r="D7" s="370"/>
      <c r="E7" s="370"/>
      <c r="F7" s="370"/>
      <c r="G7" s="370"/>
      <c r="H7" s="370"/>
    </row>
    <row r="8" spans="3:8">
      <c r="C8" s="370"/>
      <c r="D8" s="370"/>
      <c r="E8" s="370"/>
      <c r="F8" s="370"/>
      <c r="G8" s="370"/>
      <c r="H8" s="370"/>
    </row>
    <row r="9" spans="3:8">
      <c r="C9" s="370"/>
      <c r="D9" s="370"/>
      <c r="E9" s="370"/>
      <c r="F9" s="370"/>
      <c r="G9" s="370"/>
      <c r="H9" s="370"/>
    </row>
    <row r="10" spans="3:8">
      <c r="C10" s="370"/>
      <c r="D10" s="370"/>
      <c r="E10" s="370"/>
      <c r="F10" s="370"/>
      <c r="G10" s="370"/>
      <c r="H10" s="370"/>
    </row>
    <row r="11" spans="3:8">
      <c r="C11" s="370"/>
      <c r="D11" s="370"/>
      <c r="E11" s="370"/>
      <c r="F11" s="370"/>
      <c r="G11" s="370"/>
      <c r="H11" s="370"/>
    </row>
    <row r="12" spans="3:8">
      <c r="C12" s="370"/>
      <c r="D12" s="370"/>
      <c r="E12" s="370"/>
      <c r="F12" s="370"/>
      <c r="G12" s="370"/>
      <c r="H12" s="370"/>
    </row>
    <row r="13" spans="3:8">
      <c r="C13" s="370"/>
      <c r="D13" s="370"/>
      <c r="E13" s="370"/>
      <c r="F13" s="370"/>
      <c r="G13" s="370"/>
      <c r="H13" s="370"/>
    </row>
    <row r="14" spans="3:8">
      <c r="C14" s="370"/>
      <c r="D14" s="370"/>
      <c r="E14" s="370"/>
      <c r="F14" s="370"/>
      <c r="G14" s="370"/>
      <c r="H14" s="370"/>
    </row>
    <row r="15" spans="3:8">
      <c r="C15" s="370"/>
      <c r="D15" s="370"/>
      <c r="E15" s="370"/>
      <c r="F15" s="370"/>
      <c r="G15" s="370"/>
      <c r="H15" s="370"/>
    </row>
    <row r="16" spans="3:8">
      <c r="C16" s="370"/>
      <c r="D16" s="370"/>
      <c r="E16" s="370"/>
      <c r="F16" s="370"/>
      <c r="G16" s="370"/>
      <c r="H16" s="370"/>
    </row>
    <row r="17" spans="3:8">
      <c r="C17" s="370"/>
      <c r="D17" s="370"/>
      <c r="E17" s="370"/>
      <c r="F17" s="370"/>
      <c r="G17" s="370"/>
      <c r="H17" s="370"/>
    </row>
    <row r="18" spans="3:8">
      <c r="C18" s="370"/>
      <c r="D18" s="370"/>
      <c r="E18" s="370"/>
      <c r="F18" s="370"/>
      <c r="G18" s="370"/>
      <c r="H18" s="370"/>
    </row>
    <row r="19" spans="3:8">
      <c r="C19" s="370"/>
      <c r="D19" s="370"/>
      <c r="E19" s="370"/>
      <c r="F19" s="370"/>
      <c r="G19" s="370"/>
      <c r="H19" s="370"/>
    </row>
    <row r="20" spans="3:8">
      <c r="C20" s="370"/>
      <c r="D20" s="370"/>
      <c r="E20" s="370"/>
      <c r="F20" s="370"/>
      <c r="G20" s="370"/>
      <c r="H20" s="370"/>
    </row>
    <row r="21" spans="3:8">
      <c r="C21" s="370"/>
      <c r="D21" s="370"/>
      <c r="E21" s="370"/>
      <c r="F21" s="370"/>
      <c r="G21" s="370"/>
      <c r="H21" s="370"/>
    </row>
    <row r="22" spans="3:8">
      <c r="C22" s="370"/>
      <c r="D22" s="370"/>
      <c r="E22" s="370"/>
      <c r="F22" s="370"/>
      <c r="G22" s="370"/>
      <c r="H22" s="370"/>
    </row>
    <row r="23" spans="3:8">
      <c r="C23" s="370"/>
      <c r="D23" s="370"/>
      <c r="E23" s="370"/>
      <c r="F23" s="370"/>
      <c r="G23" s="370"/>
      <c r="H23" s="370"/>
    </row>
    <row r="24" spans="3:8">
      <c r="C24" s="370"/>
      <c r="D24" s="370"/>
      <c r="E24" s="370"/>
      <c r="F24" s="370"/>
      <c r="G24" s="370"/>
      <c r="H24" s="370"/>
    </row>
    <row r="25" spans="3:8">
      <c r="C25" s="370"/>
      <c r="D25" s="370"/>
      <c r="E25" s="370"/>
      <c r="F25" s="370"/>
      <c r="G25" s="370"/>
      <c r="H25" s="370"/>
    </row>
    <row r="26" spans="3:8">
      <c r="C26" s="370"/>
      <c r="D26" s="370"/>
      <c r="E26" s="370"/>
      <c r="F26" s="370"/>
      <c r="G26" s="370"/>
      <c r="H26" s="370"/>
    </row>
    <row r="27" spans="3:8">
      <c r="C27" s="370"/>
      <c r="D27" s="370"/>
      <c r="E27" s="370"/>
      <c r="F27" s="370"/>
      <c r="G27" s="370"/>
      <c r="H27" s="370"/>
    </row>
    <row r="28" spans="3:8">
      <c r="C28" s="370"/>
      <c r="D28" s="370"/>
      <c r="E28" s="370"/>
      <c r="F28" s="370"/>
      <c r="G28" s="370"/>
      <c r="H28" s="370"/>
    </row>
    <row r="29" spans="3:8">
      <c r="C29" s="370"/>
      <c r="D29" s="370"/>
      <c r="E29" s="370"/>
      <c r="F29" s="370"/>
      <c r="G29" s="370"/>
      <c r="H29" s="370"/>
    </row>
    <row r="30" spans="3:8">
      <c r="C30" s="370"/>
      <c r="D30" s="370"/>
      <c r="E30" s="370"/>
      <c r="F30" s="370"/>
      <c r="G30" s="370"/>
      <c r="H30" s="370"/>
    </row>
    <row r="31" spans="3:8">
      <c r="C31" s="370"/>
      <c r="D31" s="370"/>
      <c r="E31" s="370"/>
      <c r="F31" s="370"/>
      <c r="G31" s="370"/>
      <c r="H31" s="3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4" t="s">
        <v>1071</v>
      </c>
      <c r="D5" s="355"/>
      <c r="E5" s="355"/>
      <c r="F5" s="355"/>
      <c r="G5" s="355"/>
      <c r="H5" s="355"/>
      <c r="I5" s="355"/>
      <c r="J5" s="356"/>
      <c r="K5" s="357" t="s">
        <v>1072</v>
      </c>
      <c r="L5" s="358"/>
      <c r="M5" s="358"/>
      <c r="N5" s="358"/>
      <c r="O5" s="359" t="s">
        <v>1073</v>
      </c>
      <c r="P5" s="360"/>
      <c r="Q5" s="361"/>
    </row>
    <row r="6" spans="1:17" s="94" customFormat="1" ht="15.75" customHeight="1">
      <c r="A6" s="88" t="s">
        <v>1074</v>
      </c>
      <c r="B6" s="95" t="s">
        <v>1075</v>
      </c>
      <c r="C6" s="96" t="s">
        <v>869</v>
      </c>
      <c r="D6" s="97" t="s">
        <v>870</v>
      </c>
      <c r="E6" s="96" t="s">
        <v>1076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1077</v>
      </c>
      <c r="M6" s="140" t="s">
        <v>335</v>
      </c>
      <c r="N6" s="141" t="s">
        <v>864</v>
      </c>
      <c r="O6" s="247" t="s">
        <v>907</v>
      </c>
      <c r="P6" s="158"/>
      <c r="Q6" s="194" t="s">
        <v>1078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8.3333333333333329E-2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1078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55" sqref="A55:U7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2"/>
      <c r="B1" s="363"/>
      <c r="C1" s="364"/>
      <c r="L1" s="102"/>
      <c r="M1" s="125"/>
      <c r="N1" s="269"/>
      <c r="O1" s="269"/>
      <c r="P1" s="171"/>
      <c r="Q1" s="365" t="s">
        <v>917</v>
      </c>
      <c r="R1" s="366"/>
      <c r="U1" s="103"/>
      <c r="V1" s="367" t="s">
        <v>1079</v>
      </c>
      <c r="W1" s="367"/>
      <c r="X1" s="367"/>
      <c r="Y1" s="105"/>
    </row>
    <row r="2" spans="1:25" s="101" customFormat="1" ht="11.25" customHeight="1">
      <c r="A2" s="106" t="s">
        <v>1080</v>
      </c>
      <c r="B2" s="106" t="s">
        <v>1075</v>
      </c>
      <c r="C2" s="106" t="s">
        <v>313</v>
      </c>
      <c r="D2" s="107" t="s">
        <v>869</v>
      </c>
      <c r="E2" s="107" t="s">
        <v>870</v>
      </c>
      <c r="F2" s="107" t="s">
        <v>1074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1081</v>
      </c>
      <c r="U2" s="109" t="s">
        <v>872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1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8.3333333333333329E-2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30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71" t="str">
        <f>IF(SP_SUL!K80="","*",SP_SUL!K80)</f>
        <v>*</v>
      </c>
      <c r="O78" s="271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71" t="str">
        <f>IF(SP_SUL!K81="","*",SP_SUL!K81)</f>
        <v>*</v>
      </c>
      <c r="O79" s="271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71" t="str">
        <f>IF(SP_SUL!K82="","*",SP_SUL!K82)</f>
        <v>*</v>
      </c>
      <c r="O80" s="271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71" t="str">
        <f>IF(SP_SUL!K83="","*",SP_SUL!K83)</f>
        <v>*</v>
      </c>
      <c r="O81" s="271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71" t="str">
        <f>IF(SP_SUL!K84="","*",SP_SUL!K84)</f>
        <v>*</v>
      </c>
      <c r="O82" s="271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71" t="str">
        <f>IF(SP_SUL!K85="","*",SP_SUL!K85)</f>
        <v>*</v>
      </c>
      <c r="O83" s="271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71" t="str">
        <f>IF(SP_SUL!K87="","*",SP_SUL!K87)</f>
        <v>*</v>
      </c>
      <c r="O85" s="271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71" t="str">
        <f>IF(SP_SUL!K89="","*",SP_SUL!K89)</f>
        <v>*</v>
      </c>
      <c r="O87" s="271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71" t="str">
        <f>IF(SP_SUL!K90="","*",SP_SUL!K90)</f>
        <v>*</v>
      </c>
      <c r="O88" s="271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71" t="str">
        <f>IF(SP_SUL!K91="","*",SP_SUL!K91)</f>
        <v>*</v>
      </c>
      <c r="O89" s="271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71" t="str">
        <f>IF(SP_SUL!K93="","*",SP_SUL!K93)</f>
        <v>*</v>
      </c>
      <c r="O91" s="271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71" t="str">
        <f>IF(SP_SUL!K94="","*",SP_SUL!K94)</f>
        <v>*</v>
      </c>
      <c r="O92" s="271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71" t="str">
        <f>IF(SP_SUL!K96="","*",SP_SUL!K96)</f>
        <v>*</v>
      </c>
      <c r="O94" s="271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71" t="str">
        <f>IF(SP_SUL!K97="","*",SP_SUL!K97)</f>
        <v>*</v>
      </c>
      <c r="O95" s="271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71" t="str">
        <f>IF(SP_SUL!K98="","*",SP_SUL!K98)</f>
        <v>*</v>
      </c>
      <c r="O96" s="271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71" t="str">
        <f>IF(SP_SUL!K99="","*",SP_SUL!K99)</f>
        <v>*</v>
      </c>
      <c r="O97" s="271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71" t="str">
        <f>IF(SP_SUL!K101="","*",SP_SUL!K101)</f>
        <v>*</v>
      </c>
      <c r="O99" s="271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71" t="str">
        <f>IF(SP_SUL!K103="","*",SP_SUL!K103)</f>
        <v>*</v>
      </c>
      <c r="O101" s="271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71" t="str">
        <f>IF(SP_SUL!K104="","*",SP_SUL!K104)</f>
        <v>*</v>
      </c>
      <c r="O102" s="271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1082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:XFD63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1083</v>
      </c>
      <c r="C2" s="96" t="s">
        <v>854</v>
      </c>
      <c r="D2" s="96" t="s">
        <v>856</v>
      </c>
      <c r="E2" s="96" t="s">
        <v>1084</v>
      </c>
      <c r="F2" s="96" t="s">
        <v>1085</v>
      </c>
      <c r="G2" s="96" t="s">
        <v>1086</v>
      </c>
      <c r="H2" s="96" t="s">
        <v>1087</v>
      </c>
      <c r="I2" s="96" t="s">
        <v>1088</v>
      </c>
      <c r="J2" s="96" t="s">
        <v>1089</v>
      </c>
      <c r="K2" s="132" t="s">
        <v>1090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2025-12-03T01:24:10Z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