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136" documentId="8_{B6337239-1A00-434D-AAD0-422EA1FEB5AE}" xr6:coauthVersionLast="47" xr6:coauthVersionMax="47" xr10:uidLastSave="{D20B83FE-3E12-4992-AC7B-15EF5BF798C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" i="1" l="1" a="1"/>
  <c r="N44" i="1" s="1"/>
  <c r="M44" i="1" a="1"/>
  <c r="M44" i="1" s="1"/>
  <c r="N43" i="1" a="1"/>
  <c r="N43" i="1" s="1"/>
  <c r="M43" i="1" a="1"/>
  <c r="M43" i="1" s="1"/>
  <c r="N42" i="1" a="1"/>
  <c r="N42" i="1" s="1"/>
  <c r="M42" i="1" a="1"/>
  <c r="M42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BC536" i="1" a="1"/>
  <c r="BC536" i="1" s="1"/>
  <c r="BE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D537" i="1" a="1"/>
  <c r="BD537" i="1" s="1"/>
  <c r="BF537" i="1"/>
  <c r="BR537" i="1"/>
  <c r="BS537" i="1"/>
  <c r="A538" i="1"/>
  <c r="G538" i="1"/>
  <c r="M538" i="1" a="1"/>
  <c r="M538" i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/>
  <c r="BD538" i="1" a="1"/>
  <c r="BD538" i="1" s="1"/>
  <c r="BF538" i="1"/>
  <c r="BR538" i="1"/>
  <c r="BS538" i="1"/>
  <c r="A539" i="1"/>
  <c r="G539" i="1"/>
  <c r="M539" i="1" a="1"/>
  <c r="M539" i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D547" i="1" a="1"/>
  <c r="BD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AP548" i="1"/>
  <c r="AQ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D550" i="1" a="1"/>
  <c r="BD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D551" i="1" a="1"/>
  <c r="BD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D552" i="1" a="1"/>
  <c r="BD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D301" i="1" a="1"/>
  <c r="BD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/>
  <c r="A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/>
  <c r="BE315" i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U261" i="1"/>
  <c r="AI261" i="1"/>
  <c r="BB261" i="1" s="1"/>
  <c r="AJ261" i="1"/>
  <c r="AK261" i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G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K306" i="12"/>
  <c r="L327" i="12"/>
  <c r="K327" i="12"/>
  <c r="K326" i="12"/>
  <c r="L329" i="12"/>
  <c r="K329" i="12"/>
  <c r="E222" i="12"/>
  <c r="D222" i="12"/>
  <c r="E216" i="12"/>
  <c r="D216" i="12"/>
  <c r="E187" i="12"/>
  <c r="D187" i="12"/>
  <c r="E191" i="12"/>
  <c r="D191" i="12"/>
  <c r="E226" i="12"/>
  <c r="E220" i="12"/>
  <c r="D220" i="12"/>
  <c r="E241" i="12"/>
  <c r="D241" i="12"/>
  <c r="E239" i="12"/>
  <c r="D239" i="12"/>
  <c r="E242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308" i="12"/>
  <c r="E178" i="12"/>
  <c r="D178" i="12"/>
  <c r="E162" i="12"/>
  <c r="D162" i="12"/>
  <c r="E219" i="12"/>
  <c r="D219" i="12"/>
  <c r="E209" i="12"/>
  <c r="D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75" i="12"/>
  <c r="E272" i="12"/>
  <c r="D267" i="12"/>
  <c r="D265" i="12"/>
  <c r="E259" i="12"/>
  <c r="E258" i="12"/>
  <c r="D257" i="12"/>
  <c r="E253" i="12"/>
  <c r="D250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45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M245" i="11"/>
  <c r="K246" i="11"/>
  <c r="K247" i="11"/>
  <c r="M247" i="11"/>
  <c r="M248" i="11"/>
  <c r="K249" i="11"/>
  <c r="K250" i="11"/>
  <c r="M250" i="11"/>
  <c r="M251" i="11"/>
  <c r="K252" i="11"/>
  <c r="K253" i="11"/>
  <c r="M253" i="11"/>
  <c r="M254" i="11"/>
  <c r="K255" i="11"/>
  <c r="K256" i="11"/>
  <c r="M260" i="11"/>
  <c r="K265" i="11"/>
  <c r="M265" i="11"/>
  <c r="M266" i="11"/>
  <c r="K267" i="11"/>
  <c r="M284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4" i="1" l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K118" i="12"/>
  <c r="AM112" i="1"/>
  <c r="K110" i="12"/>
  <c r="AM108" i="1"/>
  <c r="K106" i="12"/>
  <c r="AM58" i="1"/>
  <c r="K56" i="12"/>
  <c r="AM31" i="1"/>
  <c r="K29" i="12"/>
  <c r="BD107" i="1" a="1"/>
  <c r="BD107" i="1" s="1"/>
  <c r="BE107" i="1"/>
  <c r="AN106" i="1"/>
  <c r="L104" i="12"/>
  <c r="AN103" i="1"/>
  <c r="L101" i="12"/>
  <c r="AN102" i="1"/>
  <c r="L100" i="12"/>
  <c r="AM283" i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L75" i="11"/>
  <c r="L60" i="11"/>
  <c r="N60" i="11"/>
  <c r="N56" i="11"/>
  <c r="L43" i="11"/>
  <c r="N43" i="11"/>
  <c r="N45" i="11"/>
  <c r="N30" i="11"/>
  <c r="L33" i="11"/>
  <c r="N33" i="11"/>
  <c r="L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" i="11" l="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<sst xmlns="http://schemas.openxmlformats.org/spreadsheetml/2006/main" count="5026" uniqueCount="1332">
  <si>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</si>
  <si>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</si>
  <si>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</si>
  <si>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</si>
  <si>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</si>
  <si>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</si>
  <si>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</si>
  <si>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</si>
  <si>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</si>
  <si>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</si>
  <si>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</si>
  <si>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</si>
  <si>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</si>
  <si>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</si>
  <si>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</si>
  <si>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</si>
  <si>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</si>
  <si>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</si>
  <si>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</si>
  <si>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</si>
  <si>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</si>
  <si>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</si>
  <si>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</si>
  <si>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</si>
  <si>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</si>
  <si>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</si>
  <si>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</si>
  <si>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</si>
  <si>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</si>
  <si>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</si>
  <si>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</si>
  <si>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</si>
  <si>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</si>
  <si>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</si>
  <si>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</si>
  <si>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</si>
  <si>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</si>
  <si>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</si>
  <si>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</si>
  <si>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</si>
  <si>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</si>
  <si>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</si>
  <si>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</si>
  <si>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</si>
  <si>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</si>
  <si>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</si>
  <si>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</si>
  <si>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</si>
  <si>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</si>
  <si>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</si>
  <si>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</si>
  <si>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</si>
  <si>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</si>
  <si>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</si>
  <si>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</si>
  <si>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</si>
  <si>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</si>
  <si>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</si>
  <si>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</si>
  <si>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</si>
  <si>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</si>
  <si>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</si>
  <si>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</si>
  <si>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</si>
  <si>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</si>
  <si>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</si>
  <si>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</si>
  <si>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</si>
  <si>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</si>
  <si>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</si>
  <si>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</si>
  <si>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</si>
  <si>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</si>
  <si>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</si>
  <si>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</si>
  <si>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</si>
  <si>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</si>
  <si>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</si>
  <si>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</si>
  <si>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</si>
  <si>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</si>
  <si>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</si>
  <si>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</si>
  <si>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</si>
  <si>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</si>
  <si>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</si>
  <si>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</si>
  <si>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</si>
  <si>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</si>
  <si>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</si>
  <si>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</si>
  <si>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</si>
  <si>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</si>
  <si>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</si>
  <si>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</si>
  <si>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</si>
  <si>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</si>
  <si>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</si>
  <si>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</si>
  <si>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</si>
  <si>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</si>
  <si>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</si>
  <si>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</si>
  <si>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</si>
  <si>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</si>
  <si>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</si>
  <si>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</si>
  <si>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</si>
  <si>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</si>
  <si>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</si>
  <si>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</si>
  <si>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</si>
  <si>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</si>
  <si>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</si>
  <si>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</si>
  <si>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</si>
  <si>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</si>
  <si>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</si>
  <si>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</si>
  <si>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</si>
  <si>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</si>
  <si>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</si>
  <si>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</si>
  <si>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</si>
  <si>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</si>
  <si>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</si>
  <si>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</si>
  <si>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</si>
  <si>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</si>
  <si>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</si>
  <si>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</si>
  <si>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</si>
  <si>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</si>
  <si>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</si>
  <si>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</si>
  <si>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</si>
  <si>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</si>
  <si>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</si>
  <si>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</si>
  <si>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</si>
  <si>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</si>
  <si>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</si>
  <si>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</si>
  <si>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</si>
  <si>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</si>
  <si>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</si>
  <si>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</si>
  <si>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</si>
  <si>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</si>
  <si>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</si>
  <si>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</si>
  <si>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</si>
  <si>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</si>
  <si>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</si>
  <si>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</si>
  <si>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</si>
  <si>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</si>
  <si>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</si>
  <si>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</si>
  <si>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</si>
  <si>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</si>
  <si>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</si>
  <si>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</si>
  <si>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</si>
  <si>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</si>
  <si>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</si>
  <si>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</si>
  <si>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</si>
  <si>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</si>
  <si>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</si>
  <si>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</si>
  <si>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</si>
  <si>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</si>
  <si>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</si>
  <si>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</si>
  <si>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</si>
  <si>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</si>
  <si>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</si>
  <si>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</si>
  <si>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</si>
  <si>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</si>
  <si>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</si>
  <si>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</si>
  <si>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</si>
  <si>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</si>
  <si>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</si>
  <si>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</si>
  <si>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</si>
  <si>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</si>
  <si>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</si>
  <si>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</si>
  <si>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</si>
  <si>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</si>
  <si>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</si>
  <si>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</si>
  <si>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</si>
  <si>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</si>
  <si>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</si>
  <si>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</si>
  <si>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</si>
  <si>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</si>
  <si>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</si>
  <si>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</si>
  <si>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</si>
  <si>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</si>
  <si>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</si>
  <si>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</si>
  <si>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</si>
  <si>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</si>
  <si>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</si>
  <si>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</si>
  <si>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</si>
  <si>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</si>
  <si>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</si>
  <si>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</si>
  <si>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</si>
  <si>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</si>
  <si>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</si>
  <si>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</si>
  <si>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</si>
  <si>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</si>
  <si>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</si>
  <si>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</si>
  <si>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</si>
  <si>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</si>
  <si>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</si>
  <si>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</si>
  <si>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</si>
  <si>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</si>
  <si>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</si>
  <si>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</si>
  <si>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</si>
  <si>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</si>
  <si>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</si>
  <si>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</si>
  <si>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</si>
  <si>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</si>
  <si>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</si>
  <si>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</si>
  <si>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</si>
  <si>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</si>
  <si>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</si>
  <si>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</si>
  <si>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</si>
  <si>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</si>
  <si>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</si>
  <si>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</si>
  <si>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</si>
  <si>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</si>
  <si>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</si>
  <si>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</si>
  <si>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</si>
  <si>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</si>
  <si>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</si>
  <si>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</si>
  <si>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</si>
  <si>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</si>
  <si>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</si>
  <si>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</si>
  <si>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</si>
  <si>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</si>
  <si>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</si>
  <si>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</si>
  <si>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</si>
  <si>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</si>
  <si>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</si>
  <si>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</si>
  <si>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</si>
  <si>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</si>
  <si>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</si>
  <si>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</si>
  <si>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</si>
  <si>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</si>
  <si>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</si>
  <si>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</si>
  <si>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</si>
  <si>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</si>
  <si>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</si>
  <si>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</si>
  <si>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</si>
  <si>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</si>
  <si>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</si>
  <si>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</si>
  <si>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</si>
  <si>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</si>
  <si>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</si>
  <si>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</si>
  <si>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</si>
  <si>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</si>
  <si>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</si>
  <si>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</si>
  <si>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</si>
  <si>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</si>
  <si>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</si>
  <si>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</si>
  <si>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</si>
  <si>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</si>
  <si>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</si>
  <si>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</si>
  <si>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</si>
  <si>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</si>
  <si>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</si>
  <si>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</si>
  <si>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</si>
  <si>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</si>
  <si>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</si>
  <si>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</si>
  <si>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</si>
  <si>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</si>
  <si>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</si>
  <si>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</si>
  <si>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</si>
  <si>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</si>
  <si>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</si>
  <si>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</si>
  <si>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</si>
  <si>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</si>
  <si>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</si>
  <si>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</si>
  <si>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</si>
  <si>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</si>
  <si>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</si>
  <si>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</si>
  <si>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</si>
  <si>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</si>
  <si>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</si>
  <si>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</si>
  <si>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</si>
  <si>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</si>
  <si>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</si>
  <si>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</si>
  <si>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</si>
  <si>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</si>
  <si>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</si>
  <si>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</si>
  <si>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</si>
  <si>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</si>
  <si>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</si>
  <si>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</si>
  <si>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</si>
  <si>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</si>
  <si>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</si>
  <si>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</si>
  <si>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</si>
  <si>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</si>
  <si>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</si>
  <si>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</si>
  <si>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</si>
  <si>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</si>
  <si>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</si>
  <si>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</si>
  <si>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</si>
  <si>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</si>
  <si>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</si>
  <si>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</si>
  <si>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</si>
  <si>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</si>
  <si>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</si>
  <si>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</si>
  <si>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</si>
  <si>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</si>
  <si>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</si>
  <si>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</si>
  <si>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</si>
  <si>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</si>
  <si>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</si>
  <si>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</si>
  <si>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</si>
  <si>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</si>
  <si>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</si>
  <si>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</si>
  <si>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</si>
  <si>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</si>
  <si>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</si>
  <si>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</si>
  <si>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</si>
  <si>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</si>
  <si>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</si>
  <si>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</si>
  <si>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</si>
  <si>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</si>
  <si>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</si>
  <si>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</si>
  <si>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</si>
  <si>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</si>
  <si>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</si>
  <si>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</si>
  <si>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</si>
  <si>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</si>
  <si>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</si>
  <si>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</si>
  <si>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</si>
  <si>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</si>
  <si>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</si>
  <si>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</si>
  <si>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</si>
  <si>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</si>
  <si>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</si>
  <si>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</si>
  <si>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</si>
  <si>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</si>
  <si>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</si>
  <si>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</si>
  <si>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</si>
  <si>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</si>
  <si>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</si>
  <si>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</si>
  <si>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</si>
  <si>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</si>
  <si>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</si>
  <si>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</si>
  <si>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</si>
  <si>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</si>
  <si>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</si>
  <si>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</si>
  <si>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</si>
  <si>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</si>
  <si>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</si>
  <si>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</si>
  <si>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</si>
  <si>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</si>
  <si>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</si>
  <si>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</si>
  <si>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</si>
  <si>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</si>
  <si>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</si>
  <si>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</si>
  <si>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</si>
  <si>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</si>
  <si>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</si>
  <si>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</si>
  <si>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</si>
  <si>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</si>
  <si>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</si>
  <si>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</si>
  <si>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</si>
  <si>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</si>
  <si>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</si>
  <si>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</si>
  <si>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</si>
  <si>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</si>
  <si>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</si>
  <si>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</si>
  <si>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</si>
  <si>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</si>
  <si>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</si>
  <si>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</si>
  <si>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</si>
  <si>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</si>
  <si>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</si>
  <si>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</si>
  <si>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</si>
  <si>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</si>
  <si>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</si>
  <si>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</si>
  <si>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</si>
  <si>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</si>
  <si>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</si>
  <si>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</si>
  <si>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</si>
  <si>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</si>
  <si>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</si>
  <si>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</si>
  <si>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</si>
  <si>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</si>
  <si>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</si>
  <si>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</si>
  <si>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</si>
  <si>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</si>
  <si>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</si>
  <si>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</si>
  <si>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</si>
  <si>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</si>
  <si>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</si>
  <si>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</si>
  <si>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</si>
  <si>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</si>
  <si>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</si>
  <si>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</si>
  <si>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</si>
  <si>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</si>
  <si>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</si>
  <si>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</si>
  <si>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</si>
  <si>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</si>
  <si>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</si>
  <si>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</si>
  <si>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</si>
  <si>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</si>
  <si>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</si>
  <si>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</si>
  <si>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</si>
  <si>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</si>
  <si>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</si>
  <si>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</si>
  <si>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</si>
  <si>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</si>
  <si>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</si>
  <si>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</si>
  <si>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</si>
  <si>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</si>
  <si>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</si>
  <si>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</si>
  <si>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</si>
  <si>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</si>
  <si>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</si>
  <si>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</si>
  <si>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</si>
  <si>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</si>
  <si>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</si>
  <si>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</si>
  <si>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</si>
  <si>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</si>
  <si>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</si>
  <si>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</si>
  <si>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</si>
  <si>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</si>
  <si>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</si>
  <si>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</si>
  <si>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</si>
  <si>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</si>
  <si>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</si>
  <si>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</si>
  <si>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</si>
  <si>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</si>
  <si>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</si>
  <si>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</si>
  <si>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</si>
  <si>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</si>
  <si>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</si>
  <si>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</si>
  <si>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</si>
  <si>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</si>
  <si>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</si>
  <si>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</si>
  <si>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</si>
  <si>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</si>
  <si>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</si>
  <si>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</si>
  <si>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</si>
  <si>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</si>
  <si>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</si>
  <si>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</si>
  <si>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</si>
  <si>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</si>
  <si>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</si>
  <si>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</si>
  <si>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</si>
  <si>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</si>
  <si>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</si>
  <si>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</si>
  <si>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</si>
  <si>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</si>
  <si>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</si>
  <si>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</si>
  <si>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</si>
  <si>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</si>
  <si>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</si>
  <si>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</si>
  <si>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</si>
  <si>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</si>
  <si>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</si>
  <si>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</si>
  <si>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</si>
  <si>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</si>
  <si>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</si>
  <si>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</si>
  <si>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</si>
  <si>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</si>
  <si>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</si>
  <si>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</si>
  <si>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</si>
  <si>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</si>
  <si>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</si>
  <si>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</si>
  <si>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</si>
  <si>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</si>
  <si>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</si>
  <si>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</si>
  <si>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</si>
  <si>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</si>
  <si>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</si>
  <si>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</si>
  <si>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</si>
  <si>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</si>
  <si>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</si>
  <si>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</si>
  <si>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</si>
  <si>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</si>
  <si>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</si>
  <si>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</si>
  <si>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</si>
  <si>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</si>
  <si>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</si>
  <si>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</si>
  <si>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</si>
  <si>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</si>
  <si>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</si>
  <si>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</si>
  <si>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</si>
  <si>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</si>
  <si>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</si>
  <si>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</si>
  <si>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</si>
  <si>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</si>
  <si>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</si>
  <si>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</si>
  <si>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</si>
  <si>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</si>
  <si>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</si>
  <si>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</si>
  <si>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</si>
  <si>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</si>
  <si>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</si>
  <si>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</si>
  <si>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</si>
  <si>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</si>
  <si>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</si>
  <si>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</si>
  <si>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</si>
  <si>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</si>
  <si>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</si>
  <si>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</si>
  <si>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</si>
  <si>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</si>
  <si>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</si>
  <si>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</si>
  <si>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</si>
  <si>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</si>
  <si>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</si>
  <si>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</si>
  <si>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</si>
  <si>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</si>
  <si>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</si>
  <si>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</si>
  <si>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</si>
  <si>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</si>
  <si>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</si>
  <si>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</si>
  <si>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</si>
  <si>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</si>
  <si>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</si>
  <si>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</si>
  <si>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</si>
  <si>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</si>
  <si>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</si>
  <si>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</si>
  <si>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</si>
  <si>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</si>
  <si>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</si>
  <si>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</si>
  <si>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</si>
  <si>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</si>
  <si>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</si>
  <si>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</si>
  <si>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</si>
  <si>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</si>
  <si>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</si>
  <si>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</si>
  <si>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</si>
  <si>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</si>
  <si>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</si>
  <si>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</si>
  <si>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</si>
  <si>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</si>
  <si>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</si>
  <si>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</si>
  <si>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</si>
  <si>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</si>
  <si>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</si>
  <si>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</si>
  <si>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</si>
  <si>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</si>
  <si>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</si>
  <si>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</si>
  <si>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</si>
  <si>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</si>
  <si>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</si>
  <si>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</si>
  <si>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</si>
  <si>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</si>
  <si>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</si>
  <si>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</si>
  <si>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</si>
  <si>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</si>
  <si>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</si>
  <si>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</si>
  <si>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</si>
  <si>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</si>
  <si>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</si>
  <si>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</si>
  <si>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</si>
  <si>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</si>
  <si>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</si>
  <si>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</si>
  <si>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</si>
  <si>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</si>
  <si>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</si>
  <si>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</si>
  <si>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</si>
  <si>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</si>
  <si>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</si>
  <si>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</si>
  <si>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</si>
  <si>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</si>
  <si>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</si>
  <si>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</si>
  <si>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</si>
  <si>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</si>
  <si>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</si>
  <si>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</si>
  <si>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</si>
  <si>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</si>
  <si>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</si>
  <si>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</si>
  <si>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</si>
  <si>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</si>
  <si>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</si>
  <si>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</si>
  <si>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</si>
  <si>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</si>
  <si>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</si>
  <si>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</si>
  <si>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</si>
  <si>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</si>
  <si>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</si>
  <si>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</si>
  <si>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</si>
  <si>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</si>
  <si>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</si>
  <si>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</si>
  <si>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</si>
  <si>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</si>
  <si>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</si>
  <si>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</si>
  <si>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</si>
  <si>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</si>
  <si>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</si>
  <si>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</si>
  <si>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</si>
  <si>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</si>
  <si>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</si>
  <si>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</si>
  <si>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</si>
  <si>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</si>
  <si>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</si>
  <si>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</si>
  <si>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</si>
  <si>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</si>
  <si>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</si>
  <si>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</si>
  <si>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</si>
  <si>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</si>
  <si>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</si>
  <si>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</si>
  <si>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</si>
  <si>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</si>
  <si>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</si>
  <si>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</si>
  <si>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</si>
  <si>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</si>
  <si>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</si>
  <si>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</si>
  <si>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</si>
  <si>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</si>
  <si>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</si>
  <si>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</si>
  <si>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</si>
  <si>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</si>
  <si>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</si>
  <si>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</si>
  <si>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</si>
  <si>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</si>
  <si>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</si>
  <si>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</si>
  <si>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</si>
  <si>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</si>
  <si>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</si>
  <si>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</si>
  <si>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</si>
  <si>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</si>
  <si>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</si>
  <si>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</si>
  <si>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</si>
  <si>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</si>
  <si>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</si>
  <si>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</si>
  <si>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</si>
  <si>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</si>
  <si>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</si>
  <si>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</si>
  <si>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</si>
  <si>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</si>
  <si>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</si>
  <si>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</si>
  <si>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</si>
  <si>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</si>
  <si>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</si>
  <si>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</si>
  <si>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</si>
  <si>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</si>
  <si>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</si>
  <si>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</si>
  <si>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</si>
  <si>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</si>
  <si>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</si>
  <si>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</si>
  <si>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</si>
  <si>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</si>
  <si>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</si>
  <si>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</si>
  <si>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</si>
  <si>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</si>
  <si>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</si>
  <si>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</si>
  <si>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</si>
  <si>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</si>
  <si>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</si>
  <si>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</si>
  <si>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</si>
  <si>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</si>
  <si>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</si>
  <si>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</si>
  <si>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</si>
  <si>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</si>
  <si>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</si>
  <si>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</si>
  <si>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</si>
  <si>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</si>
  <si>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</si>
  <si>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</si>
  <si>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</si>
  <si>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</si>
  <si>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</si>
  <si>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</si>
  <si>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</si>
  <si>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</si>
  <si>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</si>
  <si>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</si>
  <si>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</si>
  <si>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</si>
  <si>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</si>
  <si>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</si>
  <si>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</si>
  <si>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</si>
  <si>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</si>
  <si>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</si>
  <si>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</si>
  <si>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</si>
  <si>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</si>
  <si>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</si>
  <si>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</si>
  <si>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</si>
  <si>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</si>
  <si>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</si>
  <si>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</si>
  <si>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</si>
  <si>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</si>
  <si>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</si>
  <si>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</si>
  <si>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</si>
  <si>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</si>
  <si>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</si>
  <si>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</si>
  <si>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</si>
  <si>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</si>
  <si>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</si>
  <si>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</si>
  <si>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</si>
  <si>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</si>
  <si>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</si>
  <si>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</si>
  <si>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</si>
  <si>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</si>
  <si>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</si>
  <si>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</si>
  <si>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</si>
  <si>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</si>
  <si>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</si>
  <si>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</si>
  <si>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</si>
  <si>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</si>
  <si>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</si>
  <si>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</si>
  <si>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</si>
  <si>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</si>
  <si>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</si>
  <si>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</si>
  <si>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</si>
  <si>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</si>
  <si>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</si>
  <si>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</si>
  <si>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</si>
  <si>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</si>
  <si>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</si>
  <si>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</si>
  <si>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</si>
  <si>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</si>
  <si>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</si>
  <si>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</si>
  <si>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</si>
  <si>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</si>
  <si>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</si>
  <si>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</si>
  <si>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</si>
  <si>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</si>
  <si>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</si>
  <si>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</si>
  <si>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</si>
  <si>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</si>
  <si>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</si>
  <si>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</si>
  <si>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</si>
  <si>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</si>
  <si>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</si>
  <si>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</si>
  <si>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</si>
  <si>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</si>
  <si>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</si>
  <si>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</si>
  <si>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</si>
  <si>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</si>
  <si>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</si>
  <si>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</si>
  <si>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</si>
  <si>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</si>
  <si>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</si>
  <si>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</si>
  <si>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</si>
  <si>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</si>
  <si>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</si>
  <si>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</si>
  <si>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</si>
  <si>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</si>
  <si>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</si>
  <si>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</si>
  <si>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</si>
  <si>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</si>
  <si>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</si>
  <si>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</si>
  <si>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</si>
  <si>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</si>
  <si>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</si>
  <si>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</si>
  <si>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</si>
  <si>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</si>
  <si>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</si>
  <si>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</si>
  <si>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</si>
  <si>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</si>
  <si>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</si>
  <si>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</si>
  <si>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</si>
  <si>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</si>
  <si>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</si>
  <si>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</si>
  <si>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</si>
  <si>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</si>
  <si>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</si>
  <si>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</si>
  <si>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</si>
  <si>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</si>
  <si>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</si>
  <si>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</si>
  <si>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</si>
  <si>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</si>
  <si>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</si>
  <si>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</si>
  <si>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</si>
  <si>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</si>
  <si>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</si>
  <si>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</si>
  <si>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</si>
  <si>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</si>
  <si>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</si>
  <si>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</si>
  <si>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</si>
  <si>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</si>
  <si>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</si>
  <si>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</si>
  <si>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</si>
  <si>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</si>
  <si>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</si>
  <si>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</si>
  <si>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</si>
  <si>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</si>
  <si>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</si>
  <si>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</si>
  <si>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</si>
  <si>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</si>
  <si>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</si>
  <si>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</si>
  <si>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</si>
  <si>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</si>
  <si>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</si>
  <si>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</si>
  <si>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</si>
  <si>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</si>
  <si>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</si>
  <si>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</si>
  <si>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</si>
  <si>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</si>
  <si>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</si>
  <si>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</si>
  <si>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</si>
  <si>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</si>
  <si>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</si>
  <si>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</si>
  <si>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</si>
  <si>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</si>
  <si>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</si>
  <si>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</si>
  <si>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</si>
  <si>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</si>
  <si>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</si>
  <si>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</si>
  <si>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</si>
  <si>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</si>
  <si>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</si>
  <si>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</si>
  <si>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</si>
  <si>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</si>
  <si>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</si>
  <si>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</si>
  <si>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</si>
  <si>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</si>
  <si>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</si>
  <si>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</si>
  <si>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</si>
  <si>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</si>
  <si>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</si>
  <si>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</si>
  <si>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</si>
  <si>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</si>
  <si>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</si>
  <si>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</si>
  <si>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</si>
  <si>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</si>
  <si>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</si>
  <si>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</si>
  <si>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</si>
  <si>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</si>
  <si>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</si>
  <si>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</si>
  <si>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</si>
  <si>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</si>
  <si>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</si>
  <si>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</si>
  <si>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</si>
  <si>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</si>
  <si>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</si>
  <si>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</si>
  <si>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</si>
  <si>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</si>
  <si>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</si>
  <si>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</si>
  <si>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</si>
  <si>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</si>
  <si>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</si>
  <si>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</si>
  <si>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</si>
  <si>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</si>
  <si>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</si>
  <si>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</si>
  <si>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</si>
  <si>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</si>
  <si>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</si>
  <si>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</si>
  <si>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</si>
  <si>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</si>
  <si>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</si>
  <si>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</si>
  <si>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</si>
  <si>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</si>
  <si>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</si>
  <si>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</si>
  <si>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</si>
  <si>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</si>
  <si>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</si>
  <si>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</si>
  <si>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</si>
  <si>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</si>
  <si>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</si>
  <si>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</si>
  <si>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</si>
  <si>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</si>
  <si>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</si>
  <si>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</si>
  <si>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</si>
  <si>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</si>
  <si>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</si>
  <si>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</si>
  <si>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</si>
  <si>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</si>
  <si>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</si>
  <si>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</si>
  <si>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</si>
  <si>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</si>
  <si>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</si>
  <si>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</si>
  <si>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</si>
  <si>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</si>
  <si>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</si>
  <si>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</si>
  <si>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</si>
  <si>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</si>
  <si>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</si>
  <si>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</si>
  <si>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</si>
  <si>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</si>
  <si>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</si>
  <si>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</si>
  <si>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</si>
  <si>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</si>
  <si>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</si>
  <si>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</si>
  <si>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</si>
  <si>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</si>
  <si>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</si>
  <si>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</si>
  <si>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</si>
  <si>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</si>
  <si>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</si>
  <si>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</si>
  <si>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</si>
  <si>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</si>
  <si>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</si>
  <si>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</si>
  <si>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</si>
  <si>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</si>
  <si>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</si>
  <si>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</si>
  <si>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</si>
  <si>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</si>
  <si>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</si>
  <si>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</si>
  <si>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</si>
  <si>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</si>
  <si>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</si>
  <si>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</si>
  <si>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</si>
  <si>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</si>
  <si>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</si>
  <si>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</si>
  <si>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</si>
  <si>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</si>
  <si>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</si>
  <si>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</si>
  <si>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</si>
  <si>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</si>
  <si>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</si>
  <si>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</si>
  <si>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</si>
  <si>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</si>
  <si>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</si>
  <si>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</si>
  <si>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</si>
  <si>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</si>
  <si>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</si>
  <si>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</si>
  <si>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</si>
  <si>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</si>
  <si>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</si>
  <si>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</si>
  <si>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</si>
  <si>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</si>
  <si>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</si>
  <si>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</si>
  <si>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</si>
  <si>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</si>
  <si>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</si>
  <si>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</si>
  <si>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</si>
  <si>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</si>
  <si>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</si>
  <si>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</si>
  <si>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</si>
  <si>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</si>
  <si>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</si>
  <si>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</si>
  <si>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</si>
  <si>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</si>
  <si>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</si>
  <si>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</si>
  <si>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</si>
  <si>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</si>
  <si>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</si>
  <si>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</si>
  <si>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</si>
  <si>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</si>
  <si>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</si>
  <si>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</si>
  <si>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</si>
  <si>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</si>
  <si>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</si>
  <si>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</si>
  <si>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</si>
  <si>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</si>
  <si>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</si>
  <si>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</si>
  <si>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</si>
  <si>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</si>
  <si>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</si>
  <si>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</si>
  <si>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</si>
  <si>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</si>
  <si>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</si>
  <si>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</si>
  <si>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</si>
  <si>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</si>
  <si>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</si>
  <si>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</si>
  <si>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</si>
  <si>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</si>
  <si>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</si>
  <si>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</si>
  <si>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</si>
  <si>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</si>
  <si>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</si>
  <si>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</si>
  <si>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</si>
  <si>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</si>
  <si>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</si>
  <si>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</si>
  <si>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TV239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</si>
  <si>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</si>
  <si>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</si>
  <si>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</si>
  <si>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</si>
  <si>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</si>
  <si>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</si>
  <si>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</si>
  <si>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</si>
  <si>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</si>
  <si>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</si>
  <si>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</si>
  <si>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</si>
  <si>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</si>
  <si>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</si>
  <si>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</si>
  <si>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</si>
  <si>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</si>
  <si>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</si>
  <si>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</si>
  <si>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</si>
  <si>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</si>
  <si>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</si>
  <si>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</si>
  <si>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</si>
  <si>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</si>
  <si>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</si>
  <si>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</si>
  <si>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</si>
  <si>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</si>
  <si>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</si>
  <si>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</si>
  <si>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</si>
  <si>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</si>
  <si>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</si>
  <si>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</si>
  <si>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</si>
  <si>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</si>
  <si>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</si>
  <si>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</si>
  <si>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</si>
  <si>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</si>
  <si>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</si>
  <si>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Elton</t>
  </si>
  <si>
    <t>Recolhimento de trilhos em TSE</t>
  </si>
  <si>
    <t>Maq. Alzineide + Maq. Daniel Acioando / Táxi já alinhado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</si>
  <si>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</si>
  <si>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</si>
  <si>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</si>
  <si>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</si>
  <si>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</si>
  <si>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</si>
  <si>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Guilherme</t>
  </si>
  <si>
    <t>Descarga de dormentes (Modernização)</t>
  </si>
  <si>
    <t>Previsão solicitar MC1 às 12h00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</si>
  <si>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</si>
  <si>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</si>
  <si>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</si>
  <si>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</si>
  <si>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</si>
  <si>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</si>
  <si>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</si>
  <si>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</si>
  <si>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</si>
  <si>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</si>
  <si>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</si>
  <si>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</si>
  <si>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</si>
  <si>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</si>
  <si>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</si>
  <si>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Solicitado MC1 às 06h09, autorizado na VIA às 06h16 / Em intervalo para socaria no km 291+500 entre ZRI-ZGT, inciado às 07h31</t>
  </si>
  <si>
    <t>PNV-PAS</t>
  </si>
  <si>
    <t>PNVPAS</t>
  </si>
  <si>
    <t>Lorena</t>
  </si>
  <si>
    <t>Inspeção auto de linha (Rodoferroviário)</t>
  </si>
  <si>
    <t>PSG-PSS</t>
  </si>
  <si>
    <t>PSGPSS</t>
  </si>
  <si>
    <t xml:space="preserve">Inspeção de via </t>
  </si>
  <si>
    <t>Ainda não solicitado MC1 (Atraso na solicitação, prog. 08h00)</t>
  </si>
  <si>
    <t>Fran</t>
  </si>
  <si>
    <t>Deslocamento lastro entre POV-PJA</t>
  </si>
  <si>
    <t>Bruno</t>
  </si>
  <si>
    <t>TP Pronto 09h40 / Em intervalo para exec. de soldas no km 562+000 566TEP das 10h43 - 12h23</t>
  </si>
  <si>
    <t>TAL-TRO</t>
  </si>
  <si>
    <t>TALTRO</t>
  </si>
  <si>
    <t>Detecção ultrassom Sperry + R7D embarcado (Detecção devido ao acidente do i44)</t>
  </si>
  <si>
    <t>Execução de solda - Condicionado a temperatura (Soldas devido acidente do i44)</t>
  </si>
  <si>
    <t>Rodrigo</t>
  </si>
  <si>
    <t>Desguarnecimento ombro de lastro (DOL)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</si>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</sst>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98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979" tableBorderDxfId="978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977"/>
    <tableColumn id="8" xr3:uid="{69D5AC3B-4F64-4F8F-AD2A-0AD158918DDD}" name="CORRELATO" dataDxfId="97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V27" activePane="bottomRight" state="frozen"/>
      <selection pane="bottomRight" activeCell="Z44" sqref="Z4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1123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1124</v>
      </c>
      <c r="BI1" s="337"/>
      <c r="BJ1" s="338"/>
      <c r="BK1" s="339"/>
      <c r="BL1" s="49"/>
      <c r="BM1" s="329" t="s">
        <v>1125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2" t="s">
        <v>1126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1129</v>
      </c>
      <c r="AT2" s="334"/>
      <c r="AU2" s="334"/>
      <c r="AV2" s="334"/>
      <c r="AW2" s="334"/>
      <c r="AX2" s="333"/>
      <c r="AY2" s="335"/>
      <c r="AZ2" s="4"/>
      <c r="BA2" s="326" t="s">
        <v>1130</v>
      </c>
      <c r="BB2" s="328"/>
      <c r="BC2" s="332" t="s">
        <v>1127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6" t="s">
        <v>1131</v>
      </c>
      <c r="AJ3" s="328"/>
      <c r="AK3" s="326" t="s">
        <v>1132</v>
      </c>
      <c r="AL3" s="327"/>
      <c r="AM3" s="327"/>
      <c r="AN3" s="327"/>
      <c r="AO3" s="327"/>
      <c r="AP3" s="327"/>
      <c r="AQ3" s="328"/>
      <c r="AR3" s="240"/>
      <c r="AS3" s="350" t="s">
        <v>1138</v>
      </c>
      <c r="AT3" s="351"/>
      <c r="AU3" s="350" t="s">
        <v>1139</v>
      </c>
      <c r="AV3" s="351"/>
      <c r="AW3" s="350" t="s">
        <v>1140</v>
      </c>
      <c r="AX3" s="352"/>
      <c r="AY3" s="63" t="s">
        <v>1141</v>
      </c>
      <c r="AZ3" s="63"/>
      <c r="BA3" s="348"/>
      <c r="BB3" s="349"/>
      <c r="BC3" s="326" t="s">
        <v>1134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1142</v>
      </c>
      <c r="BN3" s="330"/>
      <c r="BO3" s="330"/>
      <c r="BP3" s="331"/>
      <c r="BQ3" s="329" t="s">
        <v>759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1224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1232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1006</v>
      </c>
      <c r="BO11" s="165" t="s">
        <v>1069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1236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1238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1245</v>
      </c>
      <c r="J16" s="217">
        <v>74</v>
      </c>
      <c r="K16" s="217">
        <v>290</v>
      </c>
      <c r="L16" s="83" t="s">
        <v>609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993</v>
      </c>
      <c r="BO17" s="165" t="s">
        <v>1106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993</v>
      </c>
      <c r="BO18" s="165" t="s">
        <v>1112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1256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1262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1263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/>
      <c r="AS22" s="38"/>
      <c r="AT22" s="38"/>
      <c r="AU22" s="38"/>
      <c r="AV22" s="38"/>
      <c r="AW22" s="38"/>
      <c r="AX22" s="38"/>
      <c r="AY22" s="319">
        <f>IF(D22="","*",IFERROR(IF(ISODD(COUNT(AS22:AX22)),"ERRO",SUM((AT22-AS22),(AV22-AU22),(AX22-AW22))),"ERRO"))</f>
        <v>0</v>
      </c>
      <c r="AZ22" s="13"/>
      <c r="BA22" s="71"/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1</v>
      </c>
      <c r="BI22" s="16"/>
      <c r="BJ22" s="16" t="s">
        <v>1266</v>
      </c>
      <c r="BK22" s="16"/>
      <c r="BL22" s="15"/>
      <c r="BM22" s="14"/>
      <c r="BN22" s="14"/>
      <c r="BO22" s="165"/>
      <c r="BP22" s="16"/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/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1263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0.125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9">
        <f>IF(D23="","*",IFERROR(IF(ISODD(COUNT(AS23:AX23)),"ERRO",SUM((AT23-AS23),(AV23-AU23),(AX23-AW23))),"ERRO"))</f>
        <v>0</v>
      </c>
      <c r="AZ23" s="13"/>
      <c r="BA23" s="71"/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/>
      <c r="BL23" s="15"/>
      <c r="BM23" s="14"/>
      <c r="BN23" s="14"/>
      <c r="BO23" s="165"/>
      <c r="BP23" s="16"/>
      <c r="BQ23" s="12" t="str">
        <f t="shared" si="2"/>
        <v>Produção e Intervalo</v>
      </c>
      <c r="BR23" s="18">
        <f t="shared" si="3"/>
        <v>0</v>
      </c>
      <c r="BS23" s="18">
        <f t="shared" si="4"/>
        <v>0</v>
      </c>
      <c r="BT23" s="225" t="str">
        <f t="shared" si="5"/>
        <v/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1263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1270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/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1238</v>
      </c>
      <c r="J25" s="217">
        <v>74</v>
      </c>
      <c r="K25" s="217">
        <v>290</v>
      </c>
      <c r="L25" s="83" t="s">
        <v>609</v>
      </c>
      <c r="M25" s="204" t="s">
        <v>1271</v>
      </c>
      <c r="N25" s="204" t="s">
        <v>1272</v>
      </c>
      <c r="O25" s="173">
        <v>0.375</v>
      </c>
      <c r="P25" s="173">
        <v>4.1666666666666664E-2</v>
      </c>
      <c r="Q25" s="83">
        <v>310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1273</v>
      </c>
      <c r="W25" s="173" t="s">
        <v>1274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>
        <f>IF(D25="","*",IFERROR(IF(ISODD(COUNT(AS25:AX25)),"ERRO",SUM((AT25-AS25),(AV25-AU25),(AX25-AW25))),"ERRO"))</f>
        <v>0</v>
      </c>
      <c r="AZ25" s="13"/>
      <c r="BA25" s="71"/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1</v>
      </c>
      <c r="BI25" s="16"/>
      <c r="BJ25" s="16" t="s">
        <v>1275</v>
      </c>
      <c r="BK25" s="16"/>
      <c r="BL25" s="15"/>
      <c r="BM25" s="14"/>
      <c r="BN25" s="14"/>
      <c r="BO25" s="165"/>
      <c r="BP25" s="16"/>
      <c r="BQ25" s="12" t="str">
        <f t="shared" si="2"/>
        <v>Produção e Intervalo</v>
      </c>
      <c r="BR25" s="18">
        <f t="shared" si="3"/>
        <v>0</v>
      </c>
      <c r="BS25" s="18">
        <f t="shared" si="4"/>
        <v>0</v>
      </c>
      <c r="BT25" s="225" t="str">
        <f t="shared" si="5"/>
        <v/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1276</v>
      </c>
      <c r="W26" s="173" t="s">
        <v>1277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/>
      <c r="AS26" s="38"/>
      <c r="AT26" s="38"/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/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1</v>
      </c>
      <c r="BI26" s="16"/>
      <c r="BJ26" s="16" t="s">
        <v>1278</v>
      </c>
      <c r="BK26" s="16"/>
      <c r="BL26" s="15"/>
      <c r="BM26" s="14"/>
      <c r="BN26" s="14"/>
      <c r="BO26" s="165"/>
      <c r="BP26" s="16"/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/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1279</v>
      </c>
      <c r="O27" s="173">
        <v>0.875</v>
      </c>
      <c r="P27" s="173">
        <v>4.1666666666666664E-2</v>
      </c>
      <c r="Q27" s="83">
        <v>4000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1280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9">
        <f>IF(D27="","*",IFERROR(IF(ISODD(COUNT(AS27:AX27)),"ERRO",SUM((AT27-AS27),(AV27-AU27),(AX27-AW27))),"ERRO"))</f>
        <v>0</v>
      </c>
      <c r="AZ27" s="13"/>
      <c r="BA27" s="71"/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1281</v>
      </c>
      <c r="BK27" s="16"/>
      <c r="BL27" s="15"/>
      <c r="BM27" s="14"/>
      <c r="BN27" s="14"/>
      <c r="BO27" s="165"/>
      <c r="BP27" s="16"/>
      <c r="BQ27" s="12" t="str">
        <f t="shared" si="2"/>
        <v>Produção e Intervalo</v>
      </c>
      <c r="BR27" s="18">
        <f t="shared" si="3"/>
        <v>0</v>
      </c>
      <c r="BS27" s="18">
        <f t="shared" si="4"/>
        <v>0</v>
      </c>
      <c r="BT27" s="225" t="str">
        <f t="shared" si="5"/>
        <v/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1232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1282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1283</v>
      </c>
      <c r="BK28" s="16" t="s">
        <v>1284</v>
      </c>
      <c r="BL28" s="15"/>
      <c r="BM28" s="14" t="s">
        <v>981</v>
      </c>
      <c r="BN28" s="14" t="s">
        <v>981</v>
      </c>
      <c r="BO28" s="165" t="s">
        <v>981</v>
      </c>
      <c r="BP28" s="16" t="s">
        <v>609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OKOK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/>
      <c r="AT29" s="38"/>
      <c r="AU29" s="38"/>
      <c r="AV29" s="38"/>
      <c r="AW29" s="38"/>
      <c r="AX29" s="38"/>
      <c r="AY29" s="319">
        <f>IF(D29="","*",IFERROR(IF(ISODD(COUNT(AS29:AX29)),"ERRO",SUM((AT29-AS29),(AV29-AU29),(AX29-AW29))),"ERRO"))</f>
        <v>0</v>
      </c>
      <c r="AZ29" s="13"/>
      <c r="BA29" s="71"/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1</v>
      </c>
      <c r="BI29" s="16"/>
      <c r="BJ29" s="16" t="s">
        <v>1285</v>
      </c>
      <c r="BK29" s="16"/>
      <c r="BL29" s="15"/>
      <c r="BM29" s="14"/>
      <c r="BN29" s="14"/>
      <c r="BO29" s="165"/>
      <c r="BP29" s="16"/>
      <c r="BQ29" s="12" t="str">
        <f t="shared" si="2"/>
        <v>Produção e Intervalo</v>
      </c>
      <c r="BR29" s="18">
        <f t="shared" si="3"/>
        <v>0</v>
      </c>
      <c r="BS29" s="18">
        <f t="shared" si="4"/>
        <v>0</v>
      </c>
      <c r="BT29" s="225" t="str">
        <f t="shared" si="5"/>
        <v/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1286</v>
      </c>
      <c r="J30" s="37">
        <v>78</v>
      </c>
      <c r="K30" s="37">
        <v>190</v>
      </c>
      <c r="L30" s="83" t="s">
        <v>609</v>
      </c>
      <c r="M30" s="217" t="s">
        <v>1287</v>
      </c>
      <c r="N30" s="217" t="s">
        <v>1288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1289</v>
      </c>
      <c r="W30" s="173" t="s">
        <v>1290</v>
      </c>
      <c r="X30" s="51" t="s">
        <v>957</v>
      </c>
      <c r="Y30" s="158" t="s">
        <v>960</v>
      </c>
      <c r="Z30" s="158" t="s">
        <v>958</v>
      </c>
      <c r="AA30" s="144" t="s">
        <v>1291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1292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/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1</v>
      </c>
      <c r="BI30" s="16"/>
      <c r="BJ30" s="16" t="s">
        <v>1293</v>
      </c>
      <c r="BK30" s="16"/>
      <c r="BL30" s="15"/>
      <c r="BM30" s="14"/>
      <c r="BN30" s="14"/>
      <c r="BO30" s="165"/>
      <c r="BP30" s="16"/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/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ERRO</v>
      </c>
      <c r="AZ31" s="13"/>
      <c r="BA31" s="71"/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1</v>
      </c>
      <c r="BI31" s="16"/>
      <c r="BJ31" s="16" t="s">
        <v>1294</v>
      </c>
      <c r="BK31" s="16"/>
      <c r="BL31" s="15"/>
      <c r="BM31" s="14"/>
      <c r="BN31" s="14"/>
      <c r="BO31" s="165"/>
      <c r="BP31" s="16"/>
      <c r="BQ31" s="12" t="e">
        <f t="shared" si="2"/>
        <v>#VALUE!</v>
      </c>
      <c r="BR31" s="18" t="e">
        <f t="shared" si="3"/>
        <v>#VALUE!</v>
      </c>
      <c r="BS31" s="18">
        <f t="shared" si="4"/>
        <v>0</v>
      </c>
      <c r="BT31" s="225" t="str">
        <f t="shared" si="5"/>
        <v/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1295</v>
      </c>
      <c r="N32" s="204" t="s">
        <v>1296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1297</v>
      </c>
      <c r="W32" s="173" t="s">
        <v>1298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/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1</v>
      </c>
      <c r="BI32" s="16"/>
      <c r="BJ32" s="16" t="s">
        <v>1278</v>
      </c>
      <c r="BK32" s="16"/>
      <c r="BL32" s="15"/>
      <c r="BM32" s="14"/>
      <c r="BN32" s="14"/>
      <c r="BO32" s="165"/>
      <c r="BP32" s="16"/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/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1299</v>
      </c>
      <c r="N33" s="204" t="s">
        <v>1300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1236</v>
      </c>
      <c r="W33" s="173" t="s">
        <v>1301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1</v>
      </c>
      <c r="BI33" s="16"/>
      <c r="BJ33" s="16" t="s">
        <v>1302</v>
      </c>
      <c r="BK33" s="16"/>
      <c r="BL33" s="15"/>
      <c r="BM33" s="14"/>
      <c r="BN33" s="14"/>
      <c r="BO33" s="165"/>
      <c r="BP33" s="16"/>
      <c r="BQ33" s="12" t="str">
        <f t="shared" si="2"/>
        <v>Produção e Intervalo</v>
      </c>
      <c r="BR33" s="18">
        <f t="shared" si="3"/>
        <v>0</v>
      </c>
      <c r="BS33" s="18">
        <f t="shared" si="4"/>
        <v>0</v>
      </c>
      <c r="BT33" s="225" t="str">
        <f t="shared" si="5"/>
        <v/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0.16666666666666666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1236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/>
      <c r="AT34" s="38"/>
      <c r="AU34" s="38"/>
      <c r="AV34" s="38"/>
      <c r="AW34" s="38"/>
      <c r="AX34" s="38"/>
      <c r="AY34" s="319">
        <f>IF(D34="","*",IFERROR(IF(ISODD(COUNT(AS34:AX34)),"ERRO",SUM((AT34-AS34),(AV34-AU34),(AX34-AW34))),"ERRO"))</f>
        <v>0</v>
      </c>
      <c r="AZ34" s="13"/>
      <c r="BA34" s="71"/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1</v>
      </c>
      <c r="BI34" s="16"/>
      <c r="BJ34" s="16" t="s">
        <v>1283</v>
      </c>
      <c r="BK34" s="16"/>
      <c r="BL34" s="15"/>
      <c r="BM34" s="14"/>
      <c r="BN34" s="14"/>
      <c r="BO34" s="165"/>
      <c r="BP34" s="16"/>
      <c r="BQ34" s="12" t="str">
        <f t="shared" si="2"/>
        <v>Produção e Intervalo</v>
      </c>
      <c r="BR34" s="18">
        <f t="shared" si="3"/>
        <v>0</v>
      </c>
      <c r="BS34" s="18">
        <f t="shared" si="4"/>
        <v>0</v>
      </c>
      <c r="BT34" s="225" t="str">
        <f t="shared" si="5"/>
        <v/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803</v>
      </c>
      <c r="G35" s="9" t="str">
        <f>IF(D35="","*",VLOOKUP(F35,BS_ATIVIDADE[#All],3,FALSE))</f>
        <v>OUTROS</v>
      </c>
      <c r="H35" s="173" t="s">
        <v>269</v>
      </c>
      <c r="I35" s="173" t="s">
        <v>175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200</v>
      </c>
      <c r="R35" s="10" t="str">
        <f>IFERROR(_xlfn.XLOOKUP(F35, BS_ATIVIDADE[ATIVIDADE],BS_ATIVIDADE[UNIDADE] ), "*")</f>
        <v>Nº DE PEÇAS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1303</v>
      </c>
      <c r="W35" s="173" t="s">
        <v>1304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RECOLHIMENTO DE DORMENTE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PJA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>
        <f>IF(D35="","*",IFERROR(IF(ISODD(COUNT(AS35:AX35)),"ERRO",SUM((AT35-AS35),(AV35-AU35),(AX35-AW35))),"ERRO"))</f>
        <v>0</v>
      </c>
      <c r="AZ35" s="13"/>
      <c r="BA35" s="71"/>
      <c r="BB35" s="10" t="str">
        <f>IFERROR(_xlfn.XLOOKUP(AI35, BS_ATIVIDADE[ATIVIDADE],BS_ATIVIDADE[UNIDADE] ), "*")</f>
        <v>Nº DE PEÇAS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1</v>
      </c>
      <c r="BI35" s="16"/>
      <c r="BJ35" s="16" t="s">
        <v>1275</v>
      </c>
      <c r="BK35" s="16"/>
      <c r="BL35" s="15"/>
      <c r="BM35" s="14"/>
      <c r="BN35" s="14"/>
      <c r="BO35" s="165"/>
      <c r="BP35" s="16"/>
      <c r="BQ35" s="12" t="str">
        <f t="shared" si="2"/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/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1305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1283</v>
      </c>
      <c r="BK36" s="16" t="s">
        <v>1306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1263</v>
      </c>
      <c r="F39" s="172" t="s">
        <v>633</v>
      </c>
      <c r="G39" s="9" t="str">
        <f>IF(D39="","*",VLOOKUP(F39,BS_ATIVIDADE[#All],3,FALSE))</f>
        <v>DETECÇÃO</v>
      </c>
      <c r="H39" s="173" t="s">
        <v>66</v>
      </c>
      <c r="I39" s="173" t="s">
        <v>80</v>
      </c>
      <c r="J39" s="217">
        <v>98</v>
      </c>
      <c r="K39" s="217">
        <v>689</v>
      </c>
      <c r="L39" s="83" t="s">
        <v>609</v>
      </c>
      <c r="M39" s="204" t="s">
        <v>1307</v>
      </c>
      <c r="N39" s="204" t="s">
        <v>1308</v>
      </c>
      <c r="O39" s="173">
        <v>0.39583333333333331</v>
      </c>
      <c r="P39" s="173">
        <v>4.1666666666666664E-2</v>
      </c>
      <c r="Q39" s="83">
        <v>69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1241</v>
      </c>
      <c r="W39" s="173" t="s">
        <v>1309</v>
      </c>
      <c r="X39" s="218" t="s">
        <v>957</v>
      </c>
      <c r="Y39" s="158"/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TAL</v>
      </c>
      <c r="AL39" s="284" t="str">
        <f>IF(BS_CONTROLE[[#This Row],[Local - Encerramento]]=0, "-", BS_CONTROLE[[#This Row],[Local - Encerramento]])</f>
        <v>TRO</v>
      </c>
      <c r="AM39" s="284" t="str">
        <f>IF(BS_CONTROLE[[#This Row],[Entre - Estações]]=0, "-", BS_CONTROLE[[#This Row],[Entre - Estações]])</f>
        <v>TAL-TRO</v>
      </c>
      <c r="AN39" s="284" t="str">
        <f>IF(BS_CONTROLE[[#This Row],[SB]]=0, "-", BS_CONTROLE[[#This Row],[SB]])</f>
        <v>TALTRO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689</v>
      </c>
      <c r="AQ39" s="28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 hidden="1">
      <c r="A40" s="50" t="str">
        <f t="shared" si="1"/>
        <v>BRUNO (TF-525)45965</v>
      </c>
      <c r="B40" s="171">
        <v>45965</v>
      </c>
      <c r="C40" s="8">
        <f>IF(BS_CONTROLE[[#This Row],[DATA]]="","",WEEKNUM(BS_CONTROLE[[#This Row],[DATA]]))</f>
        <v>45</v>
      </c>
      <c r="D40" s="51" t="s">
        <v>864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40" s="173" t="s">
        <v>609</v>
      </c>
      <c r="J40" s="217">
        <v>98</v>
      </c>
      <c r="K40" s="217">
        <v>562.5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1305</v>
      </c>
      <c r="W40" s="173" t="s">
        <v>1310</v>
      </c>
      <c r="X40" s="218" t="s">
        <v>952</v>
      </c>
      <c r="Y40" s="158"/>
      <c r="Z40" s="158" t="s">
        <v>958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556TEP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TRM-TEP</v>
      </c>
      <c r="AN40" s="284" t="str">
        <f>IF(BS_CONTROLE[[#This Row],[SB]]=0, "-", BS_CONTROLE[[#This Row],[SB]])</f>
        <v>556TEP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562.5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Bruno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 hidden="1">
      <c r="A41" s="50" t="str">
        <f t="shared" si="1"/>
        <v>W4845965</v>
      </c>
      <c r="B41" s="171">
        <v>45965</v>
      </c>
      <c r="C41" s="8">
        <f>IF(BS_CONTROLE[[#This Row],[DATA]]="","",WEEKNUM(BS_CONTROLE[[#This Row],[DATA]]))</f>
        <v>45</v>
      </c>
      <c r="D41" s="51" t="s">
        <v>827</v>
      </c>
      <c r="E41" s="320"/>
      <c r="F41" s="172" t="s">
        <v>699</v>
      </c>
      <c r="G41" s="9" t="str">
        <f>IF(D41="","*",VLOOKUP(F41,BS_ATIVIDADE[#All],3,FALSE))</f>
        <v>MECANIZAÇÃO - DOL</v>
      </c>
      <c r="H41" s="173" t="s">
        <v>572</v>
      </c>
      <c r="I41" s="173" t="s">
        <v>572</v>
      </c>
      <c r="J41" s="217">
        <v>74</v>
      </c>
      <c r="K41" s="217">
        <v>383.9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1" s="173">
        <v>0.39583333333333331</v>
      </c>
      <c r="P41" s="173">
        <v>0.16666666666666666</v>
      </c>
      <c r="Q41" s="83">
        <v>4000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8" t="s">
        <v>1311</v>
      </c>
      <c r="W41" s="173" t="s">
        <v>1312</v>
      </c>
      <c r="X41" s="218" t="s">
        <v>952</v>
      </c>
      <c r="Y41" s="158"/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0.35416666666666669</v>
      </c>
      <c r="AE41" s="83">
        <v>6202</v>
      </c>
      <c r="AF41" s="83">
        <v>6203</v>
      </c>
      <c r="AG41" s="83" t="s">
        <v>609</v>
      </c>
      <c r="AH41" s="48"/>
      <c r="AI41" s="142" t="str">
        <f>IF(BS_CONTROLE[[#This Row],[Atividade]]=0, "-", BS_CONTROLE[[#This Row],[Atividade]])</f>
        <v>MECANIZAÇÃO - DOL</v>
      </c>
      <c r="AJ41" s="9" t="str">
        <f>IF(D41="","*",VLOOKUP(AI41,BS_ATIVIDADE[#Data],3,FALSE))</f>
        <v>MECANIZAÇÃO - DOL</v>
      </c>
      <c r="AK41" s="284" t="str">
        <f>IF(BS_CONTROLE[[#This Row],[Local - Partida]]=0, "-", BS_CONTROLE[[#This Row],[Local - Partida]])</f>
        <v>TOM2</v>
      </c>
      <c r="AL41" s="284" t="str">
        <f>IF(BS_CONTROLE[[#This Row],[Local - Encerramento]]=0, "-", BS_CONTROLE[[#This Row],[Local - Encerramento]])</f>
        <v>TOM2</v>
      </c>
      <c r="AM41" s="284" t="str">
        <f>IF(BS_CONTROLE[[#This Row],[Entre - Estações]]=0, "-", BS_CONTROLE[[#This Row],[Entre - Estações]])</f>
        <v>TBA-TIP</v>
      </c>
      <c r="AN41" s="284" t="str">
        <f>IF(BS_CONTROLE[[#This Row],[SB]]=0, "-", BS_CONTROLE[[#This Row],[SB]])</f>
        <v>TBA389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383.9</v>
      </c>
      <c r="AQ41" s="286" t="str">
        <f>IF(BS_CONTROLE[[#This Row],[KM - Fim]]=0, "-", BS_CONTROLE[[#This Row],[KM - Fim]])</f>
        <v>-</v>
      </c>
      <c r="AR41" s="38"/>
      <c r="AS41" s="38"/>
      <c r="AT41" s="38"/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/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Rodrigo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/>
      </c>
    </row>
    <row r="42" spans="1:72" hidden="1">
      <c r="A42" s="50" t="str">
        <f t="shared" si="1"/>
        <v>W7045965</v>
      </c>
      <c r="B42" s="171">
        <v>45965</v>
      </c>
      <c r="C42" s="8">
        <f>IF(BS_CONTROLE[[#This Row],[DATA]]="","",WEEKNUM(BS_CONTROLE[[#This Row],[DATA]]))</f>
        <v>45</v>
      </c>
      <c r="D42" s="51" t="s">
        <v>837</v>
      </c>
      <c r="E42" s="320" t="s">
        <v>1263</v>
      </c>
      <c r="F42" s="172" t="s">
        <v>753</v>
      </c>
      <c r="G42" s="9" t="str">
        <f>IF(D42="","*",VLOOKUP(F42,BS_ATIVIDADE[#All],3,FALSE))</f>
        <v>OUTROS</v>
      </c>
      <c r="H42" s="173" t="s">
        <v>572</v>
      </c>
      <c r="I42" s="173" t="s">
        <v>266</v>
      </c>
      <c r="J42" s="217">
        <v>74</v>
      </c>
      <c r="K42" s="217">
        <v>364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2" s="173">
        <v>0.375</v>
      </c>
      <c r="P42" s="173">
        <v>8.3333333333333329E-2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1267</v>
      </c>
      <c r="W42" s="173" t="s">
        <v>1268</v>
      </c>
      <c r="X42" s="218" t="s">
        <v>957</v>
      </c>
      <c r="Y42" s="158"/>
      <c r="Z42" s="158" t="s">
        <v>958</v>
      </c>
      <c r="AA42" s="83">
        <v>2</v>
      </c>
      <c r="AB42" s="70" t="s">
        <v>948</v>
      </c>
      <c r="AC42" s="70" t="s">
        <v>943</v>
      </c>
      <c r="AD42" s="173">
        <v>0.33333333333333331</v>
      </c>
      <c r="AE42" s="83">
        <v>9346</v>
      </c>
      <c r="AF42" s="83">
        <v>9372</v>
      </c>
      <c r="AG42" s="83" t="s">
        <v>609</v>
      </c>
      <c r="AH42" s="48"/>
      <c r="AI42" s="142" t="str">
        <f>IF(BS_CONTROLE[[#This Row],[Atividade]]=0, "-", BS_CONTROLE[[#This Row],[Atividade]])</f>
        <v>OUTRAS ATIVIDADES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TCS2</v>
      </c>
      <c r="AM42" s="284" t="str">
        <f>IF(BS_CONTROLE[[#This Row],[Entre - Estações]]=0, "-", BS_CONTROLE[[#This Row],[Entre - Estações]])</f>
        <v>TSE</v>
      </c>
      <c r="AN42" s="284" t="str">
        <f>IF(BS_CONTROLE[[#This Row],[SB]]=0, "-", BS_CONTROLE[[#This Row],[SB]])</f>
        <v>TSE1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364</v>
      </c>
      <c r="AQ42" s="28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9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Elton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1263</v>
      </c>
      <c r="F43" s="172" t="s">
        <v>620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343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3" s="173" t="s">
        <v>609</v>
      </c>
      <c r="P43" s="173">
        <v>6.25E-2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1270</v>
      </c>
      <c r="X43" s="218" t="s">
        <v>957</v>
      </c>
      <c r="Y43" s="158"/>
      <c r="Z43" s="158" t="s">
        <v>958</v>
      </c>
      <c r="AA43" s="83" t="s">
        <v>609</v>
      </c>
      <c r="AB43" s="70" t="s">
        <v>609</v>
      </c>
      <c r="AC43" s="70" t="s">
        <v>609</v>
      </c>
      <c r="AD43" s="173" t="s">
        <v>609</v>
      </c>
      <c r="AE43" s="83" t="s">
        <v>609</v>
      </c>
      <c r="AF43" s="83" t="s">
        <v>609</v>
      </c>
      <c r="AG43" s="83" t="s">
        <v>609</v>
      </c>
      <c r="AH43" s="48"/>
      <c r="AI43" s="142" t="str">
        <f>IF(BS_CONTROLE[[#This Row],[Atividade]]=0, "-", BS_CONTROLE[[#This Row],[Atividade]])</f>
        <v>DESCARGA DE MATERIAL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TLA-TSE</v>
      </c>
      <c r="AN43" s="284" t="str">
        <f>IF(BS_CONTROLE[[#This Row],[SB]]=0, "-", BS_CONTROLE[[#This Row],[SB]])</f>
        <v>TLA350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343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 hidden="1">
      <c r="A44" s="50" t="str">
        <f t="shared" si="1"/>
        <v>W5045965</v>
      </c>
      <c r="B44" s="171">
        <v>45965</v>
      </c>
      <c r="C44" s="8">
        <f>IF(BS_CONTROLE[[#This Row],[DATA]]="","",WEEKNUM(BS_CONTROLE[[#This Row],[DATA]]))</f>
        <v>45</v>
      </c>
      <c r="D44" s="51" t="s">
        <v>828</v>
      </c>
      <c r="E44" s="323">
        <v>239</v>
      </c>
      <c r="F44" s="172" t="s">
        <v>732</v>
      </c>
      <c r="G44" s="9" t="str">
        <f>IF(D44="","*",VLOOKUP(F44,BS_ATIVIDADE[#All],3,FALSE))</f>
        <v>MODERNIZAÇÃO</v>
      </c>
      <c r="H44" s="143" t="s">
        <v>266</v>
      </c>
      <c r="I44" s="143" t="s">
        <v>266</v>
      </c>
      <c r="J44" s="37">
        <v>74</v>
      </c>
      <c r="K44" s="37">
        <v>247.6</v>
      </c>
      <c r="L44" s="83">
        <v>245</v>
      </c>
      <c r="M44" s="21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4" s="217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4" s="143">
        <v>0.5</v>
      </c>
      <c r="P44" s="143">
        <v>8.3333333333333329E-2</v>
      </c>
      <c r="Q44" s="83">
        <v>1000</v>
      </c>
      <c r="R44" s="10" t="str">
        <f>IFERROR(_xlfn.XLOOKUP(F44, BS_ATIVIDADE[ATIVIDADE],BS_ATIVIDADE[UNIDADE] ), "*")</f>
        <v>Nº DE DORMENTES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80" t="str">
        <f>IFERROR(_xlfn.XLOOKUP(J44, BASE_MAPA!$E$2:$E$359, BASE_MAPA!$J$2:$J$359), "ERRO")</f>
        <v>MARCO INICIAL - ALTO ARAGUAIA</v>
      </c>
      <c r="V44" s="198" t="s">
        <v>1276</v>
      </c>
      <c r="W44" s="173" t="s">
        <v>1277</v>
      </c>
      <c r="X44" s="51" t="s">
        <v>957</v>
      </c>
      <c r="Y44" s="158"/>
      <c r="Z44" s="158" t="s">
        <v>953</v>
      </c>
      <c r="AA44" s="144">
        <v>2</v>
      </c>
      <c r="AB44" s="70" t="s">
        <v>948</v>
      </c>
      <c r="AC44" s="70" t="s">
        <v>943</v>
      </c>
      <c r="AD44" s="173">
        <v>0.3125</v>
      </c>
      <c r="AE44" s="83">
        <v>7672</v>
      </c>
      <c r="AF44" s="83">
        <v>9322</v>
      </c>
      <c r="AG44" s="83" t="s">
        <v>609</v>
      </c>
      <c r="AH44" s="48"/>
      <c r="AI44" s="142" t="str">
        <f>IF(BS_CONTROLE[[#This Row],[Atividade]]=0, "-", BS_CONTROLE[[#This Row],[Atividade]])</f>
        <v>MODERNIZAÇÃO - DORMENTE - DESCARGA</v>
      </c>
      <c r="AJ44" s="9" t="str">
        <f>IF(D44="","*",VLOOKUP(AI44,BS_ATIVIDADE[#Data],3,FALSE))</f>
        <v>MODERNIZAÇÃO</v>
      </c>
      <c r="AK44" s="284" t="str">
        <f>IF(BS_CONTROLE[[#This Row],[Local - Partida]]=0, "-", BS_CONTROLE[[#This Row],[Local - Partida]])</f>
        <v>TCS2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TVI-TJA</v>
      </c>
      <c r="AN44" s="284">
        <f>IF(BS_CONTROLE[[#This Row],[SB]]=0, "-", BS_CONTROLE[[#This Row],[SB]])</f>
        <v>239251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247.6</v>
      </c>
      <c r="AQ44" s="286">
        <f>IF(BS_CONTROLE[[#This Row],[KM - Fim]]=0, "-", BS_CONTROLE[[#This Row],[KM - Fim]])</f>
        <v>245</v>
      </c>
      <c r="AR44" s="38"/>
      <c r="AS44" s="38"/>
      <c r="AT44" s="38"/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Nº DE DORMENTES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Guilherme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 hidden="1">
      <c r="A45" s="50" t="str">
        <f t="shared" si="1"/>
        <v>45965</v>
      </c>
      <c r="B45" s="171">
        <v>45965</v>
      </c>
      <c r="C45" s="8">
        <f>IF(BS_CONTROLE[[#This Row],[DATA]]="","",WEEKNUM(BS_CONTROLE[[#This Row],[DATA]]))</f>
        <v>45</v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609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45965</v>
      </c>
      <c r="B46" s="171">
        <v>45965</v>
      </c>
      <c r="C46" s="8">
        <f>IF(BS_CONTROLE[[#This Row],[DATA]]="","",WEEKNUM(BS_CONTROLE[[#This Row],[DATA]]))</f>
        <v>45</v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609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1"/>
        <v>45965</v>
      </c>
      <c r="B47" s="171">
        <v>45965</v>
      </c>
      <c r="C47" s="8">
        <f>IF(BS_CONTROLE[[#This Row],[DATA]]="","",WEEKNUM(BS_CONTROLE[[#This Row],[DATA]]))</f>
        <v>45</v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609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1"/>
        <v>45965</v>
      </c>
      <c r="B48" s="171">
        <v>45965</v>
      </c>
      <c r="C48" s="8">
        <f>IF(BS_CONTROLE[[#This Row],[DATA]]="","",WEEKNUM(BS_CONTROLE[[#This Row],[DATA]]))</f>
        <v>45</v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609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1"/>
        <v>45965</v>
      </c>
      <c r="B49" s="171">
        <v>45965</v>
      </c>
      <c r="C49" s="8">
        <f>IF(BS_CONTROLE[[#This Row],[DATA]]="","",WEEKNUM(BS_CONTROLE[[#This Row],[DATA]]))</f>
        <v>45</v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1"/>
        <v>45965</v>
      </c>
      <c r="B50" s="171">
        <v>45965</v>
      </c>
      <c r="C50" s="8">
        <f>IF(BS_CONTROLE[[#This Row],[DATA]]="","",WEEKNUM(BS_CONTROLE[[#This Row],[DATA]]))</f>
        <v>45</v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609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1"/>
        <v>45965</v>
      </c>
      <c r="B51" s="171">
        <v>45965</v>
      </c>
      <c r="C51" s="8">
        <f>IF(BS_CONTROLE[[#This Row],[DATA]]="","",WEEKNUM(BS_CONTROLE[[#This Row],[DATA]]))</f>
        <v>45</v>
      </c>
      <c r="D51" s="51"/>
      <c r="E51" s="320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609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4" t="str">
        <f>IF(BS_CONTROLE[[#This Row],[Local - Partida]]=0, "-", BS_CONTROLE[[#This Row],[Local - Partida]])</f>
        <v>-</v>
      </c>
      <c r="AL51" s="284" t="str">
        <f>IF(BS_CONTROLE[[#This Row],[Local - Encerramento]]=0, "-", BS_CONTROLE[[#This Row],[Local - Encerramento]])</f>
        <v>-</v>
      </c>
      <c r="AM51" s="284" t="str">
        <f>IF(BS_CONTROLE[[#This Row],[Entre - Estações]]=0, "-", BS_CONTROLE[[#This Row],[Entre - Estações]])</f>
        <v>-</v>
      </c>
      <c r="AN51" s="284" t="str">
        <f>IF(BS_CONTROLE[[#This Row],[SB]]=0, "-", BS_CONTROLE[[#This Row],[SB]])</f>
        <v>-</v>
      </c>
      <c r="AO51" s="285" t="str">
        <f>IF(BS_CONTROLE[[#This Row],[SUB]]=0, "-", BS_CONTROLE[[#This Row],[SUB]])</f>
        <v>-</v>
      </c>
      <c r="AP51" s="286" t="str">
        <f>IF(BS_CONTROLE[[#This Row],[KM - Inicio]]=0, "-", BS_CONTROLE[[#This Row],[KM - Inicio]])</f>
        <v>-</v>
      </c>
      <c r="AQ51" s="286" t="str">
        <f>IF(BS_CONTROLE[[#This Row],[KM - Fim]]=0, "-", BS_CONTROLE[[#This Row],[KM - Fim]])</f>
        <v>-</v>
      </c>
      <c r="AR51" s="38"/>
      <c r="AS51" s="38"/>
      <c r="AT51" s="38"/>
      <c r="AU51" s="38"/>
      <c r="AV51" s="38"/>
      <c r="AW51" s="38"/>
      <c r="AX51" s="38"/>
      <c r="AY51" s="319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7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 hidden="1">
      <c r="A52" s="50" t="str">
        <f t="shared" si="1"/>
        <v>45965</v>
      </c>
      <c r="B52" s="171">
        <v>45965</v>
      </c>
      <c r="C52" s="8">
        <f>IF(BS_CONTROLE[[#This Row],[DATA]]="","",WEEKNUM(BS_CONTROLE[[#This Row],[DATA]]))</f>
        <v>45</v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609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1"/>
        <v>45965</v>
      </c>
      <c r="B53" s="171">
        <v>45965</v>
      </c>
      <c r="C53" s="8">
        <f>IF(BS_CONTROLE[[#This Row],[DATA]]="","",WEEKNUM(BS_CONTROLE[[#This Row],[DATA]]))</f>
        <v>45</v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1"/>
        <v>45965</v>
      </c>
      <c r="B54" s="171">
        <v>45965</v>
      </c>
      <c r="C54" s="8">
        <f>IF(BS_CONTROLE[[#This Row],[DATA]]="","",WEEKNUM(BS_CONTROLE[[#This Row],[DATA]]))</f>
        <v>45</v>
      </c>
      <c r="D54" s="51"/>
      <c r="E54" s="320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609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4" t="str">
        <f>IF(BS_CONTROLE[[#This Row],[Local - Partida]]=0, "-", BS_CONTROLE[[#This Row],[Local - Partida]])</f>
        <v>-</v>
      </c>
      <c r="AL54" s="284" t="str">
        <f>IF(BS_CONTROLE[[#This Row],[Local - Encerramento]]=0, "-", BS_CONTROLE[[#This Row],[Local - Encerramento]])</f>
        <v>-</v>
      </c>
      <c r="AM54" s="284" t="str">
        <f>IF(BS_CONTROLE[[#This Row],[Entre - Estações]]=0, "-", BS_CONTROLE[[#This Row],[Entre - Estações]])</f>
        <v>-</v>
      </c>
      <c r="AN54" s="284" t="str">
        <f>IF(BS_CONTROLE[[#This Row],[SB]]=0, "-", BS_CONTROLE[[#This Row],[SB]])</f>
        <v>-</v>
      </c>
      <c r="AO54" s="285" t="str">
        <f>IF(BS_CONTROLE[[#This Row],[SUB]]=0, "-", BS_CONTROLE[[#This Row],[SUB]])</f>
        <v>-</v>
      </c>
      <c r="AP54" s="286" t="str">
        <f>IF(BS_CONTROLE[[#This Row],[KM - Inicio]]=0, "-", BS_CONTROLE[[#This Row],[KM - Inicio]])</f>
        <v>-</v>
      </c>
      <c r="AQ54" s="28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9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 hidden="1">
      <c r="A55" s="50" t="str">
        <f t="shared" si="1"/>
        <v>45965</v>
      </c>
      <c r="B55" s="171">
        <v>45965</v>
      </c>
      <c r="C55" s="8">
        <f>IF(BS_CONTROLE[[#This Row],[DATA]]="","",WEEKNUM(BS_CONTROLE[[#This Row],[DATA]]))</f>
        <v>45</v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609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Aderente</v>
      </c>
      <c r="BR72" s="18" t="str">
        <f t="shared" si="11"/>
        <v>*</v>
      </c>
      <c r="BS72" s="18" t="str">
        <f t="shared" si="12"/>
        <v>*</v>
      </c>
      <c r="BT72" s="225" t="str">
        <f t="shared" si="13"/>
        <v/>
      </c>
    </row>
    <row r="73" spans="1:72" hidden="1">
      <c r="A73" s="50" t="str">
        <f t="shared" si="9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Aderente</v>
      </c>
      <c r="BR73" s="18" t="str">
        <f t="shared" si="11"/>
        <v>*</v>
      </c>
      <c r="BS73" s="18" t="str">
        <f t="shared" si="12"/>
        <v>*</v>
      </c>
      <c r="BT73" s="225" t="str">
        <f t="shared" si="13"/>
        <v/>
      </c>
    </row>
    <row r="74" spans="1:72" hidden="1">
      <c r="A74" s="50" t="str">
        <f t="shared" si="9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Aderente</v>
      </c>
      <c r="BR74" s="18" t="str">
        <f t="shared" si="11"/>
        <v>*</v>
      </c>
      <c r="BS74" s="18" t="str">
        <f t="shared" si="12"/>
        <v>*</v>
      </c>
      <c r="BT74" s="225" t="str">
        <f t="shared" si="13"/>
        <v/>
      </c>
    </row>
    <row r="75" spans="1:72" hidden="1">
      <c r="A75" s="50" t="str">
        <f t="shared" si="9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Aderente</v>
      </c>
      <c r="BR75" s="18" t="str">
        <f t="shared" si="11"/>
        <v>*</v>
      </c>
      <c r="BS75" s="18" t="str">
        <f t="shared" si="12"/>
        <v>*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3 J45:K450" name="Range1_8_1"/>
    <protectedRange sqref="O6:Q8 O18:Q18 O13:Q16 O27:Q28 O21:Q25 BA15 O32:Q43 O45:Q450" name="Range1_9_1"/>
    <protectedRange sqref="V6:Y6 Y16 Y7:Y8 Y10:Y13 V23:Y24 V22 Y21:Y22 Y25:Y36 V37:Y43 V45:Y450 Y44" name="Range1_11_1"/>
    <protectedRange sqref="Z6:AD6 Z37:AD38 Z23:AD24 Z39 Z40:AD43 Z45:AD450" name="Range1_12_1"/>
    <protectedRange sqref="BF6:BF552" name="Range1_18_1"/>
    <protectedRange sqref="J9:K11 J17:K17 J29:K29" name="Range1_8_1_1"/>
    <protectedRange sqref="O9:Q11 O17:Q17 O29:Q29" name="Range1_9_1_1"/>
    <protectedRange sqref="V14:Y14 Y15 V9:Y9 V17:Y18 V10:X11 Y19:Y20 V33:X33 V28:X29" name="Range1_11_8"/>
    <protectedRange sqref="AB14:AC14 Z14 AB11:AC11 Z11 Z9:AC10 Z17:AC18 AB28:AC28 Z28 Z29:AC29 Z33:AC33" name="Range1_12_8"/>
    <protectedRange sqref="AA14 AA11 AA28" name="Range1_12_15"/>
    <protectedRange sqref="V21 X21 V8 X8 V16 X16 V27 X27" name="Range1_11_8_1"/>
    <protectedRange sqref="Z21 Z8 Z16 Z27" name="Range1_12_8_1"/>
    <protectedRange sqref="W8 W16 W27" name="Range1_11_1_1"/>
    <protectedRange sqref="AA21:AD21 AA8:AD8 AA16:AD16 AA15:AC15 AA27:AD27" name="Range1_12_12"/>
    <protectedRange sqref="J12:K12 J19:K20 J31:K31" name="Range1_8_1_4"/>
    <protectedRange sqref="O12:Q12 O19:Q20 O31:Q31" name="Range1_9_1_4"/>
    <protectedRange sqref="V15:X15 V12:X12" name="Range1_11_8_6"/>
    <protectedRange sqref="Z15 Z12 AC12" name="Range1_12_8_6"/>
    <protectedRange sqref="V19:X20 V35:X35 V31:X31 W22:X22" name="Range1_11_8_7"/>
    <protectedRange sqref="Z19:Z20 AC19:AC20 Z35 Z31 AC31 Z22 AC22 AC39" name="Range1_12_8_7"/>
    <protectedRange sqref="W13:X13 W36:X36 W21 W34:X34" name="Range1_11_8_8"/>
    <protectedRange sqref="AC13 Z13 Z36 AC34 Z34 AC36" name="Range1_12_8_8"/>
    <protectedRange sqref="AA13:AB13 AA34:AB34 AA36:AB36" name="Range1_12_6"/>
    <protectedRange sqref="V13 V36 V34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975" priority="20688" operator="equal">
      <formula>"ERRO"</formula>
    </cfRule>
  </conditionalFormatting>
  <conditionalFormatting sqref="X4 Y475:Y550 Y37:Z41 Y1:Z9 Y10:Y13 Z25:Z28 Y45:Z474 Z44">
    <cfRule type="cellIs" dxfId="974" priority="20677" operator="equal">
      <formula>"OPORTUNIDADE"</formula>
    </cfRule>
  </conditionalFormatting>
  <conditionalFormatting sqref="AZ6:AZ522">
    <cfRule type="expression" dxfId="973" priority="20672">
      <formula>$BU6=1</formula>
    </cfRule>
  </conditionalFormatting>
  <conditionalFormatting sqref="BQ6:BQ599">
    <cfRule type="cellIs" dxfId="972" priority="20683" operator="equal">
      <formula>"Produção e Intervalo"</formula>
    </cfRule>
    <cfRule type="cellIs" dxfId="971" priority="20684" operator="equal">
      <formula>"Aderente"</formula>
    </cfRule>
    <cfRule type="cellIs" dxfId="970" priority="20685" operator="equal">
      <formula>"Intervalo"</formula>
    </cfRule>
    <cfRule type="cellIs" dxfId="969" priority="20686" operator="equal">
      <formula>"Produção"</formula>
    </cfRule>
    <cfRule type="cellIs" dxfId="968" priority="20687" operator="equal">
      <formula>"ERRO"</formula>
    </cfRule>
  </conditionalFormatting>
  <conditionalFormatting sqref="BR6:BS552">
    <cfRule type="cellIs" dxfId="967" priority="20665" operator="equal">
      <formula>"*"</formula>
    </cfRule>
    <cfRule type="cellIs" dxfId="966" priority="20666" operator="greaterThanOrEqual">
      <formula>1</formula>
    </cfRule>
    <cfRule type="cellIs" dxfId="965" priority="20667" operator="lessThan">
      <formula>1</formula>
    </cfRule>
  </conditionalFormatting>
  <conditionalFormatting sqref="X475:X522 Y475:Y550 Y37:Z41 Y6:Z9 Y10:Y13 Z25:Z28 Y45:Z474 Z44">
    <cfRule type="cellIs" dxfId="964" priority="20613" operator="equal">
      <formula>"NÃO"</formula>
    </cfRule>
    <cfRule type="cellIs" dxfId="963" priority="20614" operator="equal">
      <formula>"SIM"</formula>
    </cfRule>
  </conditionalFormatting>
  <conditionalFormatting sqref="X475:X522">
    <cfRule type="cellIs" dxfId="962" priority="20612" operator="equal">
      <formula>"OPORTUNIDADE"</formula>
    </cfRule>
  </conditionalFormatting>
  <conditionalFormatting sqref="Z475:Z522">
    <cfRule type="cellIs" dxfId="961" priority="20610" operator="equal">
      <formula>"NÃO"</formula>
    </cfRule>
    <cfRule type="cellIs" dxfId="960" priority="20611" operator="equal">
      <formula>"SIM"</formula>
    </cfRule>
  </conditionalFormatting>
  <conditionalFormatting sqref="Z475:Z522">
    <cfRule type="cellIs" dxfId="959" priority="20609" operator="equal">
      <formula>"OPORTUNIDADE"</formula>
    </cfRule>
  </conditionalFormatting>
  <conditionalFormatting sqref="Y1048575:Y1048576">
    <cfRule type="cellIs" dxfId="958" priority="20494" operator="equal">
      <formula>"OPORTUNIDADE"</formula>
    </cfRule>
  </conditionalFormatting>
  <conditionalFormatting sqref="Y1048575:Y1048576">
    <cfRule type="cellIs" dxfId="957" priority="20492" operator="equal">
      <formula>"NÃO"</formula>
    </cfRule>
    <cfRule type="cellIs" dxfId="956" priority="20493" operator="equal">
      <formula>"SIM"</formula>
    </cfRule>
  </conditionalFormatting>
  <conditionalFormatting sqref="Z523:Z548">
    <cfRule type="cellIs" dxfId="955" priority="20229" operator="equal">
      <formula>"OPORTUNIDADE"</formula>
    </cfRule>
  </conditionalFormatting>
  <conditionalFormatting sqref="Z523:Z548">
    <cfRule type="cellIs" dxfId="954" priority="20227" operator="equal">
      <formula>"NÃO"</formula>
    </cfRule>
    <cfRule type="cellIs" dxfId="953" priority="20228" operator="equal">
      <formula>"SIM"</formula>
    </cfRule>
  </conditionalFormatting>
  <conditionalFormatting sqref="X549">
    <cfRule type="cellIs" dxfId="952" priority="20215" operator="equal">
      <formula>"NÃO"</formula>
    </cfRule>
    <cfRule type="cellIs" dxfId="951" priority="20216" operator="equal">
      <formula>"SIM"</formula>
    </cfRule>
  </conditionalFormatting>
  <conditionalFormatting sqref="X549">
    <cfRule type="cellIs" dxfId="950" priority="20214" operator="equal">
      <formula>"OPORTUNIDADE"</formula>
    </cfRule>
  </conditionalFormatting>
  <conditionalFormatting sqref="Z549">
    <cfRule type="cellIs" dxfId="949" priority="20212" operator="equal">
      <formula>"NÃO"</formula>
    </cfRule>
    <cfRule type="cellIs" dxfId="948" priority="20213" operator="equal">
      <formula>"SIM"</formula>
    </cfRule>
  </conditionalFormatting>
  <conditionalFormatting sqref="Z549">
    <cfRule type="cellIs" dxfId="947" priority="20211" operator="equal">
      <formula>"OPORTUNIDADE"</formula>
    </cfRule>
  </conditionalFormatting>
  <conditionalFormatting sqref="BI549">
    <cfRule type="iconSet" priority="2022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221">
      <iconSet showValue="0">
        <cfvo type="percent" val="0"/>
        <cfvo type="num" val="1"/>
        <cfvo type="num" val="1" gte="0"/>
      </iconSet>
    </cfRule>
    <cfRule type="iconSet" priority="2022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22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946" priority="20831">
      <formula>$BU492=1</formula>
    </cfRule>
  </conditionalFormatting>
  <conditionalFormatting sqref="AZ525:AZ549">
    <cfRule type="expression" dxfId="945" priority="20991">
      <formula>$BU497=1</formula>
    </cfRule>
  </conditionalFormatting>
  <conditionalFormatting sqref="BI523:BI548">
    <cfRule type="iconSet" priority="2099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0994">
      <iconSet showValue="0">
        <cfvo type="percent" val="0"/>
        <cfvo type="num" val="1"/>
        <cfvo type="num" val="1" gte="0"/>
      </iconSet>
    </cfRule>
    <cfRule type="iconSet" priority="2099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099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00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00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944" priority="15626" operator="equal">
      <formula>"*"</formula>
    </cfRule>
    <cfRule type="cellIs" dxfId="943" priority="15627" operator="greaterThanOrEqual">
      <formula>1</formula>
    </cfRule>
    <cfRule type="cellIs" dxfId="942" priority="15628" operator="lessThan">
      <formula>1</formula>
    </cfRule>
  </conditionalFormatting>
  <conditionalFormatting sqref="BI6:BI522">
    <cfRule type="iconSet" priority="2101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016">
      <iconSet showValue="0">
        <cfvo type="percent" val="0"/>
        <cfvo type="num" val="1"/>
        <cfvo type="num" val="1" gte="0"/>
      </iconSet>
    </cfRule>
    <cfRule type="iconSet" priority="21017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033">
      <iconSet showValue="0">
        <cfvo type="percent" val="0"/>
        <cfvo type="num" val="1"/>
        <cfvo type="num" val="1" gte="0"/>
      </iconSet>
    </cfRule>
  </conditionalFormatting>
  <conditionalFormatting sqref="BK6 BK14 BK9 BK21:BK599 BK16:BK19">
    <cfRule type="iconSet" priority="21034">
      <iconSet showValue="0">
        <cfvo type="percent" val="0"/>
        <cfvo type="num" val="1"/>
        <cfvo type="num" val="1" gte="0"/>
      </iconSet>
    </cfRule>
  </conditionalFormatting>
  <conditionalFormatting sqref="BP12:BP16 BP6:BP9 BP19:BP599">
    <cfRule type="iconSet" priority="21035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941" priority="2334" operator="equal">
      <formula>"OPORTUNIDADE"</formula>
    </cfRule>
  </conditionalFormatting>
  <conditionalFormatting sqref="Y14:Z14 Z12:Z13">
    <cfRule type="cellIs" dxfId="940" priority="2332" operator="equal">
      <formula>"NÃO"</formula>
    </cfRule>
    <cfRule type="cellIs" dxfId="939" priority="2333" operator="equal">
      <formula>"SIM"</formula>
    </cfRule>
  </conditionalFormatting>
  <conditionalFormatting sqref="Y23:Z23">
    <cfRule type="cellIs" dxfId="938" priority="2322" operator="equal">
      <formula>"OPORTUNIDADE"</formula>
    </cfRule>
  </conditionalFormatting>
  <conditionalFormatting sqref="Y23:Z23">
    <cfRule type="cellIs" dxfId="937" priority="2320" operator="equal">
      <formula>"NÃO"</formula>
    </cfRule>
    <cfRule type="cellIs" dxfId="936" priority="2321" operator="equal">
      <formula>"SIM"</formula>
    </cfRule>
  </conditionalFormatting>
  <conditionalFormatting sqref="Z11">
    <cfRule type="cellIs" dxfId="935" priority="2319" operator="equal">
      <formula>"OPORTUNIDADE"</formula>
    </cfRule>
  </conditionalFormatting>
  <conditionalFormatting sqref="Z11">
    <cfRule type="cellIs" dxfId="934" priority="2317" operator="equal">
      <formula>"NÃO"</formula>
    </cfRule>
    <cfRule type="cellIs" dxfId="933" priority="2318" operator="equal">
      <formula>"SIM"</formula>
    </cfRule>
  </conditionalFormatting>
  <conditionalFormatting sqref="Z11">
    <cfRule type="cellIs" dxfId="932" priority="2316" operator="equal">
      <formula>"OPORTUNIDADE"</formula>
    </cfRule>
  </conditionalFormatting>
  <conditionalFormatting sqref="Z11">
    <cfRule type="cellIs" dxfId="931" priority="2314" operator="equal">
      <formula>"NÃO"</formula>
    </cfRule>
    <cfRule type="cellIs" dxfId="930" priority="2315" operator="equal">
      <formula>"SIM"</formula>
    </cfRule>
  </conditionalFormatting>
  <conditionalFormatting sqref="Z11">
    <cfRule type="cellIs" dxfId="929" priority="2313" operator="equal">
      <formula>"OPORTUNIDADE"</formula>
    </cfRule>
  </conditionalFormatting>
  <conditionalFormatting sqref="Z11">
    <cfRule type="cellIs" dxfId="928" priority="2311" operator="equal">
      <formula>"NÃO"</formula>
    </cfRule>
    <cfRule type="cellIs" dxfId="927" priority="2312" operator="equal">
      <formula>"SIM"</formula>
    </cfRule>
  </conditionalFormatting>
  <conditionalFormatting sqref="Z11">
    <cfRule type="cellIs" dxfId="926" priority="2310" operator="equal">
      <formula>"OPORTUNIDADE"</formula>
    </cfRule>
  </conditionalFormatting>
  <conditionalFormatting sqref="Z11">
    <cfRule type="cellIs" dxfId="925" priority="2308" operator="equal">
      <formula>"NÃO"</formula>
    </cfRule>
    <cfRule type="cellIs" dxfId="924" priority="2309" operator="equal">
      <formula>"SIM"</formula>
    </cfRule>
  </conditionalFormatting>
  <conditionalFormatting sqref="Z11">
    <cfRule type="cellIs" dxfId="923" priority="2307" operator="equal">
      <formula>"OPORTUNIDADE"</formula>
    </cfRule>
  </conditionalFormatting>
  <conditionalFormatting sqref="Z11">
    <cfRule type="cellIs" dxfId="922" priority="2305" operator="equal">
      <formula>"NÃO"</formula>
    </cfRule>
    <cfRule type="cellIs" dxfId="921" priority="2306" operator="equal">
      <formula>"SIM"</formula>
    </cfRule>
  </conditionalFormatting>
  <conditionalFormatting sqref="Z11">
    <cfRule type="cellIs" dxfId="920" priority="2304" operator="equal">
      <formula>"OPORTUNIDADE"</formula>
    </cfRule>
  </conditionalFormatting>
  <conditionalFormatting sqref="Z11">
    <cfRule type="cellIs" dxfId="919" priority="2302" operator="equal">
      <formula>"NÃO"</formula>
    </cfRule>
    <cfRule type="cellIs" dxfId="918" priority="2303" operator="equal">
      <formula>"SIM"</formula>
    </cfRule>
  </conditionalFormatting>
  <conditionalFormatting sqref="Z11">
    <cfRule type="cellIs" dxfId="917" priority="2301" operator="equal">
      <formula>"OPORTUNIDADE"</formula>
    </cfRule>
  </conditionalFormatting>
  <conditionalFormatting sqref="Z11">
    <cfRule type="cellIs" dxfId="916" priority="2299" operator="equal">
      <formula>"NÃO"</formula>
    </cfRule>
    <cfRule type="cellIs" dxfId="915" priority="2300" operator="equal">
      <formula>"SIM"</formula>
    </cfRule>
  </conditionalFormatting>
  <conditionalFormatting sqref="Z11">
    <cfRule type="cellIs" dxfId="914" priority="2298" operator="equal">
      <formula>"OPORTUNIDADE"</formula>
    </cfRule>
  </conditionalFormatting>
  <conditionalFormatting sqref="Z11">
    <cfRule type="cellIs" dxfId="913" priority="2296" operator="equal">
      <formula>"NÃO"</formula>
    </cfRule>
    <cfRule type="cellIs" dxfId="912" priority="2297" operator="equal">
      <formula>"SIM"</formula>
    </cfRule>
  </conditionalFormatting>
  <conditionalFormatting sqref="Z11">
    <cfRule type="cellIs" dxfId="911" priority="2295" operator="equal">
      <formula>"OPORTUNIDADE"</formula>
    </cfRule>
  </conditionalFormatting>
  <conditionalFormatting sqref="Z11">
    <cfRule type="cellIs" dxfId="910" priority="2293" operator="equal">
      <formula>"NÃO"</formula>
    </cfRule>
    <cfRule type="cellIs" dxfId="909" priority="2294" operator="equal">
      <formula>"SIM"</formula>
    </cfRule>
  </conditionalFormatting>
  <conditionalFormatting sqref="Z11">
    <cfRule type="cellIs" dxfId="908" priority="2292" operator="equal">
      <formula>"OPORTUNIDADE"</formula>
    </cfRule>
  </conditionalFormatting>
  <conditionalFormatting sqref="Z11">
    <cfRule type="cellIs" dxfId="907" priority="2290" operator="equal">
      <formula>"NÃO"</formula>
    </cfRule>
    <cfRule type="cellIs" dxfId="906" priority="2291" operator="equal">
      <formula>"SIM"</formula>
    </cfRule>
  </conditionalFormatting>
  <conditionalFormatting sqref="Z11">
    <cfRule type="cellIs" dxfId="905" priority="2289" operator="equal">
      <formula>"OPORTUNIDADE"</formula>
    </cfRule>
  </conditionalFormatting>
  <conditionalFormatting sqref="Z11">
    <cfRule type="cellIs" dxfId="904" priority="2287" operator="equal">
      <formula>"NÃO"</formula>
    </cfRule>
    <cfRule type="cellIs" dxfId="903" priority="2288" operator="equal">
      <formula>"SIM"</formula>
    </cfRule>
  </conditionalFormatting>
  <conditionalFormatting sqref="Z11">
    <cfRule type="cellIs" dxfId="902" priority="2286" operator="equal">
      <formula>"OPORTUNIDADE"</formula>
    </cfRule>
  </conditionalFormatting>
  <conditionalFormatting sqref="Z11">
    <cfRule type="cellIs" dxfId="901" priority="2284" operator="equal">
      <formula>"NÃO"</formula>
    </cfRule>
    <cfRule type="cellIs" dxfId="900" priority="2285" operator="equal">
      <formula>"SIM"</formula>
    </cfRule>
  </conditionalFormatting>
  <conditionalFormatting sqref="Z21">
    <cfRule type="cellIs" dxfId="899" priority="2277" operator="equal">
      <formula>"OPORTUNIDADE"</formula>
    </cfRule>
  </conditionalFormatting>
  <conditionalFormatting sqref="Z21">
    <cfRule type="cellIs" dxfId="898" priority="2275" operator="equal">
      <formula>"NÃO"</formula>
    </cfRule>
    <cfRule type="cellIs" dxfId="897" priority="2276" operator="equal">
      <formula>"SIM"</formula>
    </cfRule>
  </conditionalFormatting>
  <conditionalFormatting sqref="Z21">
    <cfRule type="cellIs" dxfId="896" priority="2274" operator="equal">
      <formula>"OPORTUNIDADE"</formula>
    </cfRule>
  </conditionalFormatting>
  <conditionalFormatting sqref="Z21">
    <cfRule type="cellIs" dxfId="895" priority="2272" operator="equal">
      <formula>"NÃO"</formula>
    </cfRule>
    <cfRule type="cellIs" dxfId="894" priority="2273" operator="equal">
      <formula>"SIM"</formula>
    </cfRule>
  </conditionalFormatting>
  <conditionalFormatting sqref="Z21">
    <cfRule type="cellIs" dxfId="893" priority="2271" operator="equal">
      <formula>"OPORTUNIDADE"</formula>
    </cfRule>
  </conditionalFormatting>
  <conditionalFormatting sqref="Z21">
    <cfRule type="cellIs" dxfId="892" priority="2269" operator="equal">
      <formula>"NÃO"</formula>
    </cfRule>
    <cfRule type="cellIs" dxfId="891" priority="2270" operator="equal">
      <formula>"SIM"</formula>
    </cfRule>
  </conditionalFormatting>
  <conditionalFormatting sqref="Z21">
    <cfRule type="cellIs" dxfId="890" priority="2268" operator="equal">
      <formula>"OPORTUNIDADE"</formula>
    </cfRule>
  </conditionalFormatting>
  <conditionalFormatting sqref="Z21">
    <cfRule type="cellIs" dxfId="889" priority="2266" operator="equal">
      <formula>"NÃO"</formula>
    </cfRule>
    <cfRule type="cellIs" dxfId="888" priority="2267" operator="equal">
      <formula>"SIM"</formula>
    </cfRule>
  </conditionalFormatting>
  <conditionalFormatting sqref="Z21">
    <cfRule type="cellIs" dxfId="887" priority="2265" operator="equal">
      <formula>"OPORTUNIDADE"</formula>
    </cfRule>
  </conditionalFormatting>
  <conditionalFormatting sqref="Z21">
    <cfRule type="cellIs" dxfId="886" priority="2263" operator="equal">
      <formula>"NÃO"</formula>
    </cfRule>
    <cfRule type="cellIs" dxfId="885" priority="2264" operator="equal">
      <formula>"SIM"</formula>
    </cfRule>
  </conditionalFormatting>
  <conditionalFormatting sqref="Z21">
    <cfRule type="cellIs" dxfId="884" priority="2262" operator="equal">
      <formula>"OPORTUNIDADE"</formula>
    </cfRule>
  </conditionalFormatting>
  <conditionalFormatting sqref="Z21">
    <cfRule type="cellIs" dxfId="883" priority="2260" operator="equal">
      <formula>"NÃO"</formula>
    </cfRule>
    <cfRule type="cellIs" dxfId="882" priority="2261" operator="equal">
      <formula>"SIM"</formula>
    </cfRule>
  </conditionalFormatting>
  <conditionalFormatting sqref="Z21">
    <cfRule type="cellIs" dxfId="881" priority="2259" operator="equal">
      <formula>"OPORTUNIDADE"</formula>
    </cfRule>
  </conditionalFormatting>
  <conditionalFormatting sqref="Z21">
    <cfRule type="cellIs" dxfId="880" priority="2257" operator="equal">
      <formula>"NÃO"</formula>
    </cfRule>
    <cfRule type="cellIs" dxfId="879" priority="2258" operator="equal">
      <formula>"SIM"</formula>
    </cfRule>
  </conditionalFormatting>
  <conditionalFormatting sqref="Z21">
    <cfRule type="cellIs" dxfId="878" priority="2256" operator="equal">
      <formula>"OPORTUNIDADE"</formula>
    </cfRule>
  </conditionalFormatting>
  <conditionalFormatting sqref="Z21">
    <cfRule type="cellIs" dxfId="877" priority="2254" operator="equal">
      <formula>"NÃO"</formula>
    </cfRule>
    <cfRule type="cellIs" dxfId="876" priority="2255" operator="equal">
      <formula>"SIM"</formula>
    </cfRule>
  </conditionalFormatting>
  <conditionalFormatting sqref="Z21">
    <cfRule type="cellIs" dxfId="875" priority="2253" operator="equal">
      <formula>"OPORTUNIDADE"</formula>
    </cfRule>
  </conditionalFormatting>
  <conditionalFormatting sqref="Z21">
    <cfRule type="cellIs" dxfId="874" priority="2251" operator="equal">
      <formula>"NÃO"</formula>
    </cfRule>
    <cfRule type="cellIs" dxfId="873" priority="2252" operator="equal">
      <formula>"SIM"</formula>
    </cfRule>
  </conditionalFormatting>
  <conditionalFormatting sqref="Z21">
    <cfRule type="cellIs" dxfId="872" priority="2250" operator="equal">
      <formula>"OPORTUNIDADE"</formula>
    </cfRule>
  </conditionalFormatting>
  <conditionalFormatting sqref="Z21">
    <cfRule type="cellIs" dxfId="871" priority="2248" operator="equal">
      <formula>"NÃO"</formula>
    </cfRule>
    <cfRule type="cellIs" dxfId="870" priority="2249" operator="equal">
      <formula>"SIM"</formula>
    </cfRule>
  </conditionalFormatting>
  <conditionalFormatting sqref="Z21">
    <cfRule type="cellIs" dxfId="869" priority="2247" operator="equal">
      <formula>"OPORTUNIDADE"</formula>
    </cfRule>
  </conditionalFormatting>
  <conditionalFormatting sqref="Z21">
    <cfRule type="cellIs" dxfId="868" priority="2245" operator="equal">
      <formula>"NÃO"</formula>
    </cfRule>
    <cfRule type="cellIs" dxfId="867" priority="2246" operator="equal">
      <formula>"SIM"</formula>
    </cfRule>
  </conditionalFormatting>
  <conditionalFormatting sqref="Z21">
    <cfRule type="cellIs" dxfId="866" priority="2244" operator="equal">
      <formula>"OPORTUNIDADE"</formula>
    </cfRule>
  </conditionalFormatting>
  <conditionalFormatting sqref="Z21">
    <cfRule type="cellIs" dxfId="865" priority="2242" operator="equal">
      <formula>"NÃO"</formula>
    </cfRule>
    <cfRule type="cellIs" dxfId="864" priority="2243" operator="equal">
      <formula>"SIM"</formula>
    </cfRule>
  </conditionalFormatting>
  <conditionalFormatting sqref="Y21">
    <cfRule type="cellIs" dxfId="863" priority="2241" operator="equal">
      <formula>"OPORTUNIDADE"</formula>
    </cfRule>
  </conditionalFormatting>
  <conditionalFormatting sqref="Y21">
    <cfRule type="cellIs" dxfId="862" priority="2239" operator="equal">
      <formula>"NÃO"</formula>
    </cfRule>
    <cfRule type="cellIs" dxfId="861" priority="2240" operator="equal">
      <formula>"SIM"</formula>
    </cfRule>
  </conditionalFormatting>
  <conditionalFormatting sqref="Z30:Z31">
    <cfRule type="cellIs" dxfId="860" priority="2238" operator="equal">
      <formula>"OPORTUNIDADE"</formula>
    </cfRule>
  </conditionalFormatting>
  <conditionalFormatting sqref="Z30:Z31">
    <cfRule type="cellIs" dxfId="859" priority="2236" operator="equal">
      <formula>"NÃO"</formula>
    </cfRule>
    <cfRule type="cellIs" dxfId="858" priority="2237" operator="equal">
      <formula>"SIM"</formula>
    </cfRule>
  </conditionalFormatting>
  <conditionalFormatting sqref="Z30:Z31">
    <cfRule type="cellIs" dxfId="857" priority="2235" operator="equal">
      <formula>"OPORTUNIDADE"</formula>
    </cfRule>
  </conditionalFormatting>
  <conditionalFormatting sqref="Z30:Z31">
    <cfRule type="cellIs" dxfId="856" priority="2233" operator="equal">
      <formula>"NÃO"</formula>
    </cfRule>
    <cfRule type="cellIs" dxfId="855" priority="2234" operator="equal">
      <formula>"SIM"</formula>
    </cfRule>
  </conditionalFormatting>
  <conditionalFormatting sqref="Z30:Z31">
    <cfRule type="cellIs" dxfId="854" priority="2232" operator="equal">
      <formula>"OPORTUNIDADE"</formula>
    </cfRule>
  </conditionalFormatting>
  <conditionalFormatting sqref="Z30:Z31">
    <cfRule type="cellIs" dxfId="853" priority="2230" operator="equal">
      <formula>"NÃO"</formula>
    </cfRule>
    <cfRule type="cellIs" dxfId="852" priority="2231" operator="equal">
      <formula>"SIM"</formula>
    </cfRule>
  </conditionalFormatting>
  <conditionalFormatting sqref="Z30:Z31">
    <cfRule type="cellIs" dxfId="851" priority="2229" operator="equal">
      <formula>"OPORTUNIDADE"</formula>
    </cfRule>
  </conditionalFormatting>
  <conditionalFormatting sqref="Z30:Z31">
    <cfRule type="cellIs" dxfId="850" priority="2227" operator="equal">
      <formula>"NÃO"</formula>
    </cfRule>
    <cfRule type="cellIs" dxfId="849" priority="2228" operator="equal">
      <formula>"SIM"</formula>
    </cfRule>
  </conditionalFormatting>
  <conditionalFormatting sqref="Z30:Z31">
    <cfRule type="cellIs" dxfId="848" priority="2226" operator="equal">
      <formula>"OPORTUNIDADE"</formula>
    </cfRule>
  </conditionalFormatting>
  <conditionalFormatting sqref="Z30:Z31">
    <cfRule type="cellIs" dxfId="847" priority="2224" operator="equal">
      <formula>"NÃO"</formula>
    </cfRule>
    <cfRule type="cellIs" dxfId="846" priority="2225" operator="equal">
      <formula>"SIM"</formula>
    </cfRule>
  </conditionalFormatting>
  <conditionalFormatting sqref="Z30:Z31">
    <cfRule type="cellIs" dxfId="845" priority="2223" operator="equal">
      <formula>"OPORTUNIDADE"</formula>
    </cfRule>
  </conditionalFormatting>
  <conditionalFormatting sqref="Z30:Z31">
    <cfRule type="cellIs" dxfId="844" priority="2221" operator="equal">
      <formula>"NÃO"</formula>
    </cfRule>
    <cfRule type="cellIs" dxfId="843" priority="2222" operator="equal">
      <formula>"SIM"</formula>
    </cfRule>
  </conditionalFormatting>
  <conditionalFormatting sqref="Z30:Z31">
    <cfRule type="cellIs" dxfId="842" priority="2220" operator="equal">
      <formula>"OPORTUNIDADE"</formula>
    </cfRule>
  </conditionalFormatting>
  <conditionalFormatting sqref="Z30:Z31">
    <cfRule type="cellIs" dxfId="841" priority="2218" operator="equal">
      <formula>"NÃO"</formula>
    </cfRule>
    <cfRule type="cellIs" dxfId="840" priority="2219" operator="equal">
      <formula>"SIM"</formula>
    </cfRule>
  </conditionalFormatting>
  <conditionalFormatting sqref="Z30:Z31">
    <cfRule type="cellIs" dxfId="839" priority="2217" operator="equal">
      <formula>"OPORTUNIDADE"</formula>
    </cfRule>
  </conditionalFormatting>
  <conditionalFormatting sqref="Z30:Z31">
    <cfRule type="cellIs" dxfId="838" priority="2215" operator="equal">
      <formula>"NÃO"</formula>
    </cfRule>
    <cfRule type="cellIs" dxfId="837" priority="2216" operator="equal">
      <formula>"SIM"</formula>
    </cfRule>
  </conditionalFormatting>
  <conditionalFormatting sqref="Z30:Z31">
    <cfRule type="cellIs" dxfId="836" priority="2214" operator="equal">
      <formula>"OPORTUNIDADE"</formula>
    </cfRule>
  </conditionalFormatting>
  <conditionalFormatting sqref="Z30:Z31">
    <cfRule type="cellIs" dxfId="835" priority="2212" operator="equal">
      <formula>"NÃO"</formula>
    </cfRule>
    <cfRule type="cellIs" dxfId="834" priority="2213" operator="equal">
      <formula>"SIM"</formula>
    </cfRule>
  </conditionalFormatting>
  <conditionalFormatting sqref="Z30:Z31">
    <cfRule type="cellIs" dxfId="833" priority="2211" operator="equal">
      <formula>"OPORTUNIDADE"</formula>
    </cfRule>
  </conditionalFormatting>
  <conditionalFormatting sqref="Z30:Z31">
    <cfRule type="cellIs" dxfId="832" priority="2209" operator="equal">
      <formula>"NÃO"</formula>
    </cfRule>
    <cfRule type="cellIs" dxfId="831" priority="2210" operator="equal">
      <formula>"SIM"</formula>
    </cfRule>
  </conditionalFormatting>
  <conditionalFormatting sqref="Z30:Z31">
    <cfRule type="cellIs" dxfId="830" priority="2208" operator="equal">
      <formula>"OPORTUNIDADE"</formula>
    </cfRule>
  </conditionalFormatting>
  <conditionalFormatting sqref="Z30:Z31">
    <cfRule type="cellIs" dxfId="829" priority="2206" operator="equal">
      <formula>"NÃO"</formula>
    </cfRule>
    <cfRule type="cellIs" dxfId="828" priority="2207" operator="equal">
      <formula>"SIM"</formula>
    </cfRule>
  </conditionalFormatting>
  <conditionalFormatting sqref="Z30:Z31">
    <cfRule type="cellIs" dxfId="827" priority="2205" operator="equal">
      <formula>"OPORTUNIDADE"</formula>
    </cfRule>
  </conditionalFormatting>
  <conditionalFormatting sqref="Z30:Z31">
    <cfRule type="cellIs" dxfId="826" priority="2203" operator="equal">
      <formula>"NÃO"</formula>
    </cfRule>
    <cfRule type="cellIs" dxfId="825" priority="2204" operator="equal">
      <formula>"SIM"</formula>
    </cfRule>
  </conditionalFormatting>
  <conditionalFormatting sqref="Y35:Z35">
    <cfRule type="cellIs" dxfId="824" priority="2199" operator="equal">
      <formula>"OPORTUNIDADE"</formula>
    </cfRule>
  </conditionalFormatting>
  <conditionalFormatting sqref="Y35:Z35">
    <cfRule type="cellIs" dxfId="823" priority="2197" operator="equal">
      <formula>"NÃO"</formula>
    </cfRule>
    <cfRule type="cellIs" dxfId="822" priority="2198" operator="equal">
      <formula>"SIM"</formula>
    </cfRule>
  </conditionalFormatting>
  <conditionalFormatting sqref="Z32:Z33">
    <cfRule type="cellIs" dxfId="821" priority="2193" operator="equal">
      <formula>"OPORTUNIDADE"</formula>
    </cfRule>
  </conditionalFormatting>
  <conditionalFormatting sqref="Z32:Z33">
    <cfRule type="cellIs" dxfId="820" priority="2191" operator="equal">
      <formula>"NÃO"</formula>
    </cfRule>
    <cfRule type="cellIs" dxfId="819" priority="2192" operator="equal">
      <formula>"SIM"</formula>
    </cfRule>
  </conditionalFormatting>
  <conditionalFormatting sqref="Z29:Z30">
    <cfRule type="cellIs" dxfId="818" priority="2190" operator="equal">
      <formula>"OPORTUNIDADE"</formula>
    </cfRule>
  </conditionalFormatting>
  <conditionalFormatting sqref="Z29:Z30">
    <cfRule type="cellIs" dxfId="817" priority="2188" operator="equal">
      <formula>"NÃO"</formula>
    </cfRule>
    <cfRule type="cellIs" dxfId="816" priority="2189" operator="equal">
      <formula>"SIM"</formula>
    </cfRule>
  </conditionalFormatting>
  <conditionalFormatting sqref="Z29:Z30">
    <cfRule type="cellIs" dxfId="815" priority="2187" operator="equal">
      <formula>"OPORTUNIDADE"</formula>
    </cfRule>
  </conditionalFormatting>
  <conditionalFormatting sqref="Z29:Z30">
    <cfRule type="cellIs" dxfId="814" priority="2185" operator="equal">
      <formula>"NÃO"</formula>
    </cfRule>
    <cfRule type="cellIs" dxfId="813" priority="2186" operator="equal">
      <formula>"SIM"</formula>
    </cfRule>
  </conditionalFormatting>
  <conditionalFormatting sqref="Z29:Z30">
    <cfRule type="cellIs" dxfId="812" priority="2184" operator="equal">
      <formula>"OPORTUNIDADE"</formula>
    </cfRule>
  </conditionalFormatting>
  <conditionalFormatting sqref="Z29:Z30">
    <cfRule type="cellIs" dxfId="811" priority="2182" operator="equal">
      <formula>"NÃO"</formula>
    </cfRule>
    <cfRule type="cellIs" dxfId="810" priority="2183" operator="equal">
      <formula>"SIM"</formula>
    </cfRule>
  </conditionalFormatting>
  <conditionalFormatting sqref="Z29:Z30">
    <cfRule type="cellIs" dxfId="809" priority="2181" operator="equal">
      <formula>"OPORTUNIDADE"</formula>
    </cfRule>
  </conditionalFormatting>
  <conditionalFormatting sqref="Z29:Z30">
    <cfRule type="cellIs" dxfId="808" priority="2179" operator="equal">
      <formula>"NÃO"</formula>
    </cfRule>
    <cfRule type="cellIs" dxfId="807" priority="2180" operator="equal">
      <formula>"SIM"</formula>
    </cfRule>
  </conditionalFormatting>
  <conditionalFormatting sqref="Z29:Z30">
    <cfRule type="cellIs" dxfId="806" priority="2178" operator="equal">
      <formula>"OPORTUNIDADE"</formula>
    </cfRule>
  </conditionalFormatting>
  <conditionalFormatting sqref="Z29:Z30">
    <cfRule type="cellIs" dxfId="805" priority="2176" operator="equal">
      <formula>"NÃO"</formula>
    </cfRule>
    <cfRule type="cellIs" dxfId="804" priority="2177" operator="equal">
      <formula>"SIM"</formula>
    </cfRule>
  </conditionalFormatting>
  <conditionalFormatting sqref="Z29:Z30">
    <cfRule type="cellIs" dxfId="803" priority="2175" operator="equal">
      <formula>"OPORTUNIDADE"</formula>
    </cfRule>
  </conditionalFormatting>
  <conditionalFormatting sqref="Z29:Z30">
    <cfRule type="cellIs" dxfId="802" priority="2173" operator="equal">
      <formula>"NÃO"</formula>
    </cfRule>
    <cfRule type="cellIs" dxfId="801" priority="2174" operator="equal">
      <formula>"SIM"</formula>
    </cfRule>
  </conditionalFormatting>
  <conditionalFormatting sqref="Z29:Z30">
    <cfRule type="cellIs" dxfId="800" priority="2172" operator="equal">
      <formula>"OPORTUNIDADE"</formula>
    </cfRule>
  </conditionalFormatting>
  <conditionalFormatting sqref="Z29:Z30">
    <cfRule type="cellIs" dxfId="799" priority="2170" operator="equal">
      <formula>"NÃO"</formula>
    </cfRule>
    <cfRule type="cellIs" dxfId="798" priority="2171" operator="equal">
      <formula>"SIM"</formula>
    </cfRule>
  </conditionalFormatting>
  <conditionalFormatting sqref="Z29:Z30">
    <cfRule type="cellIs" dxfId="797" priority="2169" operator="equal">
      <formula>"OPORTUNIDADE"</formula>
    </cfRule>
  </conditionalFormatting>
  <conditionalFormatting sqref="Z29:Z30">
    <cfRule type="cellIs" dxfId="796" priority="2167" operator="equal">
      <formula>"NÃO"</formula>
    </cfRule>
    <cfRule type="cellIs" dxfId="795" priority="2168" operator="equal">
      <formula>"SIM"</formula>
    </cfRule>
  </conditionalFormatting>
  <conditionalFormatting sqref="Z29:Z30">
    <cfRule type="cellIs" dxfId="794" priority="2166" operator="equal">
      <formula>"OPORTUNIDADE"</formula>
    </cfRule>
  </conditionalFormatting>
  <conditionalFormatting sqref="Z29:Z30">
    <cfRule type="cellIs" dxfId="793" priority="2164" operator="equal">
      <formula>"NÃO"</formula>
    </cfRule>
    <cfRule type="cellIs" dxfId="792" priority="2165" operator="equal">
      <formula>"SIM"</formula>
    </cfRule>
  </conditionalFormatting>
  <conditionalFormatting sqref="Z29:Z30">
    <cfRule type="cellIs" dxfId="791" priority="2163" operator="equal">
      <formula>"OPORTUNIDADE"</formula>
    </cfRule>
  </conditionalFormatting>
  <conditionalFormatting sqref="Z29:Z30">
    <cfRule type="cellIs" dxfId="790" priority="2161" operator="equal">
      <formula>"NÃO"</formula>
    </cfRule>
    <cfRule type="cellIs" dxfId="789" priority="2162" operator="equal">
      <formula>"SIM"</formula>
    </cfRule>
  </conditionalFormatting>
  <conditionalFormatting sqref="Z29:Z30">
    <cfRule type="cellIs" dxfId="788" priority="2160" operator="equal">
      <formula>"OPORTUNIDADE"</formula>
    </cfRule>
  </conditionalFormatting>
  <conditionalFormatting sqref="Z29:Z30">
    <cfRule type="cellIs" dxfId="787" priority="2158" operator="equal">
      <formula>"NÃO"</formula>
    </cfRule>
    <cfRule type="cellIs" dxfId="786" priority="2159" operator="equal">
      <formula>"SIM"</formula>
    </cfRule>
  </conditionalFormatting>
  <conditionalFormatting sqref="Z29:Z30">
    <cfRule type="cellIs" dxfId="785" priority="2157" operator="equal">
      <formula>"OPORTUNIDADE"</formula>
    </cfRule>
  </conditionalFormatting>
  <conditionalFormatting sqref="Z29:Z30">
    <cfRule type="cellIs" dxfId="784" priority="2155" operator="equal">
      <formula>"NÃO"</formula>
    </cfRule>
    <cfRule type="cellIs" dxfId="783" priority="2156" operator="equal">
      <formula>"SIM"</formula>
    </cfRule>
  </conditionalFormatting>
  <conditionalFormatting sqref="Z29:Z30">
    <cfRule type="cellIs" dxfId="782" priority="2154" operator="equal">
      <formula>"OPORTUNIDADE"</formula>
    </cfRule>
  </conditionalFormatting>
  <conditionalFormatting sqref="Z29:Z30">
    <cfRule type="cellIs" dxfId="781" priority="2152" operator="equal">
      <formula>"NÃO"</formula>
    </cfRule>
    <cfRule type="cellIs" dxfId="780" priority="2153" operator="equal">
      <formula>"SIM"</formula>
    </cfRule>
  </conditionalFormatting>
  <conditionalFormatting sqref="Z29:Z30">
    <cfRule type="cellIs" dxfId="779" priority="2151" operator="equal">
      <formula>"OPORTUNIDADE"</formula>
    </cfRule>
  </conditionalFormatting>
  <conditionalFormatting sqref="Z29:Z30">
    <cfRule type="cellIs" dxfId="778" priority="2149" operator="equal">
      <formula>"NÃO"</formula>
    </cfRule>
    <cfRule type="cellIs" dxfId="777" priority="2150" operator="equal">
      <formula>"SIM"</formula>
    </cfRule>
  </conditionalFormatting>
  <conditionalFormatting sqref="Z29:Z30">
    <cfRule type="cellIs" dxfId="776" priority="2148" operator="equal">
      <formula>"OPORTUNIDADE"</formula>
    </cfRule>
  </conditionalFormatting>
  <conditionalFormatting sqref="Z29:Z30">
    <cfRule type="cellIs" dxfId="775" priority="2146" operator="equal">
      <formula>"NÃO"</formula>
    </cfRule>
    <cfRule type="cellIs" dxfId="774" priority="2147" operator="equal">
      <formula>"SIM"</formula>
    </cfRule>
  </conditionalFormatting>
  <conditionalFormatting sqref="Z29:Z30">
    <cfRule type="cellIs" dxfId="773" priority="2145" operator="equal">
      <formula>"OPORTUNIDADE"</formula>
    </cfRule>
  </conditionalFormatting>
  <conditionalFormatting sqref="Z29:Z30">
    <cfRule type="cellIs" dxfId="772" priority="2143" operator="equal">
      <formula>"NÃO"</formula>
    </cfRule>
    <cfRule type="cellIs" dxfId="771" priority="2144" operator="equal">
      <formula>"SIM"</formula>
    </cfRule>
  </conditionalFormatting>
  <conditionalFormatting sqref="Z29:Z30">
    <cfRule type="cellIs" dxfId="770" priority="2142" operator="equal">
      <formula>"OPORTUNIDADE"</formula>
    </cfRule>
  </conditionalFormatting>
  <conditionalFormatting sqref="Z29:Z30">
    <cfRule type="cellIs" dxfId="769" priority="2140" operator="equal">
      <formula>"NÃO"</formula>
    </cfRule>
    <cfRule type="cellIs" dxfId="768" priority="2141" operator="equal">
      <formula>"SIM"</formula>
    </cfRule>
  </conditionalFormatting>
  <conditionalFormatting sqref="Z29:Z30">
    <cfRule type="cellIs" dxfId="767" priority="2139" operator="equal">
      <formula>"OPORTUNIDADE"</formula>
    </cfRule>
  </conditionalFormatting>
  <conditionalFormatting sqref="Z29:Z30">
    <cfRule type="cellIs" dxfId="766" priority="2137" operator="equal">
      <formula>"NÃO"</formula>
    </cfRule>
    <cfRule type="cellIs" dxfId="765" priority="2138" operator="equal">
      <formula>"SIM"</formula>
    </cfRule>
  </conditionalFormatting>
  <conditionalFormatting sqref="Z29:Z30">
    <cfRule type="cellIs" dxfId="764" priority="2136" operator="equal">
      <formula>"OPORTUNIDADE"</formula>
    </cfRule>
  </conditionalFormatting>
  <conditionalFormatting sqref="Z29:Z30">
    <cfRule type="cellIs" dxfId="763" priority="2134" operator="equal">
      <formula>"NÃO"</formula>
    </cfRule>
    <cfRule type="cellIs" dxfId="762" priority="2135" operator="equal">
      <formula>"SIM"</formula>
    </cfRule>
  </conditionalFormatting>
  <conditionalFormatting sqref="Z10">
    <cfRule type="cellIs" dxfId="761" priority="2130" operator="equal">
      <formula>"OPORTUNIDADE"</formula>
    </cfRule>
  </conditionalFormatting>
  <conditionalFormatting sqref="Z10">
    <cfRule type="cellIs" dxfId="760" priority="2128" operator="equal">
      <formula>"NÃO"</formula>
    </cfRule>
    <cfRule type="cellIs" dxfId="759" priority="2129" operator="equal">
      <formula>"SIM"</formula>
    </cfRule>
  </conditionalFormatting>
  <conditionalFormatting sqref="Z10">
    <cfRule type="cellIs" dxfId="758" priority="2127" operator="equal">
      <formula>"OPORTUNIDADE"</formula>
    </cfRule>
  </conditionalFormatting>
  <conditionalFormatting sqref="Z10">
    <cfRule type="cellIs" dxfId="757" priority="2125" operator="equal">
      <formula>"NÃO"</formula>
    </cfRule>
    <cfRule type="cellIs" dxfId="756" priority="2126" operator="equal">
      <formula>"SIM"</formula>
    </cfRule>
  </conditionalFormatting>
  <conditionalFormatting sqref="Z10">
    <cfRule type="cellIs" dxfId="755" priority="2124" operator="equal">
      <formula>"OPORTUNIDADE"</formula>
    </cfRule>
  </conditionalFormatting>
  <conditionalFormatting sqref="Z10">
    <cfRule type="cellIs" dxfId="754" priority="2122" operator="equal">
      <formula>"NÃO"</formula>
    </cfRule>
    <cfRule type="cellIs" dxfId="753" priority="2123" operator="equal">
      <formula>"SIM"</formula>
    </cfRule>
  </conditionalFormatting>
  <conditionalFormatting sqref="Z10">
    <cfRule type="cellIs" dxfId="752" priority="2121" operator="equal">
      <formula>"OPORTUNIDADE"</formula>
    </cfRule>
  </conditionalFormatting>
  <conditionalFormatting sqref="Z10">
    <cfRule type="cellIs" dxfId="751" priority="2119" operator="equal">
      <formula>"NÃO"</formula>
    </cfRule>
    <cfRule type="cellIs" dxfId="750" priority="2120" operator="equal">
      <formula>"SIM"</formula>
    </cfRule>
  </conditionalFormatting>
  <conditionalFormatting sqref="Z10">
    <cfRule type="cellIs" dxfId="749" priority="2013" operator="equal">
      <formula>"OPORTUNIDADE"</formula>
    </cfRule>
  </conditionalFormatting>
  <conditionalFormatting sqref="Z10">
    <cfRule type="cellIs" dxfId="748" priority="2011" operator="equal">
      <formula>"NÃO"</formula>
    </cfRule>
    <cfRule type="cellIs" dxfId="747" priority="2012" operator="equal">
      <formula>"SIM"</formula>
    </cfRule>
  </conditionalFormatting>
  <conditionalFormatting sqref="Z10">
    <cfRule type="cellIs" dxfId="746" priority="1860" operator="equal">
      <formula>"OPORTUNIDADE"</formula>
    </cfRule>
  </conditionalFormatting>
  <conditionalFormatting sqref="Z10">
    <cfRule type="cellIs" dxfId="745" priority="1858" operator="equal">
      <formula>"NÃO"</formula>
    </cfRule>
    <cfRule type="cellIs" dxfId="744" priority="1859" operator="equal">
      <formula>"SIM"</formula>
    </cfRule>
  </conditionalFormatting>
  <conditionalFormatting sqref="Z10">
    <cfRule type="cellIs" dxfId="743" priority="1797" operator="equal">
      <formula>"OPORTUNIDADE"</formula>
    </cfRule>
  </conditionalFormatting>
  <conditionalFormatting sqref="Z10">
    <cfRule type="cellIs" dxfId="742" priority="1795" operator="equal">
      <formula>"NÃO"</formula>
    </cfRule>
    <cfRule type="cellIs" dxfId="741" priority="1796" operator="equal">
      <formula>"SIM"</formula>
    </cfRule>
  </conditionalFormatting>
  <conditionalFormatting sqref="Z10">
    <cfRule type="cellIs" dxfId="740" priority="1794" operator="equal">
      <formula>"OPORTUNIDADE"</formula>
    </cfRule>
  </conditionalFormatting>
  <conditionalFormatting sqref="Z10">
    <cfRule type="cellIs" dxfId="739" priority="1792" operator="equal">
      <formula>"NÃO"</formula>
    </cfRule>
    <cfRule type="cellIs" dxfId="738" priority="1793" operator="equal">
      <formula>"SIM"</formula>
    </cfRule>
  </conditionalFormatting>
  <conditionalFormatting sqref="Z10">
    <cfRule type="cellIs" dxfId="737" priority="1785" operator="equal">
      <formula>"OPORTUNIDADE"</formula>
    </cfRule>
  </conditionalFormatting>
  <conditionalFormatting sqref="Z10">
    <cfRule type="cellIs" dxfId="736" priority="1783" operator="equal">
      <formula>"NÃO"</formula>
    </cfRule>
    <cfRule type="cellIs" dxfId="735" priority="1784" operator="equal">
      <formula>"SIM"</formula>
    </cfRule>
  </conditionalFormatting>
  <conditionalFormatting sqref="Z10">
    <cfRule type="cellIs" dxfId="734" priority="1782" operator="equal">
      <formula>"OPORTUNIDADE"</formula>
    </cfRule>
  </conditionalFormatting>
  <conditionalFormatting sqref="Z10">
    <cfRule type="cellIs" dxfId="733" priority="1780" operator="equal">
      <formula>"NÃO"</formula>
    </cfRule>
    <cfRule type="cellIs" dxfId="732" priority="1781" operator="equal">
      <formula>"SIM"</formula>
    </cfRule>
  </conditionalFormatting>
  <conditionalFormatting sqref="Z10">
    <cfRule type="cellIs" dxfId="731" priority="1779" operator="equal">
      <formula>"OPORTUNIDADE"</formula>
    </cfRule>
  </conditionalFormatting>
  <conditionalFormatting sqref="Z10">
    <cfRule type="cellIs" dxfId="730" priority="1777" operator="equal">
      <formula>"NÃO"</formula>
    </cfRule>
    <cfRule type="cellIs" dxfId="729" priority="1778" operator="equal">
      <formula>"SIM"</formula>
    </cfRule>
  </conditionalFormatting>
  <conditionalFormatting sqref="Z10">
    <cfRule type="cellIs" dxfId="728" priority="1776" operator="equal">
      <formula>"OPORTUNIDADE"</formula>
    </cfRule>
  </conditionalFormatting>
  <conditionalFormatting sqref="Z10">
    <cfRule type="cellIs" dxfId="727" priority="1774" operator="equal">
      <formula>"NÃO"</formula>
    </cfRule>
    <cfRule type="cellIs" dxfId="726" priority="1775" operator="equal">
      <formula>"SIM"</formula>
    </cfRule>
  </conditionalFormatting>
  <conditionalFormatting sqref="Z10">
    <cfRule type="cellIs" dxfId="725" priority="1638" operator="equal">
      <formula>"OPORTUNIDADE"</formula>
    </cfRule>
  </conditionalFormatting>
  <conditionalFormatting sqref="Z10">
    <cfRule type="cellIs" dxfId="724" priority="1636" operator="equal">
      <formula>"NÃO"</formula>
    </cfRule>
    <cfRule type="cellIs" dxfId="723" priority="1637" operator="equal">
      <formula>"SIM"</formula>
    </cfRule>
  </conditionalFormatting>
  <conditionalFormatting sqref="Z10">
    <cfRule type="cellIs" dxfId="722" priority="1485" operator="equal">
      <formula>"OPORTUNIDADE"</formula>
    </cfRule>
  </conditionalFormatting>
  <conditionalFormatting sqref="Z10">
    <cfRule type="cellIs" dxfId="721" priority="1483" operator="equal">
      <formula>"NÃO"</formula>
    </cfRule>
    <cfRule type="cellIs" dxfId="720" priority="1484" operator="equal">
      <formula>"SIM"</formula>
    </cfRule>
  </conditionalFormatting>
  <conditionalFormatting sqref="Z10">
    <cfRule type="cellIs" dxfId="719" priority="1422" operator="equal">
      <formula>"OPORTUNIDADE"</formula>
    </cfRule>
  </conditionalFormatting>
  <conditionalFormatting sqref="Z10">
    <cfRule type="cellIs" dxfId="718" priority="1420" operator="equal">
      <formula>"NÃO"</formula>
    </cfRule>
    <cfRule type="cellIs" dxfId="717" priority="1421" operator="equal">
      <formula>"SIM"</formula>
    </cfRule>
  </conditionalFormatting>
  <conditionalFormatting sqref="Z10">
    <cfRule type="cellIs" dxfId="716" priority="1419" operator="equal">
      <formula>"OPORTUNIDADE"</formula>
    </cfRule>
  </conditionalFormatting>
  <conditionalFormatting sqref="Z10">
    <cfRule type="cellIs" dxfId="715" priority="1417" operator="equal">
      <formula>"NÃO"</formula>
    </cfRule>
    <cfRule type="cellIs" dxfId="714" priority="1418" operator="equal">
      <formula>"SIM"</formula>
    </cfRule>
  </conditionalFormatting>
  <conditionalFormatting sqref="Z10">
    <cfRule type="cellIs" dxfId="713" priority="1410" operator="equal">
      <formula>"OPORTUNIDADE"</formula>
    </cfRule>
  </conditionalFormatting>
  <conditionalFormatting sqref="Z10">
    <cfRule type="cellIs" dxfId="712" priority="1408" operator="equal">
      <formula>"NÃO"</formula>
    </cfRule>
    <cfRule type="cellIs" dxfId="711" priority="1409" operator="equal">
      <formula>"SIM"</formula>
    </cfRule>
  </conditionalFormatting>
  <conditionalFormatting sqref="Z10">
    <cfRule type="cellIs" dxfId="710" priority="1407" operator="equal">
      <formula>"OPORTUNIDADE"</formula>
    </cfRule>
  </conditionalFormatting>
  <conditionalFormatting sqref="Z10">
    <cfRule type="cellIs" dxfId="709" priority="1405" operator="equal">
      <formula>"NÃO"</formula>
    </cfRule>
    <cfRule type="cellIs" dxfId="708" priority="1406" operator="equal">
      <formula>"SIM"</formula>
    </cfRule>
  </conditionalFormatting>
  <conditionalFormatting sqref="Z10">
    <cfRule type="cellIs" dxfId="707" priority="1404" operator="equal">
      <formula>"OPORTUNIDADE"</formula>
    </cfRule>
  </conditionalFormatting>
  <conditionalFormatting sqref="Z10">
    <cfRule type="cellIs" dxfId="706" priority="1402" operator="equal">
      <formula>"NÃO"</formula>
    </cfRule>
    <cfRule type="cellIs" dxfId="705" priority="1403" operator="equal">
      <formula>"SIM"</formula>
    </cfRule>
  </conditionalFormatting>
  <conditionalFormatting sqref="Z10">
    <cfRule type="cellIs" dxfId="704" priority="1401" operator="equal">
      <formula>"OPORTUNIDADE"</formula>
    </cfRule>
  </conditionalFormatting>
  <conditionalFormatting sqref="Z10">
    <cfRule type="cellIs" dxfId="703" priority="1399" operator="equal">
      <formula>"NÃO"</formula>
    </cfRule>
    <cfRule type="cellIs" dxfId="702" priority="1400" operator="equal">
      <formula>"SIM"</formula>
    </cfRule>
  </conditionalFormatting>
  <conditionalFormatting sqref="Z28:Z29">
    <cfRule type="cellIs" dxfId="701" priority="1362" operator="equal">
      <formula>"OPORTUNIDADE"</formula>
    </cfRule>
  </conditionalFormatting>
  <conditionalFormatting sqref="Z28:Z29">
    <cfRule type="cellIs" dxfId="700" priority="1360" operator="equal">
      <formula>"NÃO"</formula>
    </cfRule>
    <cfRule type="cellIs" dxfId="699" priority="1361" operator="equal">
      <formula>"SIM"</formula>
    </cfRule>
  </conditionalFormatting>
  <conditionalFormatting sqref="Z28:Z29">
    <cfRule type="cellIs" dxfId="698" priority="1359" operator="equal">
      <formula>"OPORTUNIDADE"</formula>
    </cfRule>
  </conditionalFormatting>
  <conditionalFormatting sqref="Z28:Z29">
    <cfRule type="cellIs" dxfId="697" priority="1357" operator="equal">
      <formula>"NÃO"</formula>
    </cfRule>
    <cfRule type="cellIs" dxfId="696" priority="1358" operator="equal">
      <formula>"SIM"</formula>
    </cfRule>
  </conditionalFormatting>
  <conditionalFormatting sqref="Z33:Z34">
    <cfRule type="cellIs" dxfId="695" priority="1350" operator="equal">
      <formula>"OPORTUNIDADE"</formula>
    </cfRule>
  </conditionalFormatting>
  <conditionalFormatting sqref="Z33:Z34">
    <cfRule type="cellIs" dxfId="694" priority="1348" operator="equal">
      <formula>"NÃO"</formula>
    </cfRule>
    <cfRule type="cellIs" dxfId="693" priority="1349" operator="equal">
      <formula>"SIM"</formula>
    </cfRule>
  </conditionalFormatting>
  <conditionalFormatting sqref="Z15">
    <cfRule type="cellIs" dxfId="692" priority="1347" operator="equal">
      <formula>"OPORTUNIDADE"</formula>
    </cfRule>
  </conditionalFormatting>
  <conditionalFormatting sqref="Z15">
    <cfRule type="cellIs" dxfId="691" priority="1345" operator="equal">
      <formula>"NÃO"</formula>
    </cfRule>
    <cfRule type="cellIs" dxfId="690" priority="1346" operator="equal">
      <formula>"SIM"</formula>
    </cfRule>
  </conditionalFormatting>
  <conditionalFormatting sqref="Z15">
    <cfRule type="cellIs" dxfId="689" priority="1344" operator="equal">
      <formula>"OPORTUNIDADE"</formula>
    </cfRule>
  </conditionalFormatting>
  <conditionalFormatting sqref="Z15">
    <cfRule type="cellIs" dxfId="688" priority="1342" operator="equal">
      <formula>"NÃO"</formula>
    </cfRule>
    <cfRule type="cellIs" dxfId="687" priority="1343" operator="equal">
      <formula>"SIM"</formula>
    </cfRule>
  </conditionalFormatting>
  <conditionalFormatting sqref="Z15">
    <cfRule type="cellIs" dxfId="686" priority="1341" operator="equal">
      <formula>"OPORTUNIDADE"</formula>
    </cfRule>
  </conditionalFormatting>
  <conditionalFormatting sqref="Z15">
    <cfRule type="cellIs" dxfId="685" priority="1339" operator="equal">
      <formula>"NÃO"</formula>
    </cfRule>
    <cfRule type="cellIs" dxfId="684" priority="1340" operator="equal">
      <formula>"SIM"</formula>
    </cfRule>
  </conditionalFormatting>
  <conditionalFormatting sqref="Z24:Z25">
    <cfRule type="cellIs" dxfId="683" priority="1338" operator="equal">
      <formula>"OPORTUNIDADE"</formula>
    </cfRule>
  </conditionalFormatting>
  <conditionalFormatting sqref="Z24:Z25">
    <cfRule type="cellIs" dxfId="682" priority="1336" operator="equal">
      <formula>"NÃO"</formula>
    </cfRule>
    <cfRule type="cellIs" dxfId="681" priority="1337" operator="equal">
      <formula>"SIM"</formula>
    </cfRule>
  </conditionalFormatting>
  <conditionalFormatting sqref="Z24:Z25">
    <cfRule type="cellIs" dxfId="680" priority="1335" operator="equal">
      <formula>"OPORTUNIDADE"</formula>
    </cfRule>
  </conditionalFormatting>
  <conditionalFormatting sqref="Z24:Z25">
    <cfRule type="cellIs" dxfId="679" priority="1333" operator="equal">
      <formula>"NÃO"</formula>
    </cfRule>
    <cfRule type="cellIs" dxfId="678" priority="1334" operator="equal">
      <formula>"SIM"</formula>
    </cfRule>
  </conditionalFormatting>
  <conditionalFormatting sqref="Z24:Z25">
    <cfRule type="cellIs" dxfId="677" priority="1332" operator="equal">
      <formula>"OPORTUNIDADE"</formula>
    </cfRule>
  </conditionalFormatting>
  <conditionalFormatting sqref="Z24:Z25">
    <cfRule type="cellIs" dxfId="676" priority="1330" operator="equal">
      <formula>"NÃO"</formula>
    </cfRule>
    <cfRule type="cellIs" dxfId="675" priority="1331" operator="equal">
      <formula>"SIM"</formula>
    </cfRule>
  </conditionalFormatting>
  <conditionalFormatting sqref="Y24:Y25">
    <cfRule type="cellIs" dxfId="674" priority="1329" operator="equal">
      <formula>"OPORTUNIDADE"</formula>
    </cfRule>
  </conditionalFormatting>
  <conditionalFormatting sqref="Y24:Y25">
    <cfRule type="cellIs" dxfId="673" priority="1327" operator="equal">
      <formula>"NÃO"</formula>
    </cfRule>
    <cfRule type="cellIs" dxfId="672" priority="1328" operator="equal">
      <formula>"SIM"</formula>
    </cfRule>
  </conditionalFormatting>
  <conditionalFormatting sqref="Y15">
    <cfRule type="cellIs" dxfId="671" priority="1326" operator="equal">
      <formula>"OPORTUNIDADE"</formula>
    </cfRule>
  </conditionalFormatting>
  <conditionalFormatting sqref="Y15">
    <cfRule type="cellIs" dxfId="670" priority="1324" operator="equal">
      <formula>"NÃO"</formula>
    </cfRule>
    <cfRule type="cellIs" dxfId="669" priority="1325" operator="equal">
      <formula>"SIM"</formula>
    </cfRule>
  </conditionalFormatting>
  <conditionalFormatting sqref="Z34:Z35">
    <cfRule type="cellIs" dxfId="668" priority="1323" operator="equal">
      <formula>"OPORTUNIDADE"</formula>
    </cfRule>
  </conditionalFormatting>
  <conditionalFormatting sqref="Z34:Z35">
    <cfRule type="cellIs" dxfId="667" priority="1321" operator="equal">
      <formula>"NÃO"</formula>
    </cfRule>
    <cfRule type="cellIs" dxfId="666" priority="1322" operator="equal">
      <formula>"SIM"</formula>
    </cfRule>
  </conditionalFormatting>
  <conditionalFormatting sqref="Z34:Z35">
    <cfRule type="cellIs" dxfId="665" priority="1320" operator="equal">
      <formula>"OPORTUNIDADE"</formula>
    </cfRule>
  </conditionalFormatting>
  <conditionalFormatting sqref="Z34:Z35">
    <cfRule type="cellIs" dxfId="664" priority="1318" operator="equal">
      <formula>"NÃO"</formula>
    </cfRule>
    <cfRule type="cellIs" dxfId="663" priority="1319" operator="equal">
      <formula>"SIM"</formula>
    </cfRule>
  </conditionalFormatting>
  <conditionalFormatting sqref="Z34:Z35">
    <cfRule type="cellIs" dxfId="662" priority="1317" operator="equal">
      <formula>"OPORTUNIDADE"</formula>
    </cfRule>
  </conditionalFormatting>
  <conditionalFormatting sqref="Z34:Z35">
    <cfRule type="cellIs" dxfId="661" priority="1315" operator="equal">
      <formula>"NÃO"</formula>
    </cfRule>
    <cfRule type="cellIs" dxfId="660" priority="1316" operator="equal">
      <formula>"SIM"</formula>
    </cfRule>
  </conditionalFormatting>
  <conditionalFormatting sqref="Y9:Z9 Z10:Z11">
    <cfRule type="cellIs" dxfId="659" priority="597" operator="equal">
      <formula>"OPORTUNIDADE"</formula>
    </cfRule>
  </conditionalFormatting>
  <conditionalFormatting sqref="Y9:Z9 Z10:Z11">
    <cfRule type="cellIs" dxfId="658" priority="595" operator="equal">
      <formula>"NÃO"</formula>
    </cfRule>
    <cfRule type="cellIs" dxfId="657" priority="596" operator="equal">
      <formula>"SIM"</formula>
    </cfRule>
  </conditionalFormatting>
  <conditionalFormatting sqref="Z8">
    <cfRule type="cellIs" dxfId="656" priority="594" operator="equal">
      <formula>"OPORTUNIDADE"</formula>
    </cfRule>
  </conditionalFormatting>
  <conditionalFormatting sqref="Z8">
    <cfRule type="cellIs" dxfId="655" priority="592" operator="equal">
      <formula>"NÃO"</formula>
    </cfRule>
    <cfRule type="cellIs" dxfId="654" priority="593" operator="equal">
      <formula>"SIM"</formula>
    </cfRule>
  </conditionalFormatting>
  <conditionalFormatting sqref="Z8">
    <cfRule type="cellIs" dxfId="653" priority="591" operator="equal">
      <formula>"OPORTUNIDADE"</formula>
    </cfRule>
  </conditionalFormatting>
  <conditionalFormatting sqref="Z8">
    <cfRule type="cellIs" dxfId="652" priority="589" operator="equal">
      <formula>"NÃO"</formula>
    </cfRule>
    <cfRule type="cellIs" dxfId="651" priority="590" operator="equal">
      <formula>"SIM"</formula>
    </cfRule>
  </conditionalFormatting>
  <conditionalFormatting sqref="Z8">
    <cfRule type="cellIs" dxfId="650" priority="588" operator="equal">
      <formula>"OPORTUNIDADE"</formula>
    </cfRule>
  </conditionalFormatting>
  <conditionalFormatting sqref="Z8">
    <cfRule type="cellIs" dxfId="649" priority="586" operator="equal">
      <formula>"NÃO"</formula>
    </cfRule>
    <cfRule type="cellIs" dxfId="648" priority="587" operator="equal">
      <formula>"SIM"</formula>
    </cfRule>
  </conditionalFormatting>
  <conditionalFormatting sqref="Z8">
    <cfRule type="cellIs" dxfId="647" priority="585" operator="equal">
      <formula>"OPORTUNIDADE"</formula>
    </cfRule>
  </conditionalFormatting>
  <conditionalFormatting sqref="Z8">
    <cfRule type="cellIs" dxfId="646" priority="583" operator="equal">
      <formula>"NÃO"</formula>
    </cfRule>
    <cfRule type="cellIs" dxfId="645" priority="584" operator="equal">
      <formula>"SIM"</formula>
    </cfRule>
  </conditionalFormatting>
  <conditionalFormatting sqref="Z8">
    <cfRule type="cellIs" dxfId="644" priority="582" operator="equal">
      <formula>"OPORTUNIDADE"</formula>
    </cfRule>
  </conditionalFormatting>
  <conditionalFormatting sqref="Z8">
    <cfRule type="cellIs" dxfId="643" priority="580" operator="equal">
      <formula>"NÃO"</formula>
    </cfRule>
    <cfRule type="cellIs" dxfId="642" priority="581" operator="equal">
      <formula>"SIM"</formula>
    </cfRule>
  </conditionalFormatting>
  <conditionalFormatting sqref="Z8">
    <cfRule type="cellIs" dxfId="641" priority="579" operator="equal">
      <formula>"OPORTUNIDADE"</formula>
    </cfRule>
  </conditionalFormatting>
  <conditionalFormatting sqref="Z8">
    <cfRule type="cellIs" dxfId="640" priority="577" operator="equal">
      <formula>"NÃO"</formula>
    </cfRule>
    <cfRule type="cellIs" dxfId="639" priority="578" operator="equal">
      <formula>"SIM"</formula>
    </cfRule>
  </conditionalFormatting>
  <conditionalFormatting sqref="Z8">
    <cfRule type="cellIs" dxfId="638" priority="576" operator="equal">
      <formula>"OPORTUNIDADE"</formula>
    </cfRule>
  </conditionalFormatting>
  <conditionalFormatting sqref="Z8">
    <cfRule type="cellIs" dxfId="637" priority="574" operator="equal">
      <formula>"NÃO"</formula>
    </cfRule>
    <cfRule type="cellIs" dxfId="636" priority="575" operator="equal">
      <formula>"SIM"</formula>
    </cfRule>
  </conditionalFormatting>
  <conditionalFormatting sqref="Z8">
    <cfRule type="cellIs" dxfId="635" priority="573" operator="equal">
      <formula>"OPORTUNIDADE"</formula>
    </cfRule>
  </conditionalFormatting>
  <conditionalFormatting sqref="Z8">
    <cfRule type="cellIs" dxfId="634" priority="571" operator="equal">
      <formula>"NÃO"</formula>
    </cfRule>
    <cfRule type="cellIs" dxfId="633" priority="572" operator="equal">
      <formula>"SIM"</formula>
    </cfRule>
  </conditionalFormatting>
  <conditionalFormatting sqref="Z8">
    <cfRule type="cellIs" dxfId="632" priority="570" operator="equal">
      <formula>"OPORTUNIDADE"</formula>
    </cfRule>
  </conditionalFormatting>
  <conditionalFormatting sqref="Z8">
    <cfRule type="cellIs" dxfId="631" priority="568" operator="equal">
      <formula>"NÃO"</formula>
    </cfRule>
    <cfRule type="cellIs" dxfId="630" priority="569" operator="equal">
      <formula>"SIM"</formula>
    </cfRule>
  </conditionalFormatting>
  <conditionalFormatting sqref="Z8">
    <cfRule type="cellIs" dxfId="629" priority="567" operator="equal">
      <formula>"OPORTUNIDADE"</formula>
    </cfRule>
  </conditionalFormatting>
  <conditionalFormatting sqref="Z8">
    <cfRule type="cellIs" dxfId="628" priority="565" operator="equal">
      <formula>"NÃO"</formula>
    </cfRule>
    <cfRule type="cellIs" dxfId="627" priority="566" operator="equal">
      <formula>"SIM"</formula>
    </cfRule>
  </conditionalFormatting>
  <conditionalFormatting sqref="Z8">
    <cfRule type="cellIs" dxfId="626" priority="564" operator="equal">
      <formula>"OPORTUNIDADE"</formula>
    </cfRule>
  </conditionalFormatting>
  <conditionalFormatting sqref="Z8">
    <cfRule type="cellIs" dxfId="625" priority="562" operator="equal">
      <formula>"NÃO"</formula>
    </cfRule>
    <cfRule type="cellIs" dxfId="624" priority="563" operator="equal">
      <formula>"SIM"</formula>
    </cfRule>
  </conditionalFormatting>
  <conditionalFormatting sqref="Z8">
    <cfRule type="cellIs" dxfId="623" priority="561" operator="equal">
      <formula>"OPORTUNIDADE"</formula>
    </cfRule>
  </conditionalFormatting>
  <conditionalFormatting sqref="Z8">
    <cfRule type="cellIs" dxfId="622" priority="559" operator="equal">
      <formula>"NÃO"</formula>
    </cfRule>
    <cfRule type="cellIs" dxfId="621" priority="560" operator="equal">
      <formula>"SIM"</formula>
    </cfRule>
  </conditionalFormatting>
  <conditionalFormatting sqref="Y8">
    <cfRule type="cellIs" dxfId="620" priority="558" operator="equal">
      <formula>"OPORTUNIDADE"</formula>
    </cfRule>
  </conditionalFormatting>
  <conditionalFormatting sqref="Y8">
    <cfRule type="cellIs" dxfId="619" priority="556" operator="equal">
      <formula>"NÃO"</formula>
    </cfRule>
    <cfRule type="cellIs" dxfId="618" priority="557" operator="equal">
      <formula>"SIM"</formula>
    </cfRule>
  </conditionalFormatting>
  <conditionalFormatting sqref="Z7">
    <cfRule type="cellIs" dxfId="617" priority="555" operator="equal">
      <formula>"OPORTUNIDADE"</formula>
    </cfRule>
  </conditionalFormatting>
  <conditionalFormatting sqref="Z7">
    <cfRule type="cellIs" dxfId="616" priority="553" operator="equal">
      <formula>"NÃO"</formula>
    </cfRule>
    <cfRule type="cellIs" dxfId="615" priority="554" operator="equal">
      <formula>"SIM"</formula>
    </cfRule>
  </conditionalFormatting>
  <conditionalFormatting sqref="Z7">
    <cfRule type="cellIs" dxfId="614" priority="552" operator="equal">
      <formula>"OPORTUNIDADE"</formula>
    </cfRule>
  </conditionalFormatting>
  <conditionalFormatting sqref="Z7">
    <cfRule type="cellIs" dxfId="613" priority="550" operator="equal">
      <formula>"NÃO"</formula>
    </cfRule>
    <cfRule type="cellIs" dxfId="612" priority="551" operator="equal">
      <formula>"SIM"</formula>
    </cfRule>
  </conditionalFormatting>
  <conditionalFormatting sqref="Z7">
    <cfRule type="cellIs" dxfId="611" priority="549" operator="equal">
      <formula>"OPORTUNIDADE"</formula>
    </cfRule>
  </conditionalFormatting>
  <conditionalFormatting sqref="Z7">
    <cfRule type="cellIs" dxfId="610" priority="547" operator="equal">
      <formula>"NÃO"</formula>
    </cfRule>
    <cfRule type="cellIs" dxfId="609" priority="548" operator="equal">
      <formula>"SIM"</formula>
    </cfRule>
  </conditionalFormatting>
  <conditionalFormatting sqref="Z7">
    <cfRule type="cellIs" dxfId="608" priority="546" operator="equal">
      <formula>"OPORTUNIDADE"</formula>
    </cfRule>
  </conditionalFormatting>
  <conditionalFormatting sqref="Z7">
    <cfRule type="cellIs" dxfId="607" priority="544" operator="equal">
      <formula>"NÃO"</formula>
    </cfRule>
    <cfRule type="cellIs" dxfId="606" priority="545" operator="equal">
      <formula>"SIM"</formula>
    </cfRule>
  </conditionalFormatting>
  <conditionalFormatting sqref="Z7">
    <cfRule type="cellIs" dxfId="605" priority="543" operator="equal">
      <formula>"OPORTUNIDADE"</formula>
    </cfRule>
  </conditionalFormatting>
  <conditionalFormatting sqref="Z7">
    <cfRule type="cellIs" dxfId="604" priority="541" operator="equal">
      <formula>"NÃO"</formula>
    </cfRule>
    <cfRule type="cellIs" dxfId="603" priority="542" operator="equal">
      <formula>"SIM"</formula>
    </cfRule>
  </conditionalFormatting>
  <conditionalFormatting sqref="Z7">
    <cfRule type="cellIs" dxfId="602" priority="540" operator="equal">
      <formula>"OPORTUNIDADE"</formula>
    </cfRule>
  </conditionalFormatting>
  <conditionalFormatting sqref="Z7">
    <cfRule type="cellIs" dxfId="601" priority="538" operator="equal">
      <formula>"NÃO"</formula>
    </cfRule>
    <cfRule type="cellIs" dxfId="600" priority="539" operator="equal">
      <formula>"SIM"</formula>
    </cfRule>
  </conditionalFormatting>
  <conditionalFormatting sqref="Z7">
    <cfRule type="cellIs" dxfId="599" priority="537" operator="equal">
      <formula>"OPORTUNIDADE"</formula>
    </cfRule>
  </conditionalFormatting>
  <conditionalFormatting sqref="Z7">
    <cfRule type="cellIs" dxfId="598" priority="535" operator="equal">
      <formula>"NÃO"</formula>
    </cfRule>
    <cfRule type="cellIs" dxfId="597" priority="536" operator="equal">
      <formula>"SIM"</formula>
    </cfRule>
  </conditionalFormatting>
  <conditionalFormatting sqref="Z7">
    <cfRule type="cellIs" dxfId="596" priority="534" operator="equal">
      <formula>"OPORTUNIDADE"</formula>
    </cfRule>
  </conditionalFormatting>
  <conditionalFormatting sqref="Z7">
    <cfRule type="cellIs" dxfId="595" priority="532" operator="equal">
      <formula>"NÃO"</formula>
    </cfRule>
    <cfRule type="cellIs" dxfId="594" priority="533" operator="equal">
      <formula>"SIM"</formula>
    </cfRule>
  </conditionalFormatting>
  <conditionalFormatting sqref="Z7">
    <cfRule type="cellIs" dxfId="593" priority="531" operator="equal">
      <formula>"OPORTUNIDADE"</formula>
    </cfRule>
  </conditionalFormatting>
  <conditionalFormatting sqref="Z7">
    <cfRule type="cellIs" dxfId="592" priority="529" operator="equal">
      <formula>"NÃO"</formula>
    </cfRule>
    <cfRule type="cellIs" dxfId="591" priority="530" operator="equal">
      <formula>"SIM"</formula>
    </cfRule>
  </conditionalFormatting>
  <conditionalFormatting sqref="Z7">
    <cfRule type="cellIs" dxfId="590" priority="528" operator="equal">
      <formula>"OPORTUNIDADE"</formula>
    </cfRule>
  </conditionalFormatting>
  <conditionalFormatting sqref="Z7">
    <cfRule type="cellIs" dxfId="589" priority="526" operator="equal">
      <formula>"NÃO"</formula>
    </cfRule>
    <cfRule type="cellIs" dxfId="588" priority="527" operator="equal">
      <formula>"SIM"</formula>
    </cfRule>
  </conditionalFormatting>
  <conditionalFormatting sqref="Z7">
    <cfRule type="cellIs" dxfId="587" priority="525" operator="equal">
      <formula>"OPORTUNIDADE"</formula>
    </cfRule>
  </conditionalFormatting>
  <conditionalFormatting sqref="Z7">
    <cfRule type="cellIs" dxfId="586" priority="523" operator="equal">
      <formula>"NÃO"</formula>
    </cfRule>
    <cfRule type="cellIs" dxfId="585" priority="524" operator="equal">
      <formula>"SIM"</formula>
    </cfRule>
  </conditionalFormatting>
  <conditionalFormatting sqref="Z7">
    <cfRule type="cellIs" dxfId="584" priority="522" operator="equal">
      <formula>"OPORTUNIDADE"</formula>
    </cfRule>
  </conditionalFormatting>
  <conditionalFormatting sqref="Z7">
    <cfRule type="cellIs" dxfId="583" priority="520" operator="equal">
      <formula>"NÃO"</formula>
    </cfRule>
    <cfRule type="cellIs" dxfId="582" priority="521" operator="equal">
      <formula>"SIM"</formula>
    </cfRule>
  </conditionalFormatting>
  <conditionalFormatting sqref="Z7">
    <cfRule type="cellIs" dxfId="581" priority="519" operator="equal">
      <formula>"OPORTUNIDADE"</formula>
    </cfRule>
  </conditionalFormatting>
  <conditionalFormatting sqref="Z7">
    <cfRule type="cellIs" dxfId="580" priority="517" operator="equal">
      <formula>"NÃO"</formula>
    </cfRule>
    <cfRule type="cellIs" dxfId="579" priority="518" operator="equal">
      <formula>"SIM"</formula>
    </cfRule>
  </conditionalFormatting>
  <conditionalFormatting sqref="Z7">
    <cfRule type="cellIs" dxfId="578" priority="516" operator="equal">
      <formula>"OPORTUNIDADE"</formula>
    </cfRule>
  </conditionalFormatting>
  <conditionalFormatting sqref="Z7">
    <cfRule type="cellIs" dxfId="577" priority="514" operator="equal">
      <formula>"NÃO"</formula>
    </cfRule>
    <cfRule type="cellIs" dxfId="576" priority="515" operator="equal">
      <formula>"SIM"</formula>
    </cfRule>
  </conditionalFormatting>
  <conditionalFormatting sqref="Z7">
    <cfRule type="cellIs" dxfId="575" priority="513" operator="equal">
      <formula>"OPORTUNIDADE"</formula>
    </cfRule>
  </conditionalFormatting>
  <conditionalFormatting sqref="Z7">
    <cfRule type="cellIs" dxfId="574" priority="511" operator="equal">
      <formula>"NÃO"</formula>
    </cfRule>
    <cfRule type="cellIs" dxfId="573" priority="512" operator="equal">
      <formula>"SIM"</formula>
    </cfRule>
  </conditionalFormatting>
  <conditionalFormatting sqref="Z7">
    <cfRule type="cellIs" dxfId="572" priority="510" operator="equal">
      <formula>"OPORTUNIDADE"</formula>
    </cfRule>
  </conditionalFormatting>
  <conditionalFormatting sqref="Z7">
    <cfRule type="cellIs" dxfId="571" priority="508" operator="equal">
      <formula>"NÃO"</formula>
    </cfRule>
    <cfRule type="cellIs" dxfId="570" priority="509" operator="equal">
      <formula>"SIM"</formula>
    </cfRule>
  </conditionalFormatting>
  <conditionalFormatting sqref="Z7">
    <cfRule type="cellIs" dxfId="569" priority="507" operator="equal">
      <formula>"OPORTUNIDADE"</formula>
    </cfRule>
  </conditionalFormatting>
  <conditionalFormatting sqref="Z7">
    <cfRule type="cellIs" dxfId="568" priority="505" operator="equal">
      <formula>"NÃO"</formula>
    </cfRule>
    <cfRule type="cellIs" dxfId="567" priority="506" operator="equal">
      <formula>"SIM"</formula>
    </cfRule>
  </conditionalFormatting>
  <conditionalFormatting sqref="Z7">
    <cfRule type="cellIs" dxfId="566" priority="504" operator="equal">
      <formula>"OPORTUNIDADE"</formula>
    </cfRule>
  </conditionalFormatting>
  <conditionalFormatting sqref="Z7">
    <cfRule type="cellIs" dxfId="565" priority="502" operator="equal">
      <formula>"NÃO"</formula>
    </cfRule>
    <cfRule type="cellIs" dxfId="564" priority="503" operator="equal">
      <formula>"SIM"</formula>
    </cfRule>
  </conditionalFormatting>
  <conditionalFormatting sqref="Z7">
    <cfRule type="cellIs" dxfId="563" priority="501" operator="equal">
      <formula>"OPORTUNIDADE"</formula>
    </cfRule>
  </conditionalFormatting>
  <conditionalFormatting sqref="Z7">
    <cfRule type="cellIs" dxfId="562" priority="499" operator="equal">
      <formula>"NÃO"</formula>
    </cfRule>
    <cfRule type="cellIs" dxfId="561" priority="500" operator="equal">
      <formula>"SIM"</formula>
    </cfRule>
  </conditionalFormatting>
  <conditionalFormatting sqref="Z7">
    <cfRule type="cellIs" dxfId="560" priority="498" operator="equal">
      <formula>"OPORTUNIDADE"</formula>
    </cfRule>
  </conditionalFormatting>
  <conditionalFormatting sqref="Z7">
    <cfRule type="cellIs" dxfId="559" priority="496" operator="equal">
      <formula>"NÃO"</formula>
    </cfRule>
    <cfRule type="cellIs" dxfId="558" priority="497" operator="equal">
      <formula>"SIM"</formula>
    </cfRule>
  </conditionalFormatting>
  <conditionalFormatting sqref="Y7:Y8 Y10:Y13">
    <cfRule type="cellIs" dxfId="557" priority="495" operator="equal">
      <formula>"OPORTUNIDADE"</formula>
    </cfRule>
  </conditionalFormatting>
  <conditionalFormatting sqref="Y7:Y8 Y10:Y13">
    <cfRule type="cellIs" dxfId="556" priority="493" operator="equal">
      <formula>"NÃO"</formula>
    </cfRule>
    <cfRule type="cellIs" dxfId="555" priority="494" operator="equal">
      <formula>"SIM"</formula>
    </cfRule>
  </conditionalFormatting>
  <conditionalFormatting sqref="Z12">
    <cfRule type="cellIs" dxfId="554" priority="492" operator="equal">
      <formula>"OPORTUNIDADE"</formula>
    </cfRule>
  </conditionalFormatting>
  <conditionalFormatting sqref="Z12">
    <cfRule type="cellIs" dxfId="553" priority="490" operator="equal">
      <formula>"NÃO"</formula>
    </cfRule>
    <cfRule type="cellIs" dxfId="552" priority="491" operator="equal">
      <formula>"SIM"</formula>
    </cfRule>
  </conditionalFormatting>
  <conditionalFormatting sqref="Z12">
    <cfRule type="cellIs" dxfId="551" priority="489" operator="equal">
      <formula>"OPORTUNIDADE"</formula>
    </cfRule>
  </conditionalFormatting>
  <conditionalFormatting sqref="Z12">
    <cfRule type="cellIs" dxfId="550" priority="487" operator="equal">
      <formula>"NÃO"</formula>
    </cfRule>
    <cfRule type="cellIs" dxfId="549" priority="488" operator="equal">
      <formula>"SIM"</formula>
    </cfRule>
  </conditionalFormatting>
  <conditionalFormatting sqref="Z12">
    <cfRule type="cellIs" dxfId="548" priority="486" operator="equal">
      <formula>"OPORTUNIDADE"</formula>
    </cfRule>
  </conditionalFormatting>
  <conditionalFormatting sqref="Z12">
    <cfRule type="cellIs" dxfId="547" priority="484" operator="equal">
      <formula>"NÃO"</formula>
    </cfRule>
    <cfRule type="cellIs" dxfId="546" priority="485" operator="equal">
      <formula>"SIM"</formula>
    </cfRule>
  </conditionalFormatting>
  <conditionalFormatting sqref="Z13">
    <cfRule type="cellIs" dxfId="545" priority="480" operator="equal">
      <formula>"OPORTUNIDADE"</formula>
    </cfRule>
  </conditionalFormatting>
  <conditionalFormatting sqref="Z13">
    <cfRule type="cellIs" dxfId="544" priority="478" operator="equal">
      <formula>"NÃO"</formula>
    </cfRule>
    <cfRule type="cellIs" dxfId="543" priority="479" operator="equal">
      <formula>"SIM"</formula>
    </cfRule>
  </conditionalFormatting>
  <conditionalFormatting sqref="Y17:Z17">
    <cfRule type="cellIs" dxfId="542" priority="477" operator="equal">
      <formula>"OPORTUNIDADE"</formula>
    </cfRule>
  </conditionalFormatting>
  <conditionalFormatting sqref="Y17:Z17">
    <cfRule type="cellIs" dxfId="541" priority="475" operator="equal">
      <formula>"NÃO"</formula>
    </cfRule>
    <cfRule type="cellIs" dxfId="540" priority="476" operator="equal">
      <formula>"SIM"</formula>
    </cfRule>
  </conditionalFormatting>
  <conditionalFormatting sqref="Y18:Z18">
    <cfRule type="cellIs" dxfId="539" priority="474" operator="equal">
      <formula>"OPORTUNIDADE"</formula>
    </cfRule>
  </conditionalFormatting>
  <conditionalFormatting sqref="Y18:Z18">
    <cfRule type="cellIs" dxfId="538" priority="472" operator="equal">
      <formula>"NÃO"</formula>
    </cfRule>
    <cfRule type="cellIs" dxfId="537" priority="473" operator="equal">
      <formula>"SIM"</formula>
    </cfRule>
  </conditionalFormatting>
  <conditionalFormatting sqref="Z16">
    <cfRule type="cellIs" dxfId="536" priority="471" operator="equal">
      <formula>"OPORTUNIDADE"</formula>
    </cfRule>
  </conditionalFormatting>
  <conditionalFormatting sqref="Z16">
    <cfRule type="cellIs" dxfId="535" priority="469" operator="equal">
      <formula>"NÃO"</formula>
    </cfRule>
    <cfRule type="cellIs" dxfId="534" priority="470" operator="equal">
      <formula>"SIM"</formula>
    </cfRule>
  </conditionalFormatting>
  <conditionalFormatting sqref="Z16">
    <cfRule type="cellIs" dxfId="533" priority="468" operator="equal">
      <formula>"OPORTUNIDADE"</formula>
    </cfRule>
  </conditionalFormatting>
  <conditionalFormatting sqref="Z16">
    <cfRule type="cellIs" dxfId="532" priority="466" operator="equal">
      <formula>"NÃO"</formula>
    </cfRule>
    <cfRule type="cellIs" dxfId="531" priority="467" operator="equal">
      <formula>"SIM"</formula>
    </cfRule>
  </conditionalFormatting>
  <conditionalFormatting sqref="Z16">
    <cfRule type="cellIs" dxfId="530" priority="465" operator="equal">
      <formula>"OPORTUNIDADE"</formula>
    </cfRule>
  </conditionalFormatting>
  <conditionalFormatting sqref="Z16">
    <cfRule type="cellIs" dxfId="529" priority="463" operator="equal">
      <formula>"NÃO"</formula>
    </cfRule>
    <cfRule type="cellIs" dxfId="528" priority="464" operator="equal">
      <formula>"SIM"</formula>
    </cfRule>
  </conditionalFormatting>
  <conditionalFormatting sqref="Z16">
    <cfRule type="cellIs" dxfId="527" priority="462" operator="equal">
      <formula>"OPORTUNIDADE"</formula>
    </cfRule>
  </conditionalFormatting>
  <conditionalFormatting sqref="Z16">
    <cfRule type="cellIs" dxfId="526" priority="460" operator="equal">
      <formula>"NÃO"</formula>
    </cfRule>
    <cfRule type="cellIs" dxfId="525" priority="461" operator="equal">
      <formula>"SIM"</formula>
    </cfRule>
  </conditionalFormatting>
  <conditionalFormatting sqref="Z16">
    <cfRule type="cellIs" dxfId="524" priority="459" operator="equal">
      <formula>"OPORTUNIDADE"</formula>
    </cfRule>
  </conditionalFormatting>
  <conditionalFormatting sqref="Z16">
    <cfRule type="cellIs" dxfId="523" priority="457" operator="equal">
      <formula>"NÃO"</formula>
    </cfRule>
    <cfRule type="cellIs" dxfId="522" priority="458" operator="equal">
      <formula>"SIM"</formula>
    </cfRule>
  </conditionalFormatting>
  <conditionalFormatting sqref="Z16">
    <cfRule type="cellIs" dxfId="521" priority="456" operator="equal">
      <formula>"OPORTUNIDADE"</formula>
    </cfRule>
  </conditionalFormatting>
  <conditionalFormatting sqref="Z16">
    <cfRule type="cellIs" dxfId="520" priority="454" operator="equal">
      <formula>"NÃO"</formula>
    </cfRule>
    <cfRule type="cellIs" dxfId="519" priority="455" operator="equal">
      <formula>"SIM"</formula>
    </cfRule>
  </conditionalFormatting>
  <conditionalFormatting sqref="Z16">
    <cfRule type="cellIs" dxfId="518" priority="453" operator="equal">
      <formula>"OPORTUNIDADE"</formula>
    </cfRule>
  </conditionalFormatting>
  <conditionalFormatting sqref="Z16">
    <cfRule type="cellIs" dxfId="517" priority="451" operator="equal">
      <formula>"NÃO"</formula>
    </cfRule>
    <cfRule type="cellIs" dxfId="516" priority="452" operator="equal">
      <formula>"SIM"</formula>
    </cfRule>
  </conditionalFormatting>
  <conditionalFormatting sqref="Z16">
    <cfRule type="cellIs" dxfId="515" priority="450" operator="equal">
      <formula>"OPORTUNIDADE"</formula>
    </cfRule>
  </conditionalFormatting>
  <conditionalFormatting sqref="Z16">
    <cfRule type="cellIs" dxfId="514" priority="448" operator="equal">
      <formula>"NÃO"</formula>
    </cfRule>
    <cfRule type="cellIs" dxfId="513" priority="449" operator="equal">
      <formula>"SIM"</formula>
    </cfRule>
  </conditionalFormatting>
  <conditionalFormatting sqref="Z16">
    <cfRule type="cellIs" dxfId="512" priority="447" operator="equal">
      <formula>"OPORTUNIDADE"</formula>
    </cfRule>
  </conditionalFormatting>
  <conditionalFormatting sqref="Z16">
    <cfRule type="cellIs" dxfId="511" priority="445" operator="equal">
      <formula>"NÃO"</formula>
    </cfRule>
    <cfRule type="cellIs" dxfId="510" priority="446" operator="equal">
      <formula>"SIM"</formula>
    </cfRule>
  </conditionalFormatting>
  <conditionalFormatting sqref="Z16">
    <cfRule type="cellIs" dxfId="509" priority="444" operator="equal">
      <formula>"OPORTUNIDADE"</formula>
    </cfRule>
  </conditionalFormatting>
  <conditionalFormatting sqref="Z16">
    <cfRule type="cellIs" dxfId="508" priority="442" operator="equal">
      <formula>"NÃO"</formula>
    </cfRule>
    <cfRule type="cellIs" dxfId="507" priority="443" operator="equal">
      <formula>"SIM"</formula>
    </cfRule>
  </conditionalFormatting>
  <conditionalFormatting sqref="Z16">
    <cfRule type="cellIs" dxfId="506" priority="441" operator="equal">
      <formula>"OPORTUNIDADE"</formula>
    </cfRule>
  </conditionalFormatting>
  <conditionalFormatting sqref="Z16">
    <cfRule type="cellIs" dxfId="505" priority="439" operator="equal">
      <formula>"NÃO"</formula>
    </cfRule>
    <cfRule type="cellIs" dxfId="504" priority="440" operator="equal">
      <formula>"SIM"</formula>
    </cfRule>
  </conditionalFormatting>
  <conditionalFormatting sqref="Z16">
    <cfRule type="cellIs" dxfId="503" priority="438" operator="equal">
      <formula>"OPORTUNIDADE"</formula>
    </cfRule>
  </conditionalFormatting>
  <conditionalFormatting sqref="Z16">
    <cfRule type="cellIs" dxfId="502" priority="436" operator="equal">
      <formula>"NÃO"</formula>
    </cfRule>
    <cfRule type="cellIs" dxfId="501" priority="437" operator="equal">
      <formula>"SIM"</formula>
    </cfRule>
  </conditionalFormatting>
  <conditionalFormatting sqref="Y16">
    <cfRule type="cellIs" dxfId="500" priority="435" operator="equal">
      <formula>"OPORTUNIDADE"</formula>
    </cfRule>
  </conditionalFormatting>
  <conditionalFormatting sqref="Y16">
    <cfRule type="cellIs" dxfId="499" priority="433" operator="equal">
      <formula>"NÃO"</formula>
    </cfRule>
    <cfRule type="cellIs" dxfId="498" priority="434" operator="equal">
      <formula>"SIM"</formula>
    </cfRule>
  </conditionalFormatting>
  <conditionalFormatting sqref="Z19:Z20">
    <cfRule type="cellIs" dxfId="497" priority="432" operator="equal">
      <formula>"OPORTUNIDADE"</formula>
    </cfRule>
  </conditionalFormatting>
  <conditionalFormatting sqref="Z19:Z20">
    <cfRule type="cellIs" dxfId="496" priority="430" operator="equal">
      <formula>"NÃO"</formula>
    </cfRule>
    <cfRule type="cellIs" dxfId="495" priority="431" operator="equal">
      <formula>"SIM"</formula>
    </cfRule>
  </conditionalFormatting>
  <conditionalFormatting sqref="Z19:Z20">
    <cfRule type="cellIs" dxfId="494" priority="429" operator="equal">
      <formula>"OPORTUNIDADE"</formula>
    </cfRule>
  </conditionalFormatting>
  <conditionalFormatting sqref="Z19:Z20">
    <cfRule type="cellIs" dxfId="493" priority="427" operator="equal">
      <formula>"NÃO"</formula>
    </cfRule>
    <cfRule type="cellIs" dxfId="492" priority="428" operator="equal">
      <formula>"SIM"</formula>
    </cfRule>
  </conditionalFormatting>
  <conditionalFormatting sqref="Z19:Z20">
    <cfRule type="cellIs" dxfId="491" priority="426" operator="equal">
      <formula>"OPORTUNIDADE"</formula>
    </cfRule>
  </conditionalFormatting>
  <conditionalFormatting sqref="Z19:Z20">
    <cfRule type="cellIs" dxfId="490" priority="424" operator="equal">
      <formula>"NÃO"</formula>
    </cfRule>
    <cfRule type="cellIs" dxfId="489" priority="425" operator="equal">
      <formula>"SIM"</formula>
    </cfRule>
  </conditionalFormatting>
  <conditionalFormatting sqref="Y19:Y20">
    <cfRule type="cellIs" dxfId="488" priority="423" operator="equal">
      <formula>"OPORTUNIDADE"</formula>
    </cfRule>
  </conditionalFormatting>
  <conditionalFormatting sqref="Y19:Y20">
    <cfRule type="cellIs" dxfId="487" priority="421" operator="equal">
      <formula>"NÃO"</formula>
    </cfRule>
    <cfRule type="cellIs" dxfId="486" priority="422" operator="equal">
      <formula>"SIM"</formula>
    </cfRule>
  </conditionalFormatting>
  <conditionalFormatting sqref="Z36">
    <cfRule type="cellIs" dxfId="485" priority="420" operator="equal">
      <formula>"OPORTUNIDADE"</formula>
    </cfRule>
  </conditionalFormatting>
  <conditionalFormatting sqref="Z36">
    <cfRule type="cellIs" dxfId="484" priority="418" operator="equal">
      <formula>"NÃO"</formula>
    </cfRule>
    <cfRule type="cellIs" dxfId="483" priority="419" operator="equal">
      <formula>"SIM"</formula>
    </cfRule>
  </conditionalFormatting>
  <conditionalFormatting sqref="Z36">
    <cfRule type="cellIs" dxfId="482" priority="414" operator="equal">
      <formula>"OPORTUNIDADE"</formula>
    </cfRule>
  </conditionalFormatting>
  <conditionalFormatting sqref="Z36">
    <cfRule type="cellIs" dxfId="481" priority="412" operator="equal">
      <formula>"NÃO"</formula>
    </cfRule>
    <cfRule type="cellIs" dxfId="480" priority="413" operator="equal">
      <formula>"SIM"</formula>
    </cfRule>
  </conditionalFormatting>
  <conditionalFormatting sqref="Y23:Z24">
    <cfRule type="cellIs" dxfId="479" priority="411" operator="equal">
      <formula>"OPORTUNIDADE"</formula>
    </cfRule>
  </conditionalFormatting>
  <conditionalFormatting sqref="Y23:Z24">
    <cfRule type="cellIs" dxfId="478" priority="409" operator="equal">
      <formula>"NÃO"</formula>
    </cfRule>
    <cfRule type="cellIs" dxfId="477" priority="410" operator="equal">
      <formula>"SIM"</formula>
    </cfRule>
  </conditionalFormatting>
  <conditionalFormatting sqref="Z26:Z27">
    <cfRule type="cellIs" dxfId="476" priority="408" operator="equal">
      <formula>"OPORTUNIDADE"</formula>
    </cfRule>
  </conditionalFormatting>
  <conditionalFormatting sqref="Z26:Z27">
    <cfRule type="cellIs" dxfId="475" priority="406" operator="equal">
      <formula>"NÃO"</formula>
    </cfRule>
    <cfRule type="cellIs" dxfId="474" priority="407" operator="equal">
      <formula>"SIM"</formula>
    </cfRule>
  </conditionalFormatting>
  <conditionalFormatting sqref="Z26:Z27">
    <cfRule type="cellIs" dxfId="473" priority="405" operator="equal">
      <formula>"OPORTUNIDADE"</formula>
    </cfRule>
  </conditionalFormatting>
  <conditionalFormatting sqref="Z26:Z27">
    <cfRule type="cellIs" dxfId="472" priority="403" operator="equal">
      <formula>"NÃO"</formula>
    </cfRule>
    <cfRule type="cellIs" dxfId="471" priority="404" operator="equal">
      <formula>"SIM"</formula>
    </cfRule>
  </conditionalFormatting>
  <conditionalFormatting sqref="Z26:Z27">
    <cfRule type="cellIs" dxfId="470" priority="402" operator="equal">
      <formula>"OPORTUNIDADE"</formula>
    </cfRule>
  </conditionalFormatting>
  <conditionalFormatting sqref="Z26:Z27">
    <cfRule type="cellIs" dxfId="469" priority="400" operator="equal">
      <formula>"NÃO"</formula>
    </cfRule>
    <cfRule type="cellIs" dxfId="468" priority="401" operator="equal">
      <formula>"SIM"</formula>
    </cfRule>
  </conditionalFormatting>
  <conditionalFormatting sqref="Z26:Z27">
    <cfRule type="cellIs" dxfId="467" priority="399" operator="equal">
      <formula>"OPORTUNIDADE"</formula>
    </cfRule>
  </conditionalFormatting>
  <conditionalFormatting sqref="Z26:Z27">
    <cfRule type="cellIs" dxfId="466" priority="397" operator="equal">
      <formula>"NÃO"</formula>
    </cfRule>
    <cfRule type="cellIs" dxfId="465" priority="398" operator="equal">
      <formula>"SIM"</formula>
    </cfRule>
  </conditionalFormatting>
  <conditionalFormatting sqref="Z26:Z27">
    <cfRule type="cellIs" dxfId="464" priority="396" operator="equal">
      <formula>"OPORTUNIDADE"</formula>
    </cfRule>
  </conditionalFormatting>
  <conditionalFormatting sqref="Z26:Z27">
    <cfRule type="cellIs" dxfId="463" priority="394" operator="equal">
      <formula>"NÃO"</formula>
    </cfRule>
    <cfRule type="cellIs" dxfId="462" priority="395" operator="equal">
      <formula>"SIM"</formula>
    </cfRule>
  </conditionalFormatting>
  <conditionalFormatting sqref="Z26:Z27">
    <cfRule type="cellIs" dxfId="461" priority="393" operator="equal">
      <formula>"OPORTUNIDADE"</formula>
    </cfRule>
  </conditionalFormatting>
  <conditionalFormatting sqref="Z26:Z27">
    <cfRule type="cellIs" dxfId="460" priority="391" operator="equal">
      <formula>"NÃO"</formula>
    </cfRule>
    <cfRule type="cellIs" dxfId="459" priority="392" operator="equal">
      <formula>"SIM"</formula>
    </cfRule>
  </conditionalFormatting>
  <conditionalFormatting sqref="Z26:Z27">
    <cfRule type="cellIs" dxfId="458" priority="390" operator="equal">
      <formula>"OPORTUNIDADE"</formula>
    </cfRule>
  </conditionalFormatting>
  <conditionalFormatting sqref="Z26:Z27">
    <cfRule type="cellIs" dxfId="457" priority="388" operator="equal">
      <formula>"NÃO"</formula>
    </cfRule>
    <cfRule type="cellIs" dxfId="456" priority="389" operator="equal">
      <formula>"SIM"</formula>
    </cfRule>
  </conditionalFormatting>
  <conditionalFormatting sqref="Z26:Z27">
    <cfRule type="cellIs" dxfId="455" priority="387" operator="equal">
      <formula>"OPORTUNIDADE"</formula>
    </cfRule>
  </conditionalFormatting>
  <conditionalFormatting sqref="Z26:Z27">
    <cfRule type="cellIs" dxfId="454" priority="385" operator="equal">
      <formula>"NÃO"</formula>
    </cfRule>
    <cfRule type="cellIs" dxfId="453" priority="386" operator="equal">
      <formula>"SIM"</formula>
    </cfRule>
  </conditionalFormatting>
  <conditionalFormatting sqref="Z26:Z27">
    <cfRule type="cellIs" dxfId="452" priority="384" operator="equal">
      <formula>"OPORTUNIDADE"</formula>
    </cfRule>
  </conditionalFormatting>
  <conditionalFormatting sqref="Z26:Z27">
    <cfRule type="cellIs" dxfId="451" priority="382" operator="equal">
      <formula>"NÃO"</formula>
    </cfRule>
    <cfRule type="cellIs" dxfId="450" priority="383" operator="equal">
      <formula>"SIM"</formula>
    </cfRule>
  </conditionalFormatting>
  <conditionalFormatting sqref="Z26:Z27">
    <cfRule type="cellIs" dxfId="449" priority="381" operator="equal">
      <formula>"OPORTUNIDADE"</formula>
    </cfRule>
  </conditionalFormatting>
  <conditionalFormatting sqref="Z26:Z27">
    <cfRule type="cellIs" dxfId="448" priority="379" operator="equal">
      <formula>"NÃO"</formula>
    </cfRule>
    <cfRule type="cellIs" dxfId="447" priority="380" operator="equal">
      <formula>"SIM"</formula>
    </cfRule>
  </conditionalFormatting>
  <conditionalFormatting sqref="Z26:Z27">
    <cfRule type="cellIs" dxfId="446" priority="378" operator="equal">
      <formula>"OPORTUNIDADE"</formula>
    </cfRule>
  </conditionalFormatting>
  <conditionalFormatting sqref="Z26:Z27">
    <cfRule type="cellIs" dxfId="445" priority="376" operator="equal">
      <formula>"NÃO"</formula>
    </cfRule>
    <cfRule type="cellIs" dxfId="444" priority="377" operator="equal">
      <formula>"SIM"</formula>
    </cfRule>
  </conditionalFormatting>
  <conditionalFormatting sqref="Z26:Z27">
    <cfRule type="cellIs" dxfId="443" priority="375" operator="equal">
      <formula>"OPORTUNIDADE"</formula>
    </cfRule>
  </conditionalFormatting>
  <conditionalFormatting sqref="Z26:Z27">
    <cfRule type="cellIs" dxfId="442" priority="373" operator="equal">
      <formula>"NÃO"</formula>
    </cfRule>
    <cfRule type="cellIs" dxfId="441" priority="374" operator="equal">
      <formula>"SIM"</formula>
    </cfRule>
  </conditionalFormatting>
  <conditionalFormatting sqref="Z27:Z28">
    <cfRule type="cellIs" dxfId="440" priority="366" operator="equal">
      <formula>"OPORTUNIDADE"</formula>
    </cfRule>
  </conditionalFormatting>
  <conditionalFormatting sqref="Z27:Z28">
    <cfRule type="cellIs" dxfId="439" priority="364" operator="equal">
      <formula>"NÃO"</formula>
    </cfRule>
    <cfRule type="cellIs" dxfId="438" priority="365" operator="equal">
      <formula>"SIM"</formula>
    </cfRule>
  </conditionalFormatting>
  <conditionalFormatting sqref="Z28:Z29">
    <cfRule type="cellIs" dxfId="437" priority="363" operator="equal">
      <formula>"OPORTUNIDADE"</formula>
    </cfRule>
  </conditionalFormatting>
  <conditionalFormatting sqref="Z28:Z29">
    <cfRule type="cellIs" dxfId="436" priority="361" operator="equal">
      <formula>"NÃO"</formula>
    </cfRule>
    <cfRule type="cellIs" dxfId="435" priority="362" operator="equal">
      <formula>"SIM"</formula>
    </cfRule>
  </conditionalFormatting>
  <conditionalFormatting sqref="Z25:Z26">
    <cfRule type="cellIs" dxfId="434" priority="360" operator="equal">
      <formula>"OPORTUNIDADE"</formula>
    </cfRule>
  </conditionalFormatting>
  <conditionalFormatting sqref="Z25:Z26">
    <cfRule type="cellIs" dxfId="433" priority="358" operator="equal">
      <formula>"NÃO"</formula>
    </cfRule>
    <cfRule type="cellIs" dxfId="432" priority="359" operator="equal">
      <formula>"SIM"</formula>
    </cfRule>
  </conditionalFormatting>
  <conditionalFormatting sqref="Z25:Z26">
    <cfRule type="cellIs" dxfId="431" priority="357" operator="equal">
      <formula>"OPORTUNIDADE"</formula>
    </cfRule>
  </conditionalFormatting>
  <conditionalFormatting sqref="Z25:Z26">
    <cfRule type="cellIs" dxfId="430" priority="355" operator="equal">
      <formula>"NÃO"</formula>
    </cfRule>
    <cfRule type="cellIs" dxfId="429" priority="356" operator="equal">
      <formula>"SIM"</formula>
    </cfRule>
  </conditionalFormatting>
  <conditionalFormatting sqref="Z25:Z26">
    <cfRule type="cellIs" dxfId="428" priority="354" operator="equal">
      <formula>"OPORTUNIDADE"</formula>
    </cfRule>
  </conditionalFormatting>
  <conditionalFormatting sqref="Z25:Z26">
    <cfRule type="cellIs" dxfId="427" priority="352" operator="equal">
      <formula>"NÃO"</formula>
    </cfRule>
    <cfRule type="cellIs" dxfId="426" priority="353" operator="equal">
      <formula>"SIM"</formula>
    </cfRule>
  </conditionalFormatting>
  <conditionalFormatting sqref="Z25:Z26">
    <cfRule type="cellIs" dxfId="425" priority="351" operator="equal">
      <formula>"OPORTUNIDADE"</formula>
    </cfRule>
  </conditionalFormatting>
  <conditionalFormatting sqref="Z25:Z26">
    <cfRule type="cellIs" dxfId="424" priority="349" operator="equal">
      <formula>"NÃO"</formula>
    </cfRule>
    <cfRule type="cellIs" dxfId="423" priority="350" operator="equal">
      <formula>"SIM"</formula>
    </cfRule>
  </conditionalFormatting>
  <conditionalFormatting sqref="Z25:Z26">
    <cfRule type="cellIs" dxfId="422" priority="348" operator="equal">
      <formula>"OPORTUNIDADE"</formula>
    </cfRule>
  </conditionalFormatting>
  <conditionalFormatting sqref="Z25:Z26">
    <cfRule type="cellIs" dxfId="421" priority="346" operator="equal">
      <formula>"NÃO"</formula>
    </cfRule>
    <cfRule type="cellIs" dxfId="420" priority="347" operator="equal">
      <formula>"SIM"</formula>
    </cfRule>
  </conditionalFormatting>
  <conditionalFormatting sqref="Z25:Z26">
    <cfRule type="cellIs" dxfId="419" priority="345" operator="equal">
      <formula>"OPORTUNIDADE"</formula>
    </cfRule>
  </conditionalFormatting>
  <conditionalFormatting sqref="Z25:Z26">
    <cfRule type="cellIs" dxfId="418" priority="343" operator="equal">
      <formula>"NÃO"</formula>
    </cfRule>
    <cfRule type="cellIs" dxfId="417" priority="344" operator="equal">
      <formula>"SIM"</formula>
    </cfRule>
  </conditionalFormatting>
  <conditionalFormatting sqref="Z25:Z26">
    <cfRule type="cellIs" dxfId="416" priority="342" operator="equal">
      <formula>"OPORTUNIDADE"</formula>
    </cfRule>
  </conditionalFormatting>
  <conditionalFormatting sqref="Z25:Z26">
    <cfRule type="cellIs" dxfId="415" priority="340" operator="equal">
      <formula>"NÃO"</formula>
    </cfRule>
    <cfRule type="cellIs" dxfId="414" priority="341" operator="equal">
      <formula>"SIM"</formula>
    </cfRule>
  </conditionalFormatting>
  <conditionalFormatting sqref="Z25:Z26">
    <cfRule type="cellIs" dxfId="413" priority="339" operator="equal">
      <formula>"OPORTUNIDADE"</formula>
    </cfRule>
  </conditionalFormatting>
  <conditionalFormatting sqref="Z25:Z26">
    <cfRule type="cellIs" dxfId="412" priority="337" operator="equal">
      <formula>"NÃO"</formula>
    </cfRule>
    <cfRule type="cellIs" dxfId="411" priority="338" operator="equal">
      <formula>"SIM"</formula>
    </cfRule>
  </conditionalFormatting>
  <conditionalFormatting sqref="Z25:Z26">
    <cfRule type="cellIs" dxfId="410" priority="336" operator="equal">
      <formula>"OPORTUNIDADE"</formula>
    </cfRule>
  </conditionalFormatting>
  <conditionalFormatting sqref="Z25:Z26">
    <cfRule type="cellIs" dxfId="409" priority="334" operator="equal">
      <formula>"NÃO"</formula>
    </cfRule>
    <cfRule type="cellIs" dxfId="408" priority="335" operator="equal">
      <formula>"SIM"</formula>
    </cfRule>
  </conditionalFormatting>
  <conditionalFormatting sqref="Z25:Z26">
    <cfRule type="cellIs" dxfId="407" priority="333" operator="equal">
      <formula>"OPORTUNIDADE"</formula>
    </cfRule>
  </conditionalFormatting>
  <conditionalFormatting sqref="Z25:Z26">
    <cfRule type="cellIs" dxfId="406" priority="331" operator="equal">
      <formula>"NÃO"</formula>
    </cfRule>
    <cfRule type="cellIs" dxfId="405" priority="332" operator="equal">
      <formula>"SIM"</formula>
    </cfRule>
  </conditionalFormatting>
  <conditionalFormatting sqref="Z25:Z26">
    <cfRule type="cellIs" dxfId="404" priority="330" operator="equal">
      <formula>"OPORTUNIDADE"</formula>
    </cfRule>
  </conditionalFormatting>
  <conditionalFormatting sqref="Z25:Z26">
    <cfRule type="cellIs" dxfId="403" priority="328" operator="equal">
      <formula>"NÃO"</formula>
    </cfRule>
    <cfRule type="cellIs" dxfId="402" priority="329" operator="equal">
      <formula>"SIM"</formula>
    </cfRule>
  </conditionalFormatting>
  <conditionalFormatting sqref="Z25:Z26">
    <cfRule type="cellIs" dxfId="401" priority="327" operator="equal">
      <formula>"OPORTUNIDADE"</formula>
    </cfRule>
  </conditionalFormatting>
  <conditionalFormatting sqref="Z25:Z26">
    <cfRule type="cellIs" dxfId="400" priority="325" operator="equal">
      <formula>"NÃO"</formula>
    </cfRule>
    <cfRule type="cellIs" dxfId="399" priority="326" operator="equal">
      <formula>"SIM"</formula>
    </cfRule>
  </conditionalFormatting>
  <conditionalFormatting sqref="Z25:Z26">
    <cfRule type="cellIs" dxfId="398" priority="324" operator="equal">
      <formula>"OPORTUNIDADE"</formula>
    </cfRule>
  </conditionalFormatting>
  <conditionalFormatting sqref="Z25:Z26">
    <cfRule type="cellIs" dxfId="397" priority="322" operator="equal">
      <formula>"NÃO"</formula>
    </cfRule>
    <cfRule type="cellIs" dxfId="396" priority="323" operator="equal">
      <formula>"SIM"</formula>
    </cfRule>
  </conditionalFormatting>
  <conditionalFormatting sqref="Z25:Z26">
    <cfRule type="cellIs" dxfId="395" priority="321" operator="equal">
      <formula>"OPORTUNIDADE"</formula>
    </cfRule>
  </conditionalFormatting>
  <conditionalFormatting sqref="Z25:Z26">
    <cfRule type="cellIs" dxfId="394" priority="319" operator="equal">
      <formula>"NÃO"</formula>
    </cfRule>
    <cfRule type="cellIs" dxfId="393" priority="320" operator="equal">
      <formula>"SIM"</formula>
    </cfRule>
  </conditionalFormatting>
  <conditionalFormatting sqref="Z25:Z26">
    <cfRule type="cellIs" dxfId="392" priority="318" operator="equal">
      <formula>"OPORTUNIDADE"</formula>
    </cfRule>
  </conditionalFormatting>
  <conditionalFormatting sqref="Z25:Z26">
    <cfRule type="cellIs" dxfId="391" priority="316" operator="equal">
      <formula>"NÃO"</formula>
    </cfRule>
    <cfRule type="cellIs" dxfId="390" priority="317" operator="equal">
      <formula>"SIM"</formula>
    </cfRule>
  </conditionalFormatting>
  <conditionalFormatting sqref="Z25:Z26">
    <cfRule type="cellIs" dxfId="389" priority="315" operator="equal">
      <formula>"OPORTUNIDADE"</formula>
    </cfRule>
  </conditionalFormatting>
  <conditionalFormatting sqref="Z25:Z26">
    <cfRule type="cellIs" dxfId="388" priority="313" operator="equal">
      <formula>"NÃO"</formula>
    </cfRule>
    <cfRule type="cellIs" dxfId="387" priority="314" operator="equal">
      <formula>"SIM"</formula>
    </cfRule>
  </conditionalFormatting>
  <conditionalFormatting sqref="Z25:Z26">
    <cfRule type="cellIs" dxfId="386" priority="312" operator="equal">
      <formula>"OPORTUNIDADE"</formula>
    </cfRule>
  </conditionalFormatting>
  <conditionalFormatting sqref="Z25:Z26">
    <cfRule type="cellIs" dxfId="385" priority="310" operator="equal">
      <formula>"NÃO"</formula>
    </cfRule>
    <cfRule type="cellIs" dxfId="384" priority="311" operator="equal">
      <formula>"SIM"</formula>
    </cfRule>
  </conditionalFormatting>
  <conditionalFormatting sqref="Z25:Z26">
    <cfRule type="cellIs" dxfId="383" priority="309" operator="equal">
      <formula>"OPORTUNIDADE"</formula>
    </cfRule>
  </conditionalFormatting>
  <conditionalFormatting sqref="Z25:Z26">
    <cfRule type="cellIs" dxfId="382" priority="307" operator="equal">
      <formula>"NÃO"</formula>
    </cfRule>
    <cfRule type="cellIs" dxfId="381" priority="308" operator="equal">
      <formula>"SIM"</formula>
    </cfRule>
  </conditionalFormatting>
  <conditionalFormatting sqref="Z25:Z26">
    <cfRule type="cellIs" dxfId="380" priority="306" operator="equal">
      <formula>"OPORTUNIDADE"</formula>
    </cfRule>
  </conditionalFormatting>
  <conditionalFormatting sqref="Z25:Z26">
    <cfRule type="cellIs" dxfId="379" priority="304" operator="equal">
      <formula>"NÃO"</formula>
    </cfRule>
    <cfRule type="cellIs" dxfId="378" priority="305" operator="equal">
      <formula>"SIM"</formula>
    </cfRule>
  </conditionalFormatting>
  <conditionalFormatting sqref="Z24:Z25">
    <cfRule type="cellIs" dxfId="377" priority="300" operator="equal">
      <formula>"OPORTUNIDADE"</formula>
    </cfRule>
  </conditionalFormatting>
  <conditionalFormatting sqref="Z24:Z25">
    <cfRule type="cellIs" dxfId="376" priority="298" operator="equal">
      <formula>"NÃO"</formula>
    </cfRule>
    <cfRule type="cellIs" dxfId="375" priority="299" operator="equal">
      <formula>"SIM"</formula>
    </cfRule>
  </conditionalFormatting>
  <conditionalFormatting sqref="Z24:Z25">
    <cfRule type="cellIs" dxfId="374" priority="297" operator="equal">
      <formula>"OPORTUNIDADE"</formula>
    </cfRule>
  </conditionalFormatting>
  <conditionalFormatting sqref="Z24:Z25">
    <cfRule type="cellIs" dxfId="373" priority="295" operator="equal">
      <formula>"NÃO"</formula>
    </cfRule>
    <cfRule type="cellIs" dxfId="372" priority="296" operator="equal">
      <formula>"SIM"</formula>
    </cfRule>
  </conditionalFormatting>
  <conditionalFormatting sqref="Y24:Y25">
    <cfRule type="cellIs" dxfId="371" priority="294" operator="equal">
      <formula>"OPORTUNIDADE"</formula>
    </cfRule>
  </conditionalFormatting>
  <conditionalFormatting sqref="Y24:Y25">
    <cfRule type="cellIs" dxfId="370" priority="292" operator="equal">
      <formula>"NÃO"</formula>
    </cfRule>
    <cfRule type="cellIs" dxfId="369" priority="293" operator="equal">
      <formula>"SIM"</formula>
    </cfRule>
  </conditionalFormatting>
  <conditionalFormatting sqref="Z29:Z30">
    <cfRule type="cellIs" dxfId="368" priority="291" operator="equal">
      <formula>"OPORTUNIDADE"</formula>
    </cfRule>
  </conditionalFormatting>
  <conditionalFormatting sqref="Z29:Z30">
    <cfRule type="cellIs" dxfId="367" priority="289" operator="equal">
      <formula>"NÃO"</formula>
    </cfRule>
    <cfRule type="cellIs" dxfId="366" priority="290" operator="equal">
      <formula>"SIM"</formula>
    </cfRule>
  </conditionalFormatting>
  <conditionalFormatting sqref="Z30:Z31">
    <cfRule type="cellIs" dxfId="365" priority="288" operator="equal">
      <formula>"OPORTUNIDADE"</formula>
    </cfRule>
  </conditionalFormatting>
  <conditionalFormatting sqref="Z30:Z31">
    <cfRule type="cellIs" dxfId="364" priority="286" operator="equal">
      <formula>"NÃO"</formula>
    </cfRule>
    <cfRule type="cellIs" dxfId="363" priority="287" operator="equal">
      <formula>"SIM"</formula>
    </cfRule>
  </conditionalFormatting>
  <conditionalFormatting sqref="Z30:Z31">
    <cfRule type="cellIs" dxfId="362" priority="285" operator="equal">
      <formula>"OPORTUNIDADE"</formula>
    </cfRule>
  </conditionalFormatting>
  <conditionalFormatting sqref="Z30:Z31">
    <cfRule type="cellIs" dxfId="361" priority="283" operator="equal">
      <formula>"NÃO"</formula>
    </cfRule>
    <cfRule type="cellIs" dxfId="360" priority="284" operator="equal">
      <formula>"SIM"</formula>
    </cfRule>
  </conditionalFormatting>
  <conditionalFormatting sqref="Z30:Z31">
    <cfRule type="cellIs" dxfId="359" priority="282" operator="equal">
      <formula>"OPORTUNIDADE"</formula>
    </cfRule>
  </conditionalFormatting>
  <conditionalFormatting sqref="Z30:Z31">
    <cfRule type="cellIs" dxfId="358" priority="280" operator="equal">
      <formula>"NÃO"</formula>
    </cfRule>
    <cfRule type="cellIs" dxfId="357" priority="281" operator="equal">
      <formula>"SIM"</formula>
    </cfRule>
  </conditionalFormatting>
  <conditionalFormatting sqref="Z32:Z33">
    <cfRule type="cellIs" dxfId="356" priority="273" operator="equal">
      <formula>"OPORTUNIDADE"</formula>
    </cfRule>
  </conditionalFormatting>
  <conditionalFormatting sqref="Z32:Z33">
    <cfRule type="cellIs" dxfId="355" priority="271" operator="equal">
      <formula>"NÃO"</formula>
    </cfRule>
    <cfRule type="cellIs" dxfId="354" priority="272" operator="equal">
      <formula>"SIM"</formula>
    </cfRule>
  </conditionalFormatting>
  <conditionalFormatting sqref="Z32:Z34">
    <cfRule type="cellIs" dxfId="353" priority="267" operator="equal">
      <formula>"OPORTUNIDADE"</formula>
    </cfRule>
  </conditionalFormatting>
  <conditionalFormatting sqref="Z32:Z34">
    <cfRule type="cellIs" dxfId="352" priority="265" operator="equal">
      <formula>"NÃO"</formula>
    </cfRule>
    <cfRule type="cellIs" dxfId="351" priority="266" operator="equal">
      <formula>"SIM"</formula>
    </cfRule>
  </conditionalFormatting>
  <conditionalFormatting sqref="Z32:Z33">
    <cfRule type="cellIs" dxfId="350" priority="264" operator="equal">
      <formula>"OPORTUNIDADE"</formula>
    </cfRule>
  </conditionalFormatting>
  <conditionalFormatting sqref="Z32:Z33">
    <cfRule type="cellIs" dxfId="349" priority="262" operator="equal">
      <formula>"NÃO"</formula>
    </cfRule>
    <cfRule type="cellIs" dxfId="348" priority="263" operator="equal">
      <formula>"SIM"</formula>
    </cfRule>
  </conditionalFormatting>
  <conditionalFormatting sqref="Z33:Z34">
    <cfRule type="cellIs" dxfId="347" priority="261" operator="equal">
      <formula>"OPORTUNIDADE"</formula>
    </cfRule>
  </conditionalFormatting>
  <conditionalFormatting sqref="Z33:Z34">
    <cfRule type="cellIs" dxfId="346" priority="259" operator="equal">
      <formula>"NÃO"</formula>
    </cfRule>
    <cfRule type="cellIs" dxfId="345" priority="260" operator="equal">
      <formula>"SIM"</formula>
    </cfRule>
  </conditionalFormatting>
  <conditionalFormatting sqref="Z32:Z33">
    <cfRule type="cellIs" dxfId="344" priority="258" operator="equal">
      <formula>"OPORTUNIDADE"</formula>
    </cfRule>
  </conditionalFormatting>
  <conditionalFormatting sqref="Z32:Z33">
    <cfRule type="cellIs" dxfId="343" priority="256" operator="equal">
      <formula>"NÃO"</formula>
    </cfRule>
    <cfRule type="cellIs" dxfId="342" priority="257" operator="equal">
      <formula>"SIM"</formula>
    </cfRule>
  </conditionalFormatting>
  <conditionalFormatting sqref="Z33:Z34">
    <cfRule type="cellIs" dxfId="341" priority="255" operator="equal">
      <formula>"OPORTUNIDADE"</formula>
    </cfRule>
  </conditionalFormatting>
  <conditionalFormatting sqref="Z33:Z34">
    <cfRule type="cellIs" dxfId="340" priority="253" operator="equal">
      <formula>"NÃO"</formula>
    </cfRule>
    <cfRule type="cellIs" dxfId="339" priority="254" operator="equal">
      <formula>"SIM"</formula>
    </cfRule>
  </conditionalFormatting>
  <conditionalFormatting sqref="Z31:Z32">
    <cfRule type="cellIs" dxfId="338" priority="249" operator="equal">
      <formula>"OPORTUNIDADE"</formula>
    </cfRule>
  </conditionalFormatting>
  <conditionalFormatting sqref="Z31:Z32">
    <cfRule type="cellIs" dxfId="337" priority="247" operator="equal">
      <formula>"NÃO"</formula>
    </cfRule>
    <cfRule type="cellIs" dxfId="336" priority="248" operator="equal">
      <formula>"SIM"</formula>
    </cfRule>
  </conditionalFormatting>
  <conditionalFormatting sqref="BK1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35" priority="238" operator="equal">
      <formula>"OPORTUNIDADE"</formula>
    </cfRule>
  </conditionalFormatting>
  <conditionalFormatting sqref="Y22:Y24">
    <cfRule type="cellIs" dxfId="334" priority="236" operator="equal">
      <formula>"NÃO"</formula>
    </cfRule>
    <cfRule type="cellIs" dxfId="333" priority="237" operator="equal">
      <formula>"SIM"</formula>
    </cfRule>
  </conditionalFormatting>
  <conditionalFormatting sqref="Y25:Y26">
    <cfRule type="cellIs" dxfId="332" priority="235" operator="equal">
      <formula>"OPORTUNIDADE"</formula>
    </cfRule>
  </conditionalFormatting>
  <conditionalFormatting sqref="Y25:Y26">
    <cfRule type="cellIs" dxfId="331" priority="233" operator="equal">
      <formula>"NÃO"</formula>
    </cfRule>
    <cfRule type="cellIs" dxfId="330" priority="234" operator="equal">
      <formula>"SIM"</formula>
    </cfRule>
  </conditionalFormatting>
  <conditionalFormatting sqref="Y25:Y26">
    <cfRule type="cellIs" dxfId="329" priority="232" operator="equal">
      <formula>"OPORTUNIDADE"</formula>
    </cfRule>
  </conditionalFormatting>
  <conditionalFormatting sqref="Y25:Y26">
    <cfRule type="cellIs" dxfId="328" priority="230" operator="equal">
      <formula>"NÃO"</formula>
    </cfRule>
    <cfRule type="cellIs" dxfId="327" priority="231" operator="equal">
      <formula>"SIM"</formula>
    </cfRule>
  </conditionalFormatting>
  <conditionalFormatting sqref="Y26:Y27">
    <cfRule type="cellIs" dxfId="326" priority="229" operator="equal">
      <formula>"OPORTUNIDADE"</formula>
    </cfRule>
  </conditionalFormatting>
  <conditionalFormatting sqref="Y26:Y27">
    <cfRule type="cellIs" dxfId="325" priority="227" operator="equal">
      <formula>"NÃO"</formula>
    </cfRule>
    <cfRule type="cellIs" dxfId="324" priority="228" operator="equal">
      <formula>"SIM"</formula>
    </cfRule>
  </conditionalFormatting>
  <conditionalFormatting sqref="Y26:Y27">
    <cfRule type="cellIs" dxfId="323" priority="226" operator="equal">
      <formula>"OPORTUNIDADE"</formula>
    </cfRule>
  </conditionalFormatting>
  <conditionalFormatting sqref="Y26:Y27">
    <cfRule type="cellIs" dxfId="322" priority="224" operator="equal">
      <formula>"NÃO"</formula>
    </cfRule>
    <cfRule type="cellIs" dxfId="321" priority="225" operator="equal">
      <formula>"SIM"</formula>
    </cfRule>
  </conditionalFormatting>
  <conditionalFormatting sqref="Y27:Y28">
    <cfRule type="cellIs" dxfId="320" priority="223" operator="equal">
      <formula>"OPORTUNIDADE"</formula>
    </cfRule>
  </conditionalFormatting>
  <conditionalFormatting sqref="Y27:Y28">
    <cfRule type="cellIs" dxfId="319" priority="221" operator="equal">
      <formula>"NÃO"</formula>
    </cfRule>
    <cfRule type="cellIs" dxfId="318" priority="222" operator="equal">
      <formula>"SIM"</formula>
    </cfRule>
  </conditionalFormatting>
  <conditionalFormatting sqref="Y27:Y28">
    <cfRule type="cellIs" dxfId="317" priority="220" operator="equal">
      <formula>"OPORTUNIDADE"</formula>
    </cfRule>
  </conditionalFormatting>
  <conditionalFormatting sqref="Y27:Y28">
    <cfRule type="cellIs" dxfId="316" priority="218" operator="equal">
      <formula>"NÃO"</formula>
    </cfRule>
    <cfRule type="cellIs" dxfId="315" priority="219" operator="equal">
      <formula>"SIM"</formula>
    </cfRule>
  </conditionalFormatting>
  <conditionalFormatting sqref="Y28:Y29">
    <cfRule type="cellIs" dxfId="314" priority="217" operator="equal">
      <formula>"OPORTUNIDADE"</formula>
    </cfRule>
  </conditionalFormatting>
  <conditionalFormatting sqref="Y28:Y29">
    <cfRule type="cellIs" dxfId="313" priority="215" operator="equal">
      <formula>"NÃO"</formula>
    </cfRule>
    <cfRule type="cellIs" dxfId="312" priority="216" operator="equal">
      <formula>"SIM"</formula>
    </cfRule>
  </conditionalFormatting>
  <conditionalFormatting sqref="Y28:Y29">
    <cfRule type="cellIs" dxfId="311" priority="214" operator="equal">
      <formula>"OPORTUNIDADE"</formula>
    </cfRule>
  </conditionalFormatting>
  <conditionalFormatting sqref="Y28:Y29">
    <cfRule type="cellIs" dxfId="310" priority="212" operator="equal">
      <formula>"NÃO"</formula>
    </cfRule>
    <cfRule type="cellIs" dxfId="309" priority="213" operator="equal">
      <formula>"SIM"</formula>
    </cfRule>
  </conditionalFormatting>
  <conditionalFormatting sqref="Y29:Y30">
    <cfRule type="cellIs" dxfId="308" priority="211" operator="equal">
      <formula>"OPORTUNIDADE"</formula>
    </cfRule>
  </conditionalFormatting>
  <conditionalFormatting sqref="Y29:Y30">
    <cfRule type="cellIs" dxfId="307" priority="209" operator="equal">
      <formula>"NÃO"</formula>
    </cfRule>
    <cfRule type="cellIs" dxfId="306" priority="210" operator="equal">
      <formula>"SIM"</formula>
    </cfRule>
  </conditionalFormatting>
  <conditionalFormatting sqref="Y29:Y30">
    <cfRule type="cellIs" dxfId="305" priority="208" operator="equal">
      <formula>"OPORTUNIDADE"</formula>
    </cfRule>
  </conditionalFormatting>
  <conditionalFormatting sqref="Y29:Y30">
    <cfRule type="cellIs" dxfId="304" priority="206" operator="equal">
      <formula>"NÃO"</formula>
    </cfRule>
    <cfRule type="cellIs" dxfId="303" priority="207" operator="equal">
      <formula>"SIM"</formula>
    </cfRule>
  </conditionalFormatting>
  <conditionalFormatting sqref="Y30:Y31">
    <cfRule type="cellIs" dxfId="302" priority="205" operator="equal">
      <formula>"OPORTUNIDADE"</formula>
    </cfRule>
  </conditionalFormatting>
  <conditionalFormatting sqref="Y30:Y31">
    <cfRule type="cellIs" dxfId="301" priority="203" operator="equal">
      <formula>"NÃO"</formula>
    </cfRule>
    <cfRule type="cellIs" dxfId="300" priority="204" operator="equal">
      <formula>"SIM"</formula>
    </cfRule>
  </conditionalFormatting>
  <conditionalFormatting sqref="Y30:Y31">
    <cfRule type="cellIs" dxfId="299" priority="202" operator="equal">
      <formula>"OPORTUNIDADE"</formula>
    </cfRule>
  </conditionalFormatting>
  <conditionalFormatting sqref="Y30:Y31">
    <cfRule type="cellIs" dxfId="298" priority="200" operator="equal">
      <formula>"NÃO"</formula>
    </cfRule>
    <cfRule type="cellIs" dxfId="297" priority="201" operator="equal">
      <formula>"SIM"</formula>
    </cfRule>
  </conditionalFormatting>
  <conditionalFormatting sqref="Y31:Y32">
    <cfRule type="cellIs" dxfId="296" priority="199" operator="equal">
      <formula>"OPORTUNIDADE"</formula>
    </cfRule>
  </conditionalFormatting>
  <conditionalFormatting sqref="Y31:Y32">
    <cfRule type="cellIs" dxfId="295" priority="197" operator="equal">
      <formula>"NÃO"</formula>
    </cfRule>
    <cfRule type="cellIs" dxfId="294" priority="198" operator="equal">
      <formula>"SIM"</formula>
    </cfRule>
  </conditionalFormatting>
  <conditionalFormatting sqref="Y31:Y32">
    <cfRule type="cellIs" dxfId="293" priority="196" operator="equal">
      <formula>"OPORTUNIDADE"</formula>
    </cfRule>
  </conditionalFormatting>
  <conditionalFormatting sqref="Y31:Y32">
    <cfRule type="cellIs" dxfId="292" priority="194" operator="equal">
      <formula>"NÃO"</formula>
    </cfRule>
    <cfRule type="cellIs" dxfId="291" priority="195" operator="equal">
      <formula>"SIM"</formula>
    </cfRule>
  </conditionalFormatting>
  <conditionalFormatting sqref="Y32:Y33">
    <cfRule type="cellIs" dxfId="290" priority="193" operator="equal">
      <formula>"OPORTUNIDADE"</formula>
    </cfRule>
  </conditionalFormatting>
  <conditionalFormatting sqref="Y32:Y33">
    <cfRule type="cellIs" dxfId="289" priority="191" operator="equal">
      <formula>"NÃO"</formula>
    </cfRule>
    <cfRule type="cellIs" dxfId="288" priority="192" operator="equal">
      <formula>"SIM"</formula>
    </cfRule>
  </conditionalFormatting>
  <conditionalFormatting sqref="Y32:Y33">
    <cfRule type="cellIs" dxfId="287" priority="190" operator="equal">
      <formula>"OPORTUNIDADE"</formula>
    </cfRule>
  </conditionalFormatting>
  <conditionalFormatting sqref="Y32:Y33">
    <cfRule type="cellIs" dxfId="286" priority="188" operator="equal">
      <formula>"NÃO"</formula>
    </cfRule>
    <cfRule type="cellIs" dxfId="285" priority="189" operator="equal">
      <formula>"SIM"</formula>
    </cfRule>
  </conditionalFormatting>
  <conditionalFormatting sqref="Y33:Y34">
    <cfRule type="cellIs" dxfId="284" priority="187" operator="equal">
      <formula>"OPORTUNIDADE"</formula>
    </cfRule>
  </conditionalFormatting>
  <conditionalFormatting sqref="Y33:Y34">
    <cfRule type="cellIs" dxfId="283" priority="185" operator="equal">
      <formula>"NÃO"</formula>
    </cfRule>
    <cfRule type="cellIs" dxfId="282" priority="186" operator="equal">
      <formula>"SIM"</formula>
    </cfRule>
  </conditionalFormatting>
  <conditionalFormatting sqref="Y33:Y34">
    <cfRule type="cellIs" dxfId="281" priority="184" operator="equal">
      <formula>"OPORTUNIDADE"</formula>
    </cfRule>
  </conditionalFormatting>
  <conditionalFormatting sqref="Y33:Y34">
    <cfRule type="cellIs" dxfId="280" priority="182" operator="equal">
      <formula>"NÃO"</formula>
    </cfRule>
    <cfRule type="cellIs" dxfId="279" priority="183" operator="equal">
      <formula>"SIM"</formula>
    </cfRule>
  </conditionalFormatting>
  <conditionalFormatting sqref="Y34:Y36">
    <cfRule type="cellIs" dxfId="278" priority="181" operator="equal">
      <formula>"OPORTUNIDADE"</formula>
    </cfRule>
  </conditionalFormatting>
  <conditionalFormatting sqref="Y34:Y36">
    <cfRule type="cellIs" dxfId="277" priority="179" operator="equal">
      <formula>"NÃO"</formula>
    </cfRule>
    <cfRule type="cellIs" dxfId="276" priority="180" operator="equal">
      <formula>"SIM"</formula>
    </cfRule>
  </conditionalFormatting>
  <conditionalFormatting sqref="Y34:Y36">
    <cfRule type="cellIs" dxfId="275" priority="178" operator="equal">
      <formula>"OPORTUNIDADE"</formula>
    </cfRule>
  </conditionalFormatting>
  <conditionalFormatting sqref="Y34:Y36">
    <cfRule type="cellIs" dxfId="274" priority="176" operator="equal">
      <formula>"NÃO"</formula>
    </cfRule>
    <cfRule type="cellIs" dxfId="273" priority="177" operator="equal">
      <formula>"SIM"</formula>
    </cfRule>
  </conditionalFormatting>
  <conditionalFormatting sqref="Y23:Z23">
    <cfRule type="cellIs" dxfId="272" priority="175" operator="equal">
      <formula>"OPORTUNIDADE"</formula>
    </cfRule>
  </conditionalFormatting>
  <conditionalFormatting sqref="Y23:Z23">
    <cfRule type="cellIs" dxfId="271" priority="173" operator="equal">
      <formula>"NÃO"</formula>
    </cfRule>
    <cfRule type="cellIs" dxfId="270" priority="174" operator="equal">
      <formula>"SIM"</formula>
    </cfRule>
  </conditionalFormatting>
  <conditionalFormatting sqref="Y24:Z24">
    <cfRule type="cellIs" dxfId="269" priority="172" operator="equal">
      <formula>"OPORTUNIDADE"</formula>
    </cfRule>
  </conditionalFormatting>
  <conditionalFormatting sqref="Y24:Z24">
    <cfRule type="cellIs" dxfId="268" priority="170" operator="equal">
      <formula>"NÃO"</formula>
    </cfRule>
    <cfRule type="cellIs" dxfId="267" priority="171" operator="equal">
      <formula>"SIM"</formula>
    </cfRule>
  </conditionalFormatting>
  <conditionalFormatting sqref="Z22">
    <cfRule type="cellIs" dxfId="266" priority="169" operator="equal">
      <formula>"OPORTUNIDADE"</formula>
    </cfRule>
  </conditionalFormatting>
  <conditionalFormatting sqref="Z22">
    <cfRule type="cellIs" dxfId="265" priority="167" operator="equal">
      <formula>"NÃO"</formula>
    </cfRule>
    <cfRule type="cellIs" dxfId="264" priority="168" operator="equal">
      <formula>"SIM"</formula>
    </cfRule>
  </conditionalFormatting>
  <conditionalFormatting sqref="Z22">
    <cfRule type="cellIs" dxfId="263" priority="166" operator="equal">
      <formula>"OPORTUNIDADE"</formula>
    </cfRule>
  </conditionalFormatting>
  <conditionalFormatting sqref="Z22">
    <cfRule type="cellIs" dxfId="262" priority="164" operator="equal">
      <formula>"NÃO"</formula>
    </cfRule>
    <cfRule type="cellIs" dxfId="261" priority="165" operator="equal">
      <formula>"SIM"</formula>
    </cfRule>
  </conditionalFormatting>
  <conditionalFormatting sqref="Z22">
    <cfRule type="cellIs" dxfId="260" priority="163" operator="equal">
      <formula>"OPORTUNIDADE"</formula>
    </cfRule>
  </conditionalFormatting>
  <conditionalFormatting sqref="Z22">
    <cfRule type="cellIs" dxfId="259" priority="161" operator="equal">
      <formula>"NÃO"</formula>
    </cfRule>
    <cfRule type="cellIs" dxfId="258" priority="162" operator="equal">
      <formula>"SIM"</formula>
    </cfRule>
  </conditionalFormatting>
  <conditionalFormatting sqref="Y22">
    <cfRule type="cellIs" dxfId="257" priority="157" operator="equal">
      <formula>"OPORTUNIDADE"</formula>
    </cfRule>
  </conditionalFormatting>
  <conditionalFormatting sqref="Y22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Y22">
    <cfRule type="cellIs" dxfId="254" priority="154" operator="equal">
      <formula>"OPORTUNIDADE"</formula>
    </cfRule>
  </conditionalFormatting>
  <conditionalFormatting sqref="Y22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Y22">
    <cfRule type="cellIs" dxfId="251" priority="151" operator="equal">
      <formula>"OPORTUNIDADE"</formula>
    </cfRule>
  </conditionalFormatting>
  <conditionalFormatting sqref="Y22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BP1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48" priority="144" operator="equal">
      <formula>"OPORTUNIDADE"</formula>
    </cfRule>
  </conditionalFormatting>
  <conditionalFormatting sqref="Y36">
    <cfRule type="cellIs" dxfId="247" priority="142" operator="equal">
      <formula>"NÃO"</formula>
    </cfRule>
    <cfRule type="cellIs" dxfId="246" priority="143" operator="equal">
      <formula>"SIM"</formula>
    </cfRule>
  </conditionalFormatting>
  <conditionalFormatting sqref="Y42:Z42">
    <cfRule type="cellIs" dxfId="245" priority="141" operator="equal">
      <formula>"OPORTUNIDADE"</formula>
    </cfRule>
  </conditionalFormatting>
  <conditionalFormatting sqref="Y42:Z42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Z43">
    <cfRule type="cellIs" dxfId="242" priority="138" operator="equal">
      <formula>"OPORTUNIDADE"</formula>
    </cfRule>
  </conditionalFormatting>
  <conditionalFormatting sqref="Z43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Z43">
    <cfRule type="cellIs" dxfId="239" priority="135" operator="equal">
      <formula>"OPORTUNIDADE"</formula>
    </cfRule>
  </conditionalFormatting>
  <conditionalFormatting sqref="Z43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Z43">
    <cfRule type="cellIs" dxfId="236" priority="132" operator="equal">
      <formula>"OPORTUNIDADE"</formula>
    </cfRule>
  </conditionalFormatting>
  <conditionalFormatting sqref="Z43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Y43">
    <cfRule type="cellIs" dxfId="233" priority="129" operator="equal">
      <formula>"OPORTUNIDADE"</formula>
    </cfRule>
  </conditionalFormatting>
  <conditionalFormatting sqref="Y43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Y42:Z43">
    <cfRule type="cellIs" dxfId="230" priority="126" operator="equal">
      <formula>"OPORTUNIDADE"</formula>
    </cfRule>
  </conditionalFormatting>
  <conditionalFormatting sqref="Y42:Z43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Z43">
    <cfRule type="cellIs" dxfId="227" priority="123" operator="equal">
      <formula>"OPORTUNIDADE"</formula>
    </cfRule>
  </conditionalFormatting>
  <conditionalFormatting sqref="Z43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Z43">
    <cfRule type="cellIs" dxfId="224" priority="120" operator="equal">
      <formula>"OPORTUNIDADE"</formula>
    </cfRule>
  </conditionalFormatting>
  <conditionalFormatting sqref="Z43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Y43">
    <cfRule type="cellIs" dxfId="221" priority="117" operator="equal">
      <formula>"OPORTUNIDADE"</formula>
    </cfRule>
  </conditionalFormatting>
  <conditionalFormatting sqref="Y43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Y42:Y43">
    <cfRule type="cellIs" dxfId="218" priority="114" operator="equal">
      <formula>"OPORTUNIDADE"</formula>
    </cfRule>
  </conditionalFormatting>
  <conditionalFormatting sqref="Y42:Y43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Y42:Z42">
    <cfRule type="cellIs" dxfId="215" priority="111" operator="equal">
      <formula>"OPORTUNIDADE"</formula>
    </cfRule>
  </conditionalFormatting>
  <conditionalFormatting sqref="Y42:Z42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Y43:Z43">
    <cfRule type="cellIs" dxfId="212" priority="108" operator="equal">
      <formula>"OPORTUNIDADE"</formula>
    </cfRule>
  </conditionalFormatting>
  <conditionalFormatting sqref="Y43:Z43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Z44">
    <cfRule type="cellIs" dxfId="209" priority="105" operator="equal">
      <formula>"OPORTUNIDADE"</formula>
    </cfRule>
  </conditionalFormatting>
  <conditionalFormatting sqref="Z44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Z44">
    <cfRule type="cellIs" dxfId="206" priority="102" operator="equal">
      <formula>"OPORTUNIDADE"</formula>
    </cfRule>
  </conditionalFormatting>
  <conditionalFormatting sqref="Z44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Z44">
    <cfRule type="cellIs" dxfId="203" priority="99" operator="equal">
      <formula>"OPORTUNIDADE"</formula>
    </cfRule>
  </conditionalFormatting>
  <conditionalFormatting sqref="Z44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Z44">
    <cfRule type="cellIs" dxfId="200" priority="96" operator="equal">
      <formula>"OPORTUNIDADE"</formula>
    </cfRule>
  </conditionalFormatting>
  <conditionalFormatting sqref="Z44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Z44">
    <cfRule type="cellIs" dxfId="197" priority="93" operator="equal">
      <formula>"OPORTUNIDADE"</formula>
    </cfRule>
  </conditionalFormatting>
  <conditionalFormatting sqref="Z44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Z44">
    <cfRule type="cellIs" dxfId="194" priority="90" operator="equal">
      <formula>"OPORTUNIDADE"</formula>
    </cfRule>
  </conditionalFormatting>
  <conditionalFormatting sqref="Z44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Z44">
    <cfRule type="cellIs" dxfId="191" priority="87" operator="equal">
      <formula>"OPORTUNIDADE"</formula>
    </cfRule>
  </conditionalFormatting>
  <conditionalFormatting sqref="Z44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Z44">
    <cfRule type="cellIs" dxfId="188" priority="84" operator="equal">
      <formula>"OPORTUNIDADE"</formula>
    </cfRule>
  </conditionalFormatting>
  <conditionalFormatting sqref="Z44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Z44">
    <cfRule type="cellIs" dxfId="185" priority="81" operator="equal">
      <formula>"OPORTUNIDADE"</formula>
    </cfRule>
  </conditionalFormatting>
  <conditionalFormatting sqref="Z44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Z44">
    <cfRule type="cellIs" dxfId="182" priority="78" operator="equal">
      <formula>"OPORTUNIDADE"</formula>
    </cfRule>
  </conditionalFormatting>
  <conditionalFormatting sqref="Z44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Z44">
    <cfRule type="cellIs" dxfId="179" priority="75" operator="equal">
      <formula>"OPORTUNIDADE"</formula>
    </cfRule>
  </conditionalFormatting>
  <conditionalFormatting sqref="Z44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Z44">
    <cfRule type="cellIs" dxfId="176" priority="72" operator="equal">
      <formula>"OPORTUNIDADE"</formula>
    </cfRule>
  </conditionalFormatting>
  <conditionalFormatting sqref="Z44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Z44">
    <cfRule type="cellIs" dxfId="173" priority="69" operator="equal">
      <formula>"OPORTUNIDADE"</formula>
    </cfRule>
  </conditionalFormatting>
  <conditionalFormatting sqref="Z44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Z44">
    <cfRule type="cellIs" dxfId="170" priority="66" operator="equal">
      <formula>"OPORTUNIDADE"</formula>
    </cfRule>
  </conditionalFormatting>
  <conditionalFormatting sqref="Z44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Z44">
    <cfRule type="cellIs" dxfId="167" priority="63" operator="equal">
      <formula>"OPORTUNIDADE"</formula>
    </cfRule>
  </conditionalFormatting>
  <conditionalFormatting sqref="Z44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Z44">
    <cfRule type="cellIs" dxfId="164" priority="60" operator="equal">
      <formula>"OPORTUNIDADE"</formula>
    </cfRule>
  </conditionalFormatting>
  <conditionalFormatting sqref="Z44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Z44">
    <cfRule type="cellIs" dxfId="161" priority="57" operator="equal">
      <formula>"OPORTUNIDADE"</formula>
    </cfRule>
  </conditionalFormatting>
  <conditionalFormatting sqref="Z44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Z44">
    <cfRule type="cellIs" dxfId="158" priority="54" operator="equal">
      <formula>"OPORTUNIDADE"</formula>
    </cfRule>
  </conditionalFormatting>
  <conditionalFormatting sqref="Z44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Z44">
    <cfRule type="cellIs" dxfId="155" priority="51" operator="equal">
      <formula>"OPORTUNIDADE"</formula>
    </cfRule>
  </conditionalFormatting>
  <conditionalFormatting sqref="Z44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Z44">
    <cfRule type="cellIs" dxfId="152" priority="48" operator="equal">
      <formula>"OPORTUNIDADE"</formula>
    </cfRule>
  </conditionalFormatting>
  <conditionalFormatting sqref="Z44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Z44">
    <cfRule type="cellIs" dxfId="149" priority="45" operator="equal">
      <formula>"OPORTUNIDADE"</formula>
    </cfRule>
  </conditionalFormatting>
  <conditionalFormatting sqref="Z44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Z44">
    <cfRule type="cellIs" dxfId="146" priority="42" operator="equal">
      <formula>"OPORTUNIDADE"</formula>
    </cfRule>
  </conditionalFormatting>
  <conditionalFormatting sqref="Z44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Z44">
    <cfRule type="cellIs" dxfId="143" priority="39" operator="equal">
      <formula>"OPORTUNIDADE"</formula>
    </cfRule>
  </conditionalFormatting>
  <conditionalFormatting sqref="Z44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44">
    <cfRule type="cellIs" dxfId="140" priority="36" operator="equal">
      <formula>"OPORTUNIDADE"</formula>
    </cfRule>
  </conditionalFormatting>
  <conditionalFormatting sqref="Z44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44">
    <cfRule type="cellIs" dxfId="137" priority="33" operator="equal">
      <formula>"OPORTUNIDADE"</formula>
    </cfRule>
  </conditionalFormatting>
  <conditionalFormatting sqref="Z44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Z44">
    <cfRule type="cellIs" dxfId="134" priority="30" operator="equal">
      <formula>"OPORTUNIDADE"</formula>
    </cfRule>
  </conditionalFormatting>
  <conditionalFormatting sqref="Z44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44">
    <cfRule type="cellIs" dxfId="131" priority="27" operator="equal">
      <formula>"OPORTUNIDADE"</formula>
    </cfRule>
  </conditionalFormatting>
  <conditionalFormatting sqref="Z44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44">
    <cfRule type="cellIs" dxfId="128" priority="24" operator="equal">
      <formula>"OPORTUNIDADE"</formula>
    </cfRule>
  </conditionalFormatting>
  <conditionalFormatting sqref="Z44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44">
    <cfRule type="cellIs" dxfId="125" priority="21" operator="equal">
      <formula>"OPORTUNIDADE"</formula>
    </cfRule>
  </conditionalFormatting>
  <conditionalFormatting sqref="Z44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44">
    <cfRule type="cellIs" dxfId="122" priority="18" operator="equal">
      <formula>"OPORTUNIDADE"</formula>
    </cfRule>
  </conditionalFormatting>
  <conditionalFormatting sqref="Z44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44">
    <cfRule type="cellIs" dxfId="119" priority="15" operator="equal">
      <formula>"OPORTUNIDADE"</formula>
    </cfRule>
  </conditionalFormatting>
  <conditionalFormatting sqref="Z44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44">
    <cfRule type="cellIs" dxfId="116" priority="12" operator="equal">
      <formula>"OPORTUNIDADE"</formula>
    </cfRule>
  </conditionalFormatting>
  <conditionalFormatting sqref="Y44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44">
    <cfRule type="cellIs" dxfId="113" priority="9" operator="equal">
      <formula>"OPORTUNIDADE"</formula>
    </cfRule>
  </conditionalFormatting>
  <conditionalFormatting sqref="Y44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44">
    <cfRule type="cellIs" dxfId="110" priority="6" operator="equal">
      <formula>"OPORTUNIDADE"</formula>
    </cfRule>
  </conditionalFormatting>
  <conditionalFormatting sqref="Y44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44">
    <cfRule type="cellIs" dxfId="107" priority="3" operator="equal">
      <formula>"OPORTUNIDADE"</formula>
    </cfRule>
  </conditionalFormatting>
  <conditionalFormatting sqref="Y44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24" workbookViewId="0">
      <selection activeCell="A24" sqref="A24:Q3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1313</v>
      </c>
      <c r="D5" s="354"/>
      <c r="E5" s="354"/>
      <c r="F5" s="354"/>
      <c r="G5" s="354"/>
      <c r="H5" s="354"/>
      <c r="I5" s="354"/>
      <c r="J5" s="355"/>
      <c r="K5" s="356" t="s">
        <v>1314</v>
      </c>
      <c r="L5" s="357"/>
      <c r="M5" s="357"/>
      <c r="N5" s="357"/>
      <c r="O5" s="358" t="s">
        <v>1315</v>
      </c>
      <c r="P5" s="359"/>
      <c r="Q5" s="360"/>
    </row>
    <row r="6" spans="1:17" s="93" customFormat="1" ht="15.75" customHeight="1">
      <c r="A6" s="87" t="s">
        <v>1316</v>
      </c>
      <c r="B6" s="94" t="s">
        <v>1317</v>
      </c>
      <c r="C6" s="95" t="s">
        <v>1163</v>
      </c>
      <c r="D6" s="96" t="s">
        <v>1164</v>
      </c>
      <c r="E6" s="95" t="s">
        <v>1318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1319</v>
      </c>
      <c r="M6" s="139" t="s">
        <v>628</v>
      </c>
      <c r="N6" s="140" t="s">
        <v>1158</v>
      </c>
      <c r="O6" s="246" t="s">
        <v>1201</v>
      </c>
      <c r="P6" s="157"/>
      <c r="Q6" s="193" t="s">
        <v>1320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t="30.75" hidden="1" customHeight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1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0.125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19.5" hidden="1" customHeight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1</v>
      </c>
      <c r="P27" s="90"/>
      <c r="Q27" s="145" t="str">
        <f>IF($A$2=1,IF(FN_MC!BJ25="","*",FN_MC!BJ25),IF(FN_MC!BK25="","*",FN_MC!BK25))</f>
        <v>Previsão solicitar MC1 às 09h00</v>
      </c>
    </row>
    <row r="28" spans="1:1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1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6.25" hidden="1" customHeight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1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t="34.5" hidden="1" customHeight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1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1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1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1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0.16666666666666666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1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1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TAL</v>
      </c>
      <c r="G41" s="99" t="str">
        <f>IF(FN_MC!M39="","*",FN_MC!M39)</f>
        <v>TAL-TRO</v>
      </c>
      <c r="H41" s="154">
        <f>IF(FN_MC!K39="","*",FN_MC!K39)</f>
        <v>689</v>
      </c>
      <c r="I41" s="132">
        <f>IF(FN_MC!O39="","*",FN_MC!O39)</f>
        <v>0.39583333333333331</v>
      </c>
      <c r="J41" s="132">
        <f>IF(FN_MC!P39="","*",FN_MC!P39)</f>
        <v>4.1666666666666664E-2</v>
      </c>
      <c r="K41" s="141" t="str">
        <f>IF(FN_MC!AK39="","*",FN_MC!AK39)</f>
        <v>TAL</v>
      </c>
      <c r="L41" s="141" t="str">
        <f>IF(FN_MC!AM39="","*",FN_MC!AM39)</f>
        <v>TAL-TRO</v>
      </c>
      <c r="M41" s="141">
        <f>IF(FN_MC!AP39="","*",FN_MC!AP39)</f>
        <v>689</v>
      </c>
      <c r="N41" s="141" t="str">
        <f>IF(FN_MC!AM39="","*",FN_MC!AM39)</f>
        <v>TAL-TRO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45965</v>
      </c>
      <c r="B42" s="98" t="str">
        <f>IF(FN_MC!X40="","*",FN_MC!X40)</f>
        <v>Contrato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>BRUNO (TF-525)</v>
      </c>
      <c r="F42" s="99" t="str">
        <f>IF(FN_MC!H40="","*",FN_MC!H40)</f>
        <v>556TEP</v>
      </c>
      <c r="G42" s="99" t="str">
        <f>IF(FN_MC!M40="","*",FN_MC!M40)</f>
        <v>TRM-TEP</v>
      </c>
      <c r="H42" s="154">
        <f>IF(FN_MC!K40="","*",FN_MC!K40)</f>
        <v>562.5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556TEP</v>
      </c>
      <c r="L42" s="141" t="str">
        <f>IF(FN_MC!AM40="","*",FN_MC!AM40)</f>
        <v>TRM-TEP</v>
      </c>
      <c r="M42" s="141">
        <f>IF(FN_MC!AP40="","*",FN_MC!AP40)</f>
        <v>562.5</v>
      </c>
      <c r="N42" s="141" t="str">
        <f>IF(FN_MC!AM40="","*",FN_MC!AM40)</f>
        <v>TRM-TEP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W48</v>
      </c>
      <c r="F43" s="99" t="str">
        <f>IF(FN_MC!H41="","*",FN_MC!H41)</f>
        <v>TOM2</v>
      </c>
      <c r="G43" s="99" t="str">
        <f>IF(FN_MC!M41="","*",FN_MC!M41)</f>
        <v>TBA-TIP</v>
      </c>
      <c r="H43" s="154">
        <f>IF(FN_MC!K41="","*",FN_MC!K41)</f>
        <v>383.9</v>
      </c>
      <c r="I43" s="132">
        <f>IF(FN_MC!O41="","*",FN_MC!O41)</f>
        <v>0.39583333333333331</v>
      </c>
      <c r="J43" s="132">
        <f>IF(FN_MC!P41="","*",FN_MC!P41)</f>
        <v>0.16666666666666666</v>
      </c>
      <c r="K43" s="141" t="str">
        <f>IF(FN_MC!AK41="","*",FN_MC!AK41)</f>
        <v>TOM2</v>
      </c>
      <c r="L43" s="141" t="str">
        <f>IF(FN_MC!AM41="","*",FN_MC!AM41)</f>
        <v>TBA-TIP</v>
      </c>
      <c r="M43" s="141">
        <f>IF(FN_MC!AP41="","*",FN_MC!AP41)</f>
        <v>383.9</v>
      </c>
      <c r="N43" s="141" t="str">
        <f>IF(FN_MC!AM41="","*",FN_MC!AM41)</f>
        <v>TBA-TIP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>
        <f>IF(FN_MC!B42="","*",FN_MC!B42)</f>
        <v>45965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W70</v>
      </c>
      <c r="F44" s="99" t="str">
        <f>IF(FN_MC!H42="","*",FN_MC!H42)</f>
        <v>TOM2</v>
      </c>
      <c r="G44" s="99" t="str">
        <f>IF(FN_MC!M42="","*",FN_MC!M42)</f>
        <v>TSE</v>
      </c>
      <c r="H44" s="154">
        <f>IF(FN_MC!K42="","*",FN_MC!K42)</f>
        <v>364</v>
      </c>
      <c r="I44" s="132">
        <f>IF(FN_MC!O42="","*",FN_MC!O42)</f>
        <v>0.375</v>
      </c>
      <c r="J44" s="132">
        <f>IF(FN_MC!P42="","*",FN_MC!P42)</f>
        <v>8.3333333333333329E-2</v>
      </c>
      <c r="K44" s="141" t="str">
        <f>IF(FN_MC!AK42="","*",FN_MC!AK42)</f>
        <v>TOM2</v>
      </c>
      <c r="L44" s="141" t="str">
        <f>IF(FN_MC!AM42="","*",FN_MC!AM42)</f>
        <v>TSE</v>
      </c>
      <c r="M44" s="141">
        <f>IF(FN_MC!AP42="","*",FN_MC!AP42)</f>
        <v>364</v>
      </c>
      <c r="N44" s="141" t="str">
        <f>IF(FN_MC!AM42="","*",FN_MC!AM42)</f>
        <v>TSE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TLA-TSE</v>
      </c>
      <c r="H45" s="154">
        <f>IF(FN_MC!K43="","*",FN_MC!K43)</f>
        <v>343</v>
      </c>
      <c r="I45" s="132" t="str">
        <f>IF(FN_MC!O43="","*",FN_MC!O43)</f>
        <v>-</v>
      </c>
      <c r="J45" s="132">
        <f>IF(FN_MC!P43="","*",FN_MC!P43)</f>
        <v>6.25E-2</v>
      </c>
      <c r="K45" s="141" t="str">
        <f>IF(FN_MC!AK43="","*",FN_MC!AK43)</f>
        <v>TOM2</v>
      </c>
      <c r="L45" s="141" t="str">
        <f>IF(FN_MC!AM43="","*",FN_MC!AM43)</f>
        <v>TLA-TSE</v>
      </c>
      <c r="M45" s="141">
        <f>IF(FN_MC!AP43="","*",FN_MC!AP43)</f>
        <v>343</v>
      </c>
      <c r="N45" s="141" t="str">
        <f>IF(FN_MC!AM43="","*",FN_MC!AM43)</f>
        <v>TLA-TSE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TMI-TCS</v>
      </c>
      <c r="E46" s="99" t="str">
        <f>IF(FN_MC!D44="","*",FN_MC!D44)</f>
        <v>W50</v>
      </c>
      <c r="F46" s="99" t="str">
        <f>IF(FN_MC!H44="","*",FN_MC!H44)</f>
        <v>TCS2</v>
      </c>
      <c r="G46" s="99" t="str">
        <f>IF(FN_MC!M44="","*",FN_MC!M44)</f>
        <v>TVI-TJA</v>
      </c>
      <c r="H46" s="154">
        <f>IF(FN_MC!K44="","*",FN_MC!K44)</f>
        <v>247.6</v>
      </c>
      <c r="I46" s="132">
        <f>IF(FN_MC!O44="","*",FN_MC!O44)</f>
        <v>0.5</v>
      </c>
      <c r="J46" s="132">
        <f>IF(FN_MC!P44="","*",FN_MC!P44)</f>
        <v>8.3333333333333329E-2</v>
      </c>
      <c r="K46" s="141" t="str">
        <f>IF(FN_MC!AK44="","*",FN_MC!AK44)</f>
        <v>TCS2</v>
      </c>
      <c r="L46" s="141" t="str">
        <f>IF(FN_MC!AM44="","*",FN_MC!AM44)</f>
        <v>TVI-TJA</v>
      </c>
      <c r="M46" s="141">
        <f>IF(FN_MC!AP44="","*",FN_MC!AP44)</f>
        <v>247.6</v>
      </c>
      <c r="N46" s="141" t="str">
        <f>IF(FN_MC!AM44="","*",FN_MC!AM44)</f>
        <v>TVI-TJA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>
        <f>IF(FN_MC!B45="","*",FN_MC!B45)</f>
        <v>45965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45965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>
        <f>IF(FN_MC!B48="","*",FN_MC!B48)</f>
        <v>45965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45965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45965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45965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45965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45965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1320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A20" workbookViewId="0">
      <selection activeCell="A20" sqref="A2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94"/>
      <c r="O1" s="294"/>
      <c r="P1" s="170"/>
      <c r="Q1" s="364" t="s">
        <v>1211</v>
      </c>
      <c r="R1" s="365"/>
      <c r="U1" s="102"/>
      <c r="V1" s="366" t="s">
        <v>1321</v>
      </c>
      <c r="W1" s="366"/>
      <c r="X1" s="366"/>
      <c r="Y1" s="104"/>
    </row>
    <row r="2" spans="1:25" s="100" customFormat="1" ht="11.25" customHeight="1">
      <c r="A2" s="105" t="s">
        <v>1322</v>
      </c>
      <c r="B2" s="105" t="s">
        <v>1317</v>
      </c>
      <c r="C2" s="105" t="s">
        <v>605</v>
      </c>
      <c r="D2" s="106" t="s">
        <v>1163</v>
      </c>
      <c r="E2" s="106" t="s">
        <v>1164</v>
      </c>
      <c r="F2" s="106" t="s">
        <v>1316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1323</v>
      </c>
      <c r="U2" s="108" t="s">
        <v>1166</v>
      </c>
      <c r="V2" s="103">
        <f ca="1">TODAY()-1</f>
        <v>45963</v>
      </c>
      <c r="W2" s="103">
        <f ca="1">V2-1</f>
        <v>45962</v>
      </c>
      <c r="X2" s="103">
        <f ca="1">W2-1</f>
        <v>45961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53870</v>
      </c>
      <c r="W6" s="112">
        <f ca="1">_xlfn.XLOOKUP(G6&amp;$W$2,BS_CONTROLE[CHAVE],BS_CONTROLE[Quantidade_11],"-")</f>
        <v>42800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1010</v>
      </c>
      <c r="W10" s="112">
        <f ca="1">_xlfn.XLOOKUP(G10&amp;$W$2,BS_CONTROLE[CHAVE],BS_CONTROLE[Quantidade_11],"-")</f>
        <v>1170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67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53870</v>
      </c>
      <c r="W14" s="112">
        <f ca="1">_xlfn.XLOOKUP(G14&amp;$W$2,BS_CONTROLE[CHAVE],BS_CONTROLE[Quantidade_11],"-")</f>
        <v>42800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67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1010</v>
      </c>
      <c r="W18" s="112">
        <f ca="1">_xlfn.XLOOKUP(G18&amp;$W$2,BS_CONTROLE[CHAVE],BS_CONTROLE[Quantidade_11],"-")</f>
        <v>1170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67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0.125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310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4000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53870</v>
      </c>
      <c r="W25" s="112">
        <f ca="1">_xlfn.XLOOKUP(G25&amp;$W$2,BS_CONTROLE[CHAVE],BS_CONTROLE[Quantidade_11],"-")</f>
        <v>42800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 t="str">
        <f ca="1">_xlfn.XLOOKUP(G27&amp;$X$2,BS_CONTROLE[CHAVE],BS_CONTROLE[Quantidade_11],"-")</f>
        <v>-</v>
      </c>
    </row>
    <row r="28" spans="1:24" s="113" customFormat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1010</v>
      </c>
      <c r="W29" s="112">
        <f ca="1">_xlfn.XLOOKUP(G29&amp;$W$2,BS_CONTROLE[CHAVE],BS_CONTROLE[Quantidade_11],"-")</f>
        <v>1170</v>
      </c>
      <c r="X29" s="112" t="str">
        <f ca="1">_xlfn.XLOOKUP(G29&amp;$X$2,BS_CONTROLE[CHAVE],BS_CONTROLE[Quantidade_11],"-")</f>
        <v>-</v>
      </c>
    </row>
    <row r="30" spans="1:24" s="113" customFormat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0.16666666666666666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RECOLHIMENTO DE DORMENTE</v>
      </c>
      <c r="I33" s="110" t="str">
        <f>IF(FN_MC!H35="","*",FN_MC!H35)</f>
        <v>POV</v>
      </c>
      <c r="J33" s="110" t="str">
        <f>IF(FN_MC!I35="","*",FN_MC!I35)</f>
        <v>PJA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200 Nº DE PEÇAS</v>
      </c>
      <c r="T33" s="110" t="str">
        <f>IF(FN_MC!V35="","*",FN_MC!V35)</f>
        <v>Fran</v>
      </c>
      <c r="U33" s="110" t="str">
        <f>IF(FN_MC!W35="","*",FN_MC!W35)</f>
        <v>Deslocamento lastro entre POV-PJA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TAL</v>
      </c>
      <c r="J37" s="110" t="str">
        <f>IF(FN_MC!I39="","*",FN_MC!I39)</f>
        <v>TRO</v>
      </c>
      <c r="K37" s="110" t="str">
        <f>IF(FN_MC!M39="","*",FN_MC!M39)</f>
        <v>TAL-TRO</v>
      </c>
      <c r="L37" s="110" t="str">
        <f>IF(FN_MC!N39="","*",FN_MC!N39)</f>
        <v>TALTRO</v>
      </c>
      <c r="M37" s="111">
        <f>IF(FN_MC!J39="","*",FN_MC!J39)</f>
        <v>98</v>
      </c>
      <c r="N37" s="296">
        <f>IF(FN_MC!K39="","*",FN_MC!K39)</f>
        <v>689</v>
      </c>
      <c r="O37" s="296" t="str">
        <f>IF(FN_MC!L39="","*",FN_MC!L39)</f>
        <v>-</v>
      </c>
      <c r="P37" s="111"/>
      <c r="Q37" s="128">
        <f>IF(FN_MC!O39="","*",FN_MC!O39)</f>
        <v>0.39583333333333331</v>
      </c>
      <c r="R37" s="128">
        <f>IF(FN_MC!P39="","*",FN_MC!P39)</f>
        <v>4.1666666666666664E-2</v>
      </c>
      <c r="S37" s="110" t="str">
        <f>IF(FN_MC!Q39="","*",CONCATENATE(FN_MC!Q39," ",FN_MC!R39))</f>
        <v>69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</v>
      </c>
      <c r="V37" s="112">
        <f ca="1">_xlfn.XLOOKUP(G37&amp;$V$2,BS_CONTROLE[CHAVE],BS_CONTROLE[Quantidade_11],"-")</f>
        <v>67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Contrato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>BRUNO (TF-525)</v>
      </c>
      <c r="H38" s="110" t="str">
        <f>IF(FN_MC!F40="","*",FN_MC!F40)</f>
        <v>PDM - SOLDA</v>
      </c>
      <c r="I38" s="110" t="str">
        <f>IF(FN_MC!H40="","*",FN_MC!H40)</f>
        <v>556TEP</v>
      </c>
      <c r="J38" s="110" t="str">
        <f>IF(FN_MC!I40="","*",FN_MC!I40)</f>
        <v>-</v>
      </c>
      <c r="K38" s="110" t="str">
        <f>IF(FN_MC!M40="","*",FN_MC!M40)</f>
        <v>TRM-TEP</v>
      </c>
      <c r="L38" s="110" t="str">
        <f>IF(FN_MC!N40="","*",FN_MC!N40)</f>
        <v>556TEP</v>
      </c>
      <c r="M38" s="111">
        <f>IF(FN_MC!J40="","*",FN_MC!J40)</f>
        <v>98</v>
      </c>
      <c r="N38" s="296">
        <f>IF(FN_MC!K40="","*",FN_MC!K40)</f>
        <v>562.5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Bruno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Contrato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TCS-TGR</v>
      </c>
      <c r="F39" s="110">
        <f>IF(FN_MC!B41="","*",FN_MC!B41)</f>
        <v>45965</v>
      </c>
      <c r="G39" s="110" t="str">
        <f>IF(FN_MC!D41="","*",FN_MC!D41)</f>
        <v>W48</v>
      </c>
      <c r="H39" s="110" t="str">
        <f>IF(FN_MC!F41="","*",FN_MC!F41)</f>
        <v>MECANIZAÇÃO - DOL</v>
      </c>
      <c r="I39" s="110" t="str">
        <f>IF(FN_MC!H41="","*",FN_MC!H41)</f>
        <v>TOM2</v>
      </c>
      <c r="J39" s="110" t="str">
        <f>IF(FN_MC!I41="","*",FN_MC!I41)</f>
        <v>TOM2</v>
      </c>
      <c r="K39" s="110" t="str">
        <f>IF(FN_MC!M41="","*",FN_MC!M41)</f>
        <v>TBA-TIP</v>
      </c>
      <c r="L39" s="110" t="str">
        <f>IF(FN_MC!N41="","*",FN_MC!N41)</f>
        <v>TBA389</v>
      </c>
      <c r="M39" s="111">
        <f>IF(FN_MC!J41="","*",FN_MC!J41)</f>
        <v>74</v>
      </c>
      <c r="N39" s="296">
        <f>IF(FN_MC!K41="","*",FN_MC!K41)</f>
        <v>383.9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0.16666666666666666</v>
      </c>
      <c r="S39" s="110" t="str">
        <f>IF(FN_MC!Q41="","*",CONCATENATE(FN_MC!Q41," ",FN_MC!R41))</f>
        <v>4000 M</v>
      </c>
      <c r="T39" s="110" t="str">
        <f>IF(FN_MC!V41="","*",FN_MC!V41)</f>
        <v>Rodrigo</v>
      </c>
      <c r="U39" s="110" t="str">
        <f>IF(FN_MC!W41="","*",FN_MC!W41)</f>
        <v>Desguarnecimento ombro de lastro (DOL)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P1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W70</v>
      </c>
      <c r="H40" s="110" t="str">
        <f>IF(FN_MC!F42="","*",FN_MC!F42)</f>
        <v>OUTRAS ATIVIDADES</v>
      </c>
      <c r="I40" s="110" t="str">
        <f>IF(FN_MC!H42="","*",FN_MC!H42)</f>
        <v>TOM2</v>
      </c>
      <c r="J40" s="110" t="str">
        <f>IF(FN_MC!I42="","*",FN_MC!I42)</f>
        <v>TCS2</v>
      </c>
      <c r="K40" s="110" t="str">
        <f>IF(FN_MC!M42="","*",FN_MC!M42)</f>
        <v>TSE</v>
      </c>
      <c r="L40" s="110" t="str">
        <f>IF(FN_MC!N42="","*",FN_MC!N42)</f>
        <v>TSE1</v>
      </c>
      <c r="M40" s="111">
        <f>IF(FN_MC!J42="","*",FN_MC!J42)</f>
        <v>74</v>
      </c>
      <c r="N40" s="296">
        <f>IF(FN_MC!K42="","*",FN_MC!K42)</f>
        <v>364</v>
      </c>
      <c r="O40" s="296" t="str">
        <f>IF(FN_MC!L42="","*",FN_MC!L42)</f>
        <v>-</v>
      </c>
      <c r="P40" s="111"/>
      <c r="Q40" s="128">
        <f>IF(FN_MC!O42="","*",FN_MC!O42)</f>
        <v>0.375</v>
      </c>
      <c r="R40" s="128">
        <f>IF(FN_MC!P42="","*",FN_MC!P42)</f>
        <v>8.3333333333333329E-2</v>
      </c>
      <c r="S40" s="110" t="str">
        <f>IF(FN_MC!Q42="","*",CONCATENATE(FN_MC!Q42," ",FN_MC!R42))</f>
        <v>1 BINÁRIO</v>
      </c>
      <c r="T40" s="110" t="str">
        <f>IF(FN_MC!V42="","*",FN_MC!V42)</f>
        <v>Elton</v>
      </c>
      <c r="U40" s="110" t="str">
        <f>IF(FN_MC!W42="","*",FN_MC!W42)</f>
        <v>Recolhimento de trilhos em TSE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DESCARGA DE MATERIAL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TLA-TSE</v>
      </c>
      <c r="L41" s="110" t="str">
        <f>IF(FN_MC!N43="","*",FN_MC!N43)</f>
        <v>TLA350</v>
      </c>
      <c r="M41" s="111">
        <f>IF(FN_MC!J43="","*",FN_MC!J43)</f>
        <v>74</v>
      </c>
      <c r="N41" s="296">
        <f>IF(FN_MC!K43="","*",FN_MC!K43)</f>
        <v>343</v>
      </c>
      <c r="O41" s="296" t="str">
        <f>IF(FN_MC!L43="","*",FN_MC!L43)</f>
        <v>-</v>
      </c>
      <c r="P41" s="111"/>
      <c r="Q41" s="128" t="str">
        <f>IF(FN_MC!O43="","*",FN_MC!O43)</f>
        <v>-</v>
      </c>
      <c r="R41" s="128">
        <f>IF(FN_MC!P43="","*",FN_MC!P43)</f>
        <v>6.25E-2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 xml:space="preserve">Descarga de trilho na ponte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FERRONORTE</v>
      </c>
      <c r="E42" s="110" t="str">
        <f>IF(FN_MC!T44="","*",FN_MC!T44)</f>
        <v>TMI-TCS</v>
      </c>
      <c r="F42" s="110">
        <f>IF(FN_MC!B44="","*",FN_MC!B44)</f>
        <v>45965</v>
      </c>
      <c r="G42" s="110" t="str">
        <f>IF(FN_MC!D44="","*",FN_MC!D44)</f>
        <v>W50</v>
      </c>
      <c r="H42" s="110" t="str">
        <f>IF(FN_MC!F44="","*",FN_MC!F44)</f>
        <v>MODERNIZAÇÃO - DORMENTE - DESCARGA</v>
      </c>
      <c r="I42" s="110" t="str">
        <f>IF(FN_MC!H44="","*",FN_MC!H44)</f>
        <v>TCS2</v>
      </c>
      <c r="J42" s="110" t="str">
        <f>IF(FN_MC!I44="","*",FN_MC!I44)</f>
        <v>TCS2</v>
      </c>
      <c r="K42" s="110" t="str">
        <f>IF(FN_MC!M44="","*",FN_MC!M44)</f>
        <v>TVI-TJA</v>
      </c>
      <c r="L42" s="110">
        <f>IF(FN_MC!N44="","*",FN_MC!N44)</f>
        <v>239251</v>
      </c>
      <c r="M42" s="111">
        <f>IF(FN_MC!J44="","*",FN_MC!J44)</f>
        <v>74</v>
      </c>
      <c r="N42" s="296">
        <f>IF(FN_MC!K44="","*",FN_MC!K44)</f>
        <v>247.6</v>
      </c>
      <c r="O42" s="296">
        <f>IF(FN_MC!L44="","*",FN_MC!L44)</f>
        <v>245</v>
      </c>
      <c r="P42" s="111"/>
      <c r="Q42" s="128">
        <f>IF(FN_MC!O44="","*",FN_MC!O44)</f>
        <v>0.5</v>
      </c>
      <c r="R42" s="128">
        <f>IF(FN_MC!P44="","*",FN_MC!P44)</f>
        <v>8.3333333333333329E-2</v>
      </c>
      <c r="S42" s="110" t="str">
        <f>IF(FN_MC!Q44="","*",CONCATENATE(FN_MC!Q44," ",FN_MC!R44))</f>
        <v>1000 Nº DE DORMENTES</v>
      </c>
      <c r="T42" s="110" t="str">
        <f>IF(FN_MC!V44="","*",FN_MC!V44)</f>
        <v>Guilherme</v>
      </c>
      <c r="U42" s="110" t="str">
        <f>IF(FN_MC!W44="","*",FN_MC!W44)</f>
        <v>Descarga de dormentes (Modernização)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>
        <f>IF(FN_MC!B45="","*",FN_MC!B45)</f>
        <v>45965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>
        <f>IF(FN_MC!B46="","*",FN_MC!B46)</f>
        <v>45965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>
        <f>IF(FN_MC!B47="","*",FN_MC!B47)</f>
        <v>45965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>
        <f>IF(FN_MC!B48="","*",FN_MC!B48)</f>
        <v>45965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>
        <f>IF(FN_MC!B49="","*",FN_MC!B49)</f>
        <v>45965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>
        <f>IF(FN_MC!B50="","*",FN_MC!B50)</f>
        <v>45965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>
        <f>IF(FN_MC!B51="","*",FN_MC!B51)</f>
        <v>45965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6" t="str">
        <f>IF(FN_MC!K51="","*",FN_MC!K51)</f>
        <v>*</v>
      </c>
      <c r="O49" s="296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>
        <f>IF(FN_MC!B52="","*",FN_MC!B52)</f>
        <v>45965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>
        <f>IF(FN_MC!B53="","*",FN_MC!B53)</f>
        <v>45965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>
        <f>IF(FN_MC!B54="","*",FN_MC!B54)</f>
        <v>45965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6" t="str">
        <f>IF(FN_MC!K54="","*",FN_MC!K54)</f>
        <v>*</v>
      </c>
      <c r="O52" s="296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>
        <f>IF(FN_MC!B55="","*",FN_MC!B55)</f>
        <v>45965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3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0" sqref="A3040:H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1324</v>
      </c>
      <c r="C2" s="95" t="s">
        <v>1148</v>
      </c>
      <c r="D2" s="95" t="s">
        <v>1150</v>
      </c>
      <c r="E2" s="95" t="s">
        <v>1325</v>
      </c>
      <c r="F2" s="95" t="s">
        <v>1326</v>
      </c>
      <c r="G2" s="95" t="s">
        <v>1327</v>
      </c>
      <c r="H2" s="95" t="s">
        <v>1328</v>
      </c>
      <c r="I2" s="95" t="s">
        <v>1329</v>
      </c>
      <c r="J2" s="95" t="s">
        <v>1330</v>
      </c>
      <c r="K2" s="131" t="s">
        <v>1331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PJA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TAL</v>
      </c>
      <c r="F37" s="137" t="str">
        <f>IF(FN_MC!M39="","*",FN_MC!M39)</f>
        <v>TAL-TRO</v>
      </c>
      <c r="G37" s="121" t="str">
        <f>IF(FN_MC!I39="","*",FN_MC!I39)</f>
        <v>TRO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*</v>
      </c>
      <c r="C38" s="121">
        <f>IF(FN_MC!B40="","*",FN_MC!B40)</f>
        <v>45965</v>
      </c>
      <c r="D38" s="121" t="str">
        <f>IF(FN_MC!D40="","*",FN_MC!D40)</f>
        <v>BRUNO (TF-525)</v>
      </c>
      <c r="E38" s="121" t="str">
        <f>IF(FN_MC!H40="","*",FN_MC!H40)</f>
        <v>556TEP</v>
      </c>
      <c r="F38" s="137" t="str">
        <f>IF(FN_MC!M40="","*",FN_MC!M40)</f>
        <v>TRM-TEP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45965</v>
      </c>
      <c r="D39" s="121" t="str">
        <f>IF(FN_MC!D41="","*",FN_MC!D41)</f>
        <v>W48</v>
      </c>
      <c r="E39" s="121" t="str">
        <f>IF(FN_MC!H41="","*",FN_MC!H41)</f>
        <v>TOM2</v>
      </c>
      <c r="F39" s="137" t="str">
        <f>IF(FN_MC!M41="","*",FN_MC!M41)</f>
        <v>TBA-TIP</v>
      </c>
      <c r="G39" s="121" t="str">
        <f>IF(FN_MC!I41="","*",FN_MC!I41)</f>
        <v>TOM2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0.35416666666666669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45965</v>
      </c>
      <c r="D40" s="121" t="str">
        <f>IF(FN_MC!D42="","*",FN_MC!D42)</f>
        <v>W70</v>
      </c>
      <c r="E40" s="121" t="str">
        <f>IF(FN_MC!H42="","*",FN_MC!H42)</f>
        <v>TOM2</v>
      </c>
      <c r="F40" s="137" t="str">
        <f>IF(FN_MC!M42="","*",FN_MC!M42)</f>
        <v>TSE</v>
      </c>
      <c r="G40" s="121" t="str">
        <f>IF(FN_MC!I42="","*",FN_MC!I42)</f>
        <v>TCS2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2</v>
      </c>
      <c r="K40" s="134">
        <f>IF(FN_MC!AD42="","*",FN_MC!AD42)</f>
        <v>0.33333333333333331</v>
      </c>
    </row>
    <row r="41" spans="2:11" s="123" customFormat="1" hidden="1">
      <c r="B41" s="120" t="str">
        <f>IF(FN_MC!Y43="","*",FN_MC!Y43)</f>
        <v>*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TLA-TSE</v>
      </c>
      <c r="G41" s="121" t="str">
        <f>IF(FN_MC!I43="","*",FN_MC!I43)</f>
        <v>TCS2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45965</v>
      </c>
      <c r="D42" s="121" t="str">
        <f>IF(FN_MC!D44="","*",FN_MC!D44)</f>
        <v>W50</v>
      </c>
      <c r="E42" s="121" t="str">
        <f>IF(FN_MC!H44="","*",FN_MC!H44)</f>
        <v>TCS2</v>
      </c>
      <c r="F42" s="137" t="str">
        <f>IF(FN_MC!M44="","*",FN_MC!M44)</f>
        <v>TVI-TJA</v>
      </c>
      <c r="G42" s="121" t="str">
        <f>IF(FN_MC!I44="","*",FN_MC!I44)</f>
        <v>TCS2</v>
      </c>
      <c r="H42" s="121" t="str">
        <f>IF(FN_MC!AB44="","*",FN_MC!AB44)</f>
        <v>FIXO</v>
      </c>
      <c r="I42" s="121" t="str">
        <f>IF(FN_MC!AC44="","*",FN_MC!AC44)</f>
        <v>ACIONAMENTO</v>
      </c>
      <c r="J42" s="122">
        <f>IF(FN_MC!AA44="","*",FN_MC!AA44)</f>
        <v>2</v>
      </c>
      <c r="K42" s="134">
        <f>IF(FN_MC!AD44="","*",FN_MC!AD44)</f>
        <v>0.3125</v>
      </c>
    </row>
    <row r="43" spans="2:11" s="123" customFormat="1" hidden="1">
      <c r="B43" s="120" t="str">
        <f>IF(FN_MC!Y45="","*",FN_MC!Y45)</f>
        <v>*</v>
      </c>
      <c r="C43" s="121">
        <f>IF(FN_MC!B45="","*",FN_MC!B45)</f>
        <v>45965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>
        <f>IF(FN_MC!B46="","*",FN_MC!B46)</f>
        <v>45965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>
        <f>IF(FN_MC!B47="","*",FN_MC!B47)</f>
        <v>45965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>
        <f>IF(FN_MC!B48="","*",FN_MC!B48)</f>
        <v>45965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>
        <f>IF(FN_MC!B49="","*",FN_MC!B49)</f>
        <v>45965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>
        <f>IF(FN_MC!B50="","*",FN_MC!B50)</f>
        <v>45965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45965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>
        <f>IF(FN_MC!B52="","*",FN_MC!B52)</f>
        <v>45965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>
        <f>IF(FN_MC!B53="","*",FN_MC!B53)</f>
        <v>45965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45965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>
        <f>IF(FN_MC!B55="","*",FN_MC!B55)</f>
        <v>45965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3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2025-11-03T16:03:05Z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