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36" documentId="120_S{118792C3-22EF-5104-A093-F22BFE3913F3}" xr6:coauthVersionLast="47" xr6:coauthVersionMax="47" xr10:uidLastSave="{B55DFB24-1671-4F87-A045-3DCEB6DD45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<sst xmlns="http://schemas.openxmlformats.org/spreadsheetml/2006/main" count="5649" uniqueCount="1325">
  <si>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</si>
  <si>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</si>
  <si>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</si>
  <si>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</si>
  <si>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</si>
  <si>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</si>
  <si>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</si>
  <si>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</si>
  <si>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</si>
  <si>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</si>
  <si>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</si>
  <si>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</si>
  <si>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</si>
  <si>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</si>
  <si>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</si>
  <si>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</si>
  <si>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</si>
  <si>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</si>
  <si>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</si>
  <si>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</si>
  <si>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</si>
  <si>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</si>
  <si>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</si>
  <si>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</si>
  <si>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</si>
  <si>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</si>
  <si>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</si>
  <si>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</si>
  <si>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</si>
  <si>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</si>
  <si>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</si>
  <si>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</si>
  <si>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</si>
  <si>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</si>
  <si>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</si>
  <si>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</si>
  <si>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</si>
  <si>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</si>
  <si>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</si>
  <si>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</si>
  <si>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</si>
  <si>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</si>
  <si>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</si>
  <si>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</si>
  <si>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</si>
  <si>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</si>
  <si>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</si>
  <si>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</si>
  <si>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</si>
  <si>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</si>
  <si>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</si>
  <si>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</si>
  <si>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</si>
  <si>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</si>
  <si>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</si>
  <si>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</si>
  <si>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</si>
  <si>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</si>
  <si>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</si>
  <si>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</si>
  <si>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</si>
  <si>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</si>
  <si>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</si>
  <si>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</si>
  <si>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</si>
  <si>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</si>
  <si>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</si>
  <si>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</si>
  <si>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</si>
  <si>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</si>
  <si>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</si>
  <si>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</si>
  <si>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</si>
  <si>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</si>
  <si>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</si>
  <si>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</si>
  <si>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</si>
  <si>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</si>
  <si>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</si>
  <si>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</si>
  <si>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</si>
  <si>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</si>
  <si>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</si>
  <si>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</si>
  <si>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</si>
  <si>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</si>
  <si>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</si>
  <si>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</si>
  <si>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</si>
  <si>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</si>
  <si>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</si>
  <si>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</si>
  <si>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</si>
  <si>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</si>
  <si>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</si>
  <si>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</si>
  <si>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</si>
  <si>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</si>
  <si>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</si>
  <si>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</si>
  <si>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</si>
  <si>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</si>
  <si>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</si>
  <si>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</si>
  <si>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</si>
  <si>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</si>
  <si>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</si>
  <si>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</si>
  <si>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</si>
  <si>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</si>
  <si>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</si>
  <si>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</si>
  <si>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</si>
  <si>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</si>
  <si>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</si>
  <si>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</si>
  <si>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</si>
  <si>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</si>
  <si>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</si>
  <si>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</si>
  <si>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</si>
  <si>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</si>
  <si>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</si>
  <si>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</si>
  <si>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</si>
  <si>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</si>
  <si>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</si>
  <si>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</si>
  <si>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</si>
  <si>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</si>
  <si>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</si>
  <si>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</si>
  <si>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</si>
  <si>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</si>
  <si>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</si>
  <si>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</si>
  <si>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</si>
  <si>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</si>
  <si>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</si>
  <si>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</si>
  <si>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</si>
  <si>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</si>
  <si>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</si>
  <si>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</si>
  <si>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</si>
  <si>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</si>
  <si>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</si>
  <si>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</si>
  <si>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</si>
  <si>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</si>
  <si>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</si>
  <si>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</si>
  <si>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</si>
  <si>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</si>
  <si>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</si>
  <si>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</si>
  <si>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</si>
  <si>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</si>
  <si>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</si>
  <si>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</si>
  <si>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</si>
  <si>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</si>
  <si>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</si>
  <si>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</si>
  <si>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</si>
  <si>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</si>
  <si>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</si>
  <si>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</si>
  <si>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</si>
  <si>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</si>
  <si>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</si>
  <si>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</si>
  <si>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</si>
  <si>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</si>
  <si>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</si>
  <si>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</si>
  <si>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</si>
  <si>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</si>
  <si>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</si>
  <si>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</si>
  <si>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</si>
  <si>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</si>
  <si>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</si>
  <si>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</si>
  <si>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</si>
  <si>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</si>
  <si>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</si>
  <si>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</si>
  <si>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</si>
  <si>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</si>
  <si>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</si>
  <si>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</si>
  <si>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</si>
  <si>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</si>
  <si>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</si>
  <si>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</si>
  <si>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</si>
  <si>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</si>
  <si>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</si>
  <si>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</si>
  <si>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</si>
  <si>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</si>
  <si>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</si>
  <si>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</si>
  <si>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</si>
  <si>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</si>
  <si>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</si>
  <si>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</si>
  <si>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</si>
  <si>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</si>
  <si>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</si>
  <si>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</si>
  <si>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</si>
  <si>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</si>
  <si>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</si>
  <si>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</si>
  <si>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</si>
  <si>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</si>
  <si>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</si>
  <si>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</si>
  <si>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</si>
  <si>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</si>
  <si>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</si>
  <si>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</si>
  <si>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</si>
  <si>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</si>
  <si>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</si>
  <si>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</si>
  <si>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</si>
  <si>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</si>
  <si>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</si>
  <si>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</si>
  <si>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</si>
  <si>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</si>
  <si>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</si>
  <si>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</si>
  <si>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</si>
  <si>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</si>
  <si>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</si>
  <si>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</si>
  <si>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</si>
  <si>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</si>
  <si>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</si>
  <si>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</si>
  <si>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</si>
  <si>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</si>
  <si>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</si>
  <si>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</si>
  <si>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</si>
  <si>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</si>
  <si>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</si>
  <si>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</si>
  <si>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</si>
  <si>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</si>
  <si>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</si>
  <si>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</si>
  <si>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</si>
  <si>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</si>
  <si>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</si>
  <si>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</si>
  <si>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</si>
  <si>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</si>
  <si>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</si>
  <si>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</si>
  <si>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</si>
  <si>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</si>
  <si>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</si>
  <si>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</si>
  <si>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</si>
  <si>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</si>
  <si>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</si>
  <si>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</si>
  <si>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</si>
  <si>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</si>
  <si>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</si>
  <si>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</si>
  <si>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</si>
  <si>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</si>
  <si>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</si>
  <si>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</si>
  <si>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</si>
  <si>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</si>
  <si>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</si>
  <si>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</si>
  <si>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</si>
  <si>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</si>
  <si>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</si>
  <si>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</si>
  <si>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</si>
  <si>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</si>
  <si>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</si>
  <si>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</si>
  <si>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</si>
  <si>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</si>
  <si>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</si>
  <si>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</si>
  <si>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</si>
  <si>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</si>
  <si>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</si>
  <si>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</si>
  <si>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</si>
  <si>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</si>
  <si>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</si>
  <si>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</si>
  <si>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</si>
  <si>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</si>
  <si>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</si>
  <si>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</si>
  <si>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</si>
  <si>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</si>
  <si>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</si>
  <si>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</si>
  <si>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</si>
  <si>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</si>
  <si>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</si>
  <si>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</si>
  <si>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</si>
  <si>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</si>
  <si>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</si>
  <si>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</si>
  <si>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</si>
  <si>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</si>
  <si>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</si>
  <si>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</si>
  <si>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</si>
  <si>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</si>
  <si>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</si>
  <si>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</si>
  <si>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</si>
  <si>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</si>
  <si>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</si>
  <si>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</si>
  <si>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</si>
  <si>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</si>
  <si>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</si>
  <si>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</si>
  <si>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</si>
  <si>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</si>
  <si>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</si>
  <si>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</si>
  <si>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</si>
  <si>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</si>
  <si>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</si>
  <si>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</si>
  <si>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</si>
  <si>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</si>
  <si>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</si>
  <si>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</si>
  <si>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</si>
  <si>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</si>
  <si>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</si>
  <si>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</si>
  <si>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</si>
  <si>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</si>
  <si>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</si>
  <si>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</si>
  <si>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</si>
  <si>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</si>
  <si>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</si>
  <si>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</si>
  <si>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</si>
  <si>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</si>
  <si>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</si>
  <si>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</si>
  <si>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</si>
  <si>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</si>
  <si>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</si>
  <si>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</si>
  <si>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</si>
  <si>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</si>
  <si>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</si>
  <si>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</si>
  <si>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</si>
  <si>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</si>
  <si>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</si>
  <si>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</si>
  <si>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</si>
  <si>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</si>
  <si>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</si>
  <si>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</si>
  <si>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</si>
  <si>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</si>
  <si>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</si>
  <si>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</si>
  <si>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</si>
  <si>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</si>
  <si>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</si>
  <si>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</si>
  <si>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</si>
  <si>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</si>
  <si>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</si>
  <si>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</si>
  <si>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</si>
  <si>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</si>
  <si>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</si>
  <si>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</si>
  <si>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</si>
  <si>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</si>
  <si>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</si>
  <si>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</si>
  <si>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</si>
  <si>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</si>
  <si>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</si>
  <si>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</si>
  <si>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</si>
  <si>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</si>
  <si>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</si>
  <si>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</si>
  <si>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</si>
  <si>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</si>
  <si>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</si>
  <si>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</si>
  <si>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</si>
  <si>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</si>
  <si>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</si>
  <si>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</si>
  <si>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</si>
  <si>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</si>
  <si>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</si>
  <si>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</si>
  <si>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</si>
  <si>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</si>
  <si>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</si>
  <si>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</si>
  <si>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</si>
  <si>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</si>
  <si>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</si>
  <si>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</si>
  <si>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</si>
  <si>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</si>
  <si>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</si>
  <si>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</si>
  <si>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</si>
  <si>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</si>
  <si>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</si>
  <si>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</si>
  <si>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</si>
  <si>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</si>
  <si>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</si>
  <si>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</si>
  <si>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</si>
  <si>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</si>
  <si>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</si>
  <si>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</si>
  <si>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</si>
  <si>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</si>
  <si>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</si>
  <si>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</si>
  <si>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</si>
  <si>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</si>
  <si>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</si>
  <si>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</si>
  <si>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</si>
  <si>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</si>
  <si>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</si>
  <si>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</si>
  <si>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</si>
  <si>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</si>
  <si>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</si>
  <si>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</si>
  <si>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</si>
  <si>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</si>
  <si>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</si>
  <si>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</si>
  <si>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</si>
  <si>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</si>
  <si>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</si>
  <si>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</si>
  <si>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</si>
  <si>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</si>
  <si>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</si>
  <si>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</si>
  <si>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</si>
  <si>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</si>
  <si>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</si>
  <si>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</si>
  <si>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</si>
  <si>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</si>
  <si>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</si>
  <si>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</si>
  <si>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</si>
  <si>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</si>
  <si>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</si>
  <si>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</si>
  <si>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</si>
  <si>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</si>
  <si>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</si>
  <si>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</si>
  <si>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</si>
  <si>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</si>
  <si>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</si>
  <si>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</si>
  <si>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</si>
  <si>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</si>
  <si>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</si>
  <si>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</si>
  <si>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</si>
  <si>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</si>
  <si>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</si>
  <si>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</si>
  <si>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</si>
  <si>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</si>
  <si>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</si>
  <si>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</si>
  <si>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</si>
  <si>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</si>
  <si>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</si>
  <si>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</si>
  <si>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</si>
  <si>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</si>
  <si>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</si>
  <si>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</si>
  <si>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</si>
  <si>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</si>
  <si>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</si>
  <si>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</si>
  <si>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</si>
  <si>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</si>
  <si>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</si>
  <si>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</si>
  <si>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</si>
  <si>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</si>
  <si>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</si>
  <si>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</si>
  <si>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</si>
  <si>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</si>
  <si>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</si>
  <si>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</si>
  <si>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</si>
  <si>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</si>
  <si>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</si>
  <si>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</si>
  <si>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</si>
  <si>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</si>
  <si>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</si>
  <si>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</si>
  <si>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</si>
  <si>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</si>
  <si>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</si>
  <si>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</si>
  <si>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</si>
  <si>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</si>
  <si>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</si>
  <si>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</si>
  <si>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</si>
  <si>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</si>
  <si>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</si>
  <si>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</si>
  <si>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</si>
  <si>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</si>
  <si>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</si>
  <si>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</si>
  <si>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</si>
  <si>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</si>
  <si>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</si>
  <si>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</si>
  <si>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</si>
  <si>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</si>
  <si>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</si>
  <si>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</si>
  <si>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</si>
  <si>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</si>
  <si>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</si>
  <si>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</si>
  <si>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</si>
  <si>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</si>
  <si>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</si>
  <si>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</si>
  <si>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</si>
  <si>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</si>
  <si>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</si>
  <si>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</si>
  <si>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</si>
  <si>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</si>
  <si>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</si>
  <si>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</si>
  <si>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</si>
  <si>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</si>
  <si>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</si>
  <si>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</si>
  <si>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</si>
  <si>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</si>
  <si>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</si>
  <si>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</si>
  <si>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</si>
  <si>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</si>
  <si>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</si>
  <si>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</si>
  <si>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</si>
  <si>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</si>
  <si>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</si>
  <si>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</si>
  <si>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</si>
  <si>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</si>
  <si>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</si>
  <si>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</si>
  <si>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</si>
  <si>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</si>
  <si>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</si>
  <si>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</si>
  <si>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</si>
  <si>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</si>
  <si>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</si>
  <si>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</si>
  <si>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</si>
  <si>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</si>
  <si>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</si>
  <si>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</si>
  <si>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</si>
  <si>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</si>
  <si>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</si>
  <si>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</si>
  <si>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</si>
  <si>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</si>
  <si>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</si>
  <si>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</si>
  <si>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</si>
  <si>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</si>
  <si>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</si>
  <si>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</si>
  <si>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</si>
  <si>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</si>
  <si>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</si>
  <si>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</si>
  <si>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</si>
  <si>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</si>
  <si>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</si>
  <si>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</si>
  <si>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</si>
  <si>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</si>
  <si>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</si>
  <si>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</si>
  <si>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</si>
  <si>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</si>
  <si>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</si>
  <si>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</si>
  <si>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</si>
  <si>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</si>
  <si>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</si>
  <si>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</si>
  <si>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</si>
  <si>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</si>
  <si>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</si>
  <si>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</si>
  <si>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</si>
  <si>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</si>
  <si>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</si>
  <si>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</si>
  <si>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</si>
  <si>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</si>
  <si>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</si>
  <si>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</si>
  <si>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</si>
  <si>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</si>
  <si>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</si>
  <si>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</si>
  <si>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</si>
  <si>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</si>
  <si>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</si>
  <si>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</si>
  <si>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</si>
  <si>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</si>
  <si>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</si>
  <si>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</si>
  <si>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</si>
  <si>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</si>
  <si>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</si>
  <si>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</si>
  <si>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</si>
  <si>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</si>
  <si>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</si>
  <si>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</si>
  <si>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</si>
  <si>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</si>
  <si>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</si>
  <si>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</si>
  <si>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</si>
  <si>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</si>
  <si>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</si>
  <si>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</si>
  <si>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</si>
  <si>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</si>
  <si>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</si>
  <si>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</si>
  <si>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</si>
  <si>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</si>
  <si>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</si>
  <si>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</si>
  <si>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</si>
  <si>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</si>
  <si>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</si>
  <si>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</si>
  <si>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</si>
  <si>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</si>
  <si>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</si>
  <si>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</si>
  <si>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</si>
  <si>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</si>
  <si>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</si>
  <si>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</si>
  <si>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</si>
  <si>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</si>
  <si>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</si>
  <si>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</si>
  <si>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</si>
  <si>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</si>
  <si>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</si>
  <si>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</si>
  <si>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</si>
  <si>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</si>
  <si>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</si>
  <si>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</si>
  <si>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</si>
  <si>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</si>
  <si>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</si>
  <si>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</si>
  <si>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</si>
  <si>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</si>
  <si>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</si>
  <si>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</si>
  <si>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</si>
  <si>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</si>
  <si>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</si>
  <si>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</si>
  <si>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</si>
  <si>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</si>
  <si>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</si>
  <si>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</si>
  <si>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</si>
  <si>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</si>
  <si>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</si>
  <si>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</si>
  <si>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</si>
  <si>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</si>
  <si>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</si>
  <si>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</si>
  <si>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</si>
  <si>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</si>
  <si>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</si>
  <si>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</si>
  <si>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</si>
  <si>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</si>
  <si>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</si>
  <si>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</si>
  <si>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</si>
  <si>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</si>
  <si>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</si>
  <si>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</si>
  <si>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</si>
  <si>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</si>
  <si>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</si>
  <si>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</si>
  <si>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</si>
  <si>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</si>
  <si>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</si>
  <si>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</si>
  <si>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</si>
  <si>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</si>
  <si>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</si>
  <si>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</si>
  <si>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</si>
  <si>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</si>
  <si>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</si>
  <si>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</si>
  <si>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</si>
  <si>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</si>
  <si>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</si>
  <si>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</si>
  <si>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</si>
  <si>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</si>
  <si>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</si>
  <si>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</si>
  <si>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</si>
  <si>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</si>
  <si>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</si>
  <si>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</si>
  <si>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</si>
  <si>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</si>
  <si>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</si>
  <si>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</si>
  <si>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</si>
  <si>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</si>
  <si>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</si>
  <si>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</si>
  <si>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</si>
  <si>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</si>
  <si>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</si>
  <si>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</si>
  <si>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</si>
  <si>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</si>
  <si>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</si>
  <si>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</si>
  <si>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</si>
  <si>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</si>
  <si>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</si>
  <si>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</si>
  <si>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</si>
  <si>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</si>
  <si>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</si>
  <si>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</si>
  <si>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</si>
  <si>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</si>
  <si>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</si>
  <si>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</si>
  <si>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</si>
  <si>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</si>
  <si>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</si>
  <si>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</si>
  <si>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</si>
  <si>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</si>
  <si>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</si>
  <si>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</si>
  <si>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</si>
  <si>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</si>
  <si>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</si>
  <si>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</si>
  <si>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</si>
  <si>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</si>
  <si>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</si>
  <si>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</si>
  <si>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</si>
  <si>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</si>
  <si>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</si>
  <si>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</si>
  <si>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</si>
  <si>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</si>
  <si>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</si>
  <si>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</si>
  <si>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</si>
  <si>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</si>
  <si>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</si>
  <si>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</si>
  <si>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</si>
  <si>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</si>
  <si>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</si>
  <si>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</si>
  <si>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</si>
  <si>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</si>
  <si>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</si>
  <si>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</si>
  <si>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</si>
  <si>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</si>
  <si>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</si>
  <si>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</si>
  <si>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</si>
  <si>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</si>
  <si>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</si>
  <si>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</si>
  <si>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</si>
  <si>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</si>
  <si>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</si>
  <si>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</si>
  <si>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</si>
  <si>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</si>
  <si>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</si>
  <si>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</si>
  <si>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</si>
  <si>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</si>
  <si>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</si>
  <si>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</si>
  <si>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</si>
  <si>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</si>
  <si>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</si>
  <si>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</si>
  <si>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</si>
  <si>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</si>
  <si>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</si>
  <si>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</si>
  <si>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</si>
  <si>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</si>
  <si>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</si>
  <si>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</si>
  <si>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</si>
  <si>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</si>
  <si>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</si>
  <si>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</si>
  <si>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</si>
  <si>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</si>
  <si>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</si>
  <si>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</si>
  <si>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</si>
  <si>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</si>
  <si>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</si>
  <si>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</si>
  <si>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</si>
  <si>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</si>
  <si>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</si>
  <si>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</si>
  <si>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</si>
  <si>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</si>
  <si>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</si>
  <si>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</si>
  <si>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</si>
  <si>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</si>
  <si>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</si>
  <si>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</si>
  <si>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</si>
  <si>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</si>
  <si>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</si>
  <si>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</si>
  <si>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</si>
  <si>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</si>
  <si>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</si>
  <si>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</si>
  <si>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</si>
  <si>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</si>
  <si>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</si>
  <si>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</si>
  <si>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</si>
  <si>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</si>
  <si>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</si>
  <si>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</si>
  <si>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</si>
  <si>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</si>
  <si>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</si>
  <si>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</si>
  <si>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</si>
  <si>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</si>
  <si>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</si>
  <si>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</si>
  <si>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</si>
  <si>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</si>
  <si>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</si>
  <si>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</si>
  <si>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</si>
  <si>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</si>
  <si>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</si>
  <si>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</si>
  <si>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</si>
  <si>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</si>
  <si>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</si>
  <si>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</si>
  <si>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</si>
  <si>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</si>
  <si>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</si>
  <si>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</si>
  <si>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</si>
  <si>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</si>
  <si>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</si>
  <si>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</si>
  <si>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</si>
  <si>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</si>
  <si>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</si>
  <si>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</si>
  <si>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</si>
  <si>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</si>
  <si>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</si>
  <si>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</si>
  <si>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</si>
  <si>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</si>
  <si>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</si>
  <si>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</si>
  <si>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</si>
  <si>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</si>
  <si>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</si>
  <si>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</si>
  <si>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</si>
  <si>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</si>
  <si>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</si>
  <si>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</si>
  <si>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</si>
  <si>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</si>
  <si>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</si>
  <si>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</si>
  <si>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</si>
  <si>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</si>
  <si>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</si>
  <si>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</si>
  <si>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</si>
  <si>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</si>
  <si>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</si>
  <si>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</si>
  <si>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</si>
  <si>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</si>
  <si>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</si>
  <si>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</si>
  <si>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</si>
  <si>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</si>
  <si>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</si>
  <si>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</si>
  <si>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</si>
  <si>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</si>
  <si>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</si>
  <si>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</si>
  <si>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</si>
  <si>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</si>
  <si>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</si>
  <si>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</si>
  <si>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</si>
  <si>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</si>
  <si>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</si>
  <si>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</si>
  <si>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</si>
  <si>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</si>
  <si>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</si>
  <si>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</si>
  <si>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</si>
  <si>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</si>
  <si>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</si>
  <si>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</si>
  <si>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</si>
  <si>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</si>
  <si>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</si>
  <si>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</si>
  <si>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</si>
  <si>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</si>
  <si>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</si>
  <si>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</si>
  <si>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</si>
  <si>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</si>
  <si>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</si>
  <si>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</si>
  <si>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</si>
  <si>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</si>
  <si>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</si>
  <si>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</si>
  <si>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</si>
  <si>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</si>
  <si>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</si>
  <si>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</si>
  <si>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</si>
  <si>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</si>
  <si>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</si>
  <si>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</si>
  <si>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</si>
  <si>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</si>
  <si>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</si>
  <si>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</si>
  <si>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</si>
  <si>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</si>
  <si>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</si>
  <si>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</si>
  <si>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</si>
  <si>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</si>
  <si>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</si>
  <si>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</si>
  <si>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</si>
  <si>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</si>
  <si>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</si>
  <si>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</si>
  <si>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</si>
  <si>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</si>
  <si>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</si>
  <si>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</si>
  <si>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</si>
  <si>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</si>
  <si>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</si>
  <si>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</si>
  <si>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</si>
  <si>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</si>
  <si>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</si>
  <si>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</si>
  <si>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</si>
  <si>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</si>
  <si>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</si>
  <si>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</si>
  <si>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</si>
  <si>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</si>
  <si>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</si>
  <si>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</si>
  <si>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</si>
  <si>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</si>
  <si>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</si>
  <si>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</si>
  <si>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</si>
  <si>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</si>
  <si>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</si>
  <si>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</si>
  <si>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</si>
  <si>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</si>
  <si>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</si>
  <si>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</si>
  <si>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</si>
  <si>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</si>
  <si>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</si>
  <si>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</si>
  <si>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</si>
  <si>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</si>
  <si>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</si>
  <si>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</si>
  <si>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</si>
  <si>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</si>
  <si>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</si>
  <si>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</si>
  <si>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</si>
  <si>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</si>
  <si>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</si>
  <si>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</si>
  <si>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</si>
  <si>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</si>
  <si>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</si>
  <si>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</si>
  <si>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</si>
  <si>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</si>
  <si>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</si>
  <si>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</si>
  <si>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</si>
  <si>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</si>
  <si>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</si>
  <si>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</si>
  <si>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</si>
  <si>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</si>
  <si>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</si>
  <si>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</si>
  <si>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</si>
  <si>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</si>
  <si>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</si>
  <si>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</si>
  <si>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</si>
  <si>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</si>
  <si>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</si>
  <si>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</si>
  <si>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</si>
  <si>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</si>
  <si>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</si>
  <si>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</si>
  <si>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</si>
  <si>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</si>
  <si>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</si>
  <si>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</si>
  <si>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</si>
  <si>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</si>
  <si>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</si>
  <si>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</si>
  <si>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</si>
  <si>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</si>
  <si>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</si>
  <si>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</si>
  <si>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</si>
  <si>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</si>
  <si>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</si>
  <si>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</si>
  <si>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</si>
  <si>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</si>
  <si>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</si>
  <si>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</si>
  <si>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</si>
  <si>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</si>
  <si>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</si>
  <si>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</si>
  <si>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</si>
  <si>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</si>
  <si>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</si>
  <si>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</si>
  <si>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</si>
  <si>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</si>
  <si>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</si>
  <si>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</si>
  <si>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</si>
  <si>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</si>
  <si>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</si>
  <si>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</si>
  <si>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</si>
  <si>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</si>
  <si>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</si>
  <si>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</si>
  <si>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</si>
  <si>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</si>
  <si>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</si>
  <si>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</si>
  <si>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</si>
  <si>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</si>
  <si>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</si>
  <si>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</si>
  <si>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</si>
  <si>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</si>
  <si>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</si>
  <si>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</si>
  <si>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</si>
  <si>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</si>
  <si>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</si>
  <si>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</si>
  <si>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</si>
  <si>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</si>
  <si>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</si>
  <si>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</si>
  <si>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</si>
  <si>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</si>
  <si>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</si>
  <si>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</si>
  <si>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</si>
  <si>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</si>
  <si>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</si>
  <si>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</si>
  <si>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</si>
  <si>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</si>
  <si>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</si>
  <si>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</si>
  <si>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</si>
  <si>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</si>
  <si>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</si>
  <si>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</si>
  <si>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</si>
  <si>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</si>
  <si>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</si>
  <si>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</si>
  <si>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</si>
  <si>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</si>
  <si>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</si>
  <si>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</si>
  <si>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</si>
  <si>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</si>
  <si>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</si>
  <si>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</si>
  <si>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</si>
  <si>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</si>
  <si>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</si>
  <si>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</si>
  <si>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</si>
  <si>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</si>
  <si>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</si>
  <si>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</si>
  <si>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</si>
  <si>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</si>
  <si>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</si>
  <si>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</si>
  <si>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</si>
  <si>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</si>
  <si>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</si>
  <si>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</si>
  <si>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</si>
  <si>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</si>
  <si>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</si>
  <si>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</si>
  <si>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</si>
  <si>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</si>
  <si>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</si>
  <si>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</si>
  <si>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</si>
  <si>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</si>
  <si>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</si>
  <si>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</si>
  <si>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</si>
  <si>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</si>
  <si>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</si>
  <si>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</si>
  <si>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</si>
  <si>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</si>
  <si>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</si>
  <si>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</si>
  <si>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</si>
  <si>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</si>
  <si>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</si>
  <si>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perda de 1h50h com viagem de medição, penalização pelo RDC e engate de eixo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</si>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</sst>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>
    <filterColumn colId="1">
      <filters>
        <dateGroupItem year="2025" month="12" day="4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5" activePane="topRight" state="frozen"/>
      <selection pane="topRight" activeCell="A69" sqref="A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63" t="s">
        <v>1023</v>
      </c>
      <c r="C1" s="264"/>
      <c r="D1" s="264"/>
      <c r="E1" s="3"/>
      <c r="F1" s="263" t="s">
        <v>1024</v>
      </c>
      <c r="G1" s="264"/>
      <c r="H1" s="265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  <c r="AA1" s="264"/>
      <c r="AB1" s="264"/>
      <c r="AC1" s="264"/>
      <c r="AD1" s="264"/>
      <c r="AE1" s="264"/>
      <c r="AF1" s="264"/>
      <c r="AG1" s="266"/>
      <c r="AH1" s="5"/>
      <c r="AI1" s="270" t="s">
        <v>1025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1026</v>
      </c>
      <c r="BI1" s="276"/>
      <c r="BJ1" s="276"/>
      <c r="BK1" s="277"/>
      <c r="BL1" s="5"/>
      <c r="BM1" s="267" t="s">
        <v>1027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70" t="s">
        <v>1028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1031</v>
      </c>
      <c r="AT2" s="271"/>
      <c r="AU2" s="271"/>
      <c r="AV2" s="271"/>
      <c r="AW2" s="271"/>
      <c r="AX2" s="271"/>
      <c r="AY2" s="274"/>
      <c r="AZ2" s="6"/>
      <c r="BA2" s="256" t="s">
        <v>1032</v>
      </c>
      <c r="BB2" s="260"/>
      <c r="BC2" s="270" t="s">
        <v>1029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56" t="s">
        <v>1033</v>
      </c>
      <c r="AJ3" s="260"/>
      <c r="AK3" s="256" t="s">
        <v>1034</v>
      </c>
      <c r="AL3" s="257"/>
      <c r="AM3" s="258"/>
      <c r="AN3" s="259"/>
      <c r="AO3" s="257"/>
      <c r="AP3" s="257"/>
      <c r="AQ3" s="260"/>
      <c r="AR3" s="64"/>
      <c r="AS3" s="261" t="s">
        <v>1040</v>
      </c>
      <c r="AT3" s="262"/>
      <c r="AU3" s="261" t="s">
        <v>1041</v>
      </c>
      <c r="AV3" s="262"/>
      <c r="AW3" s="261" t="s">
        <v>1042</v>
      </c>
      <c r="AX3" s="262"/>
      <c r="AY3" s="64" t="s">
        <v>1043</v>
      </c>
      <c r="AZ3" s="64"/>
      <c r="BA3" s="284"/>
      <c r="BB3" s="285"/>
      <c r="BC3" s="256" t="s">
        <v>1036</v>
      </c>
      <c r="BD3" s="257"/>
      <c r="BE3" s="257"/>
      <c r="BF3" s="260"/>
      <c r="BG3" s="63"/>
      <c r="BH3" s="278"/>
      <c r="BI3" s="279"/>
      <c r="BJ3" s="279"/>
      <c r="BK3" s="280"/>
      <c r="BL3" s="63"/>
      <c r="BM3" s="267" t="s">
        <v>1044</v>
      </c>
      <c r="BN3" s="268"/>
      <c r="BO3" s="268"/>
      <c r="BP3" s="269"/>
      <c r="BQ3" s="267" t="s">
        <v>841</v>
      </c>
      <c r="BR3" s="268"/>
      <c r="BS3" s="269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hidden="1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hidden="1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hidden="1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 hidden="1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 hidden="1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 hidden="1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 hidden="1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 hidden="1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 hidden="1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 hidden="1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 hidden="1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 hidden="1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0.46388888888888891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5.902777777777779E-2</v>
      </c>
      <c r="AZ65" s="189"/>
      <c r="BA65" s="118">
        <v>825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 t="s">
        <v>538</v>
      </c>
      <c r="BN65" s="141" t="s">
        <v>557</v>
      </c>
      <c r="BO65" s="141" t="s">
        <v>662</v>
      </c>
      <c r="BP65" s="238" t="s">
        <v>1243</v>
      </c>
      <c r="BQ65" s="19">
        <f>IF(OR(B65="",F65=""),"*",AY65/P65)</f>
        <v>0.47222222222222232</v>
      </c>
      <c r="BR65" s="19">
        <f t="shared" si="2"/>
        <v>0.30691964285714285</v>
      </c>
      <c r="BS65" s="242" t="str">
        <f t="shared" si="3"/>
        <v>Mecanização</v>
      </c>
      <c r="BT65" s="8" t="str">
        <f>IF(BN65="","",SUBSTITUTE(BM65," ","")&amp;SUBSTITUTE(BN65," ",""))</f>
        <v>MecanizaçãoOperação</v>
      </c>
      <c r="BU65" s="8"/>
    </row>
    <row r="66" spans="1:73" hidden="1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1244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1245</v>
      </c>
      <c r="N66" s="114" t="s">
        <v>1246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1247</v>
      </c>
      <c r="W66" s="114" t="s">
        <v>1248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1247</v>
      </c>
      <c r="W67" s="114" t="s">
        <v>1249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1247</v>
      </c>
      <c r="W68" s="114" t="s">
        <v>1250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1247</v>
      </c>
      <c r="W69" s="114" t="s">
        <v>1251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1252</v>
      </c>
      <c r="BK69" s="236" t="s">
        <v>1253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 hidden="1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1247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1254</v>
      </c>
      <c r="BK70" s="18" t="s">
        <v>1255</v>
      </c>
      <c r="BL70" s="16"/>
      <c r="BM70" s="141" t="s">
        <v>548</v>
      </c>
      <c r="BN70" s="141" t="s">
        <v>563</v>
      </c>
      <c r="BO70" s="141" t="s">
        <v>636</v>
      </c>
      <c r="BP70" s="18" t="s">
        <v>1255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 hidden="1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1247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1254</v>
      </c>
      <c r="BK71" s="18" t="s">
        <v>1255</v>
      </c>
      <c r="BL71" s="16"/>
      <c r="BM71" s="141" t="s">
        <v>548</v>
      </c>
      <c r="BN71" s="141" t="s">
        <v>563</v>
      </c>
      <c r="BO71" s="141" t="s">
        <v>636</v>
      </c>
      <c r="BP71" s="18" t="s">
        <v>1255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 hidden="1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1256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1257</v>
      </c>
      <c r="I72" s="155" t="s">
        <v>101</v>
      </c>
      <c r="J72" s="138">
        <v>73</v>
      </c>
      <c r="K72" s="138">
        <v>9.6999999999999993</v>
      </c>
      <c r="L72" s="114"/>
      <c r="M72" s="138" t="s">
        <v>1258</v>
      </c>
      <c r="N72" s="138" t="s">
        <v>1259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1260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1261</v>
      </c>
      <c r="BK72" s="18" t="s">
        <v>1262</v>
      </c>
      <c r="BL72" s="16"/>
      <c r="BM72" s="141" t="s">
        <v>549</v>
      </c>
      <c r="BN72" s="141" t="s">
        <v>0</v>
      </c>
      <c r="BO72" s="141" t="s">
        <v>650</v>
      </c>
      <c r="BP72" s="18" t="s">
        <v>1262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 hidden="1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1263</v>
      </c>
      <c r="BK73" s="18" t="s">
        <v>1264</v>
      </c>
      <c r="BL73" s="16"/>
      <c r="BM73" s="141" t="s">
        <v>542</v>
      </c>
      <c r="BN73" s="141" t="s">
        <v>570</v>
      </c>
      <c r="BO73" s="141" t="s">
        <v>680</v>
      </c>
      <c r="BP73" s="238" t="s">
        <v>1265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 hidden="1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1266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1267</v>
      </c>
      <c r="BK74" s="18" t="s">
        <v>1268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 hidden="1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1269</v>
      </c>
      <c r="BK75" s="17" t="s">
        <v>1269</v>
      </c>
      <c r="BL75" s="16"/>
      <c r="BM75" s="141" t="s">
        <v>538</v>
      </c>
      <c r="BN75" s="141" t="s">
        <v>567</v>
      </c>
      <c r="BO75" s="141" t="s">
        <v>654</v>
      </c>
      <c r="BP75" s="17" t="s">
        <v>1269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 hidden="1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1269</v>
      </c>
      <c r="BK76" s="17" t="s">
        <v>1269</v>
      </c>
      <c r="BL76" s="16"/>
      <c r="BM76" s="141" t="s">
        <v>538</v>
      </c>
      <c r="BN76" s="141" t="s">
        <v>567</v>
      </c>
      <c r="BO76" s="141" t="s">
        <v>654</v>
      </c>
      <c r="BP76" s="17" t="s">
        <v>1269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 hidden="1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1270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1271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 hidden="1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1272</v>
      </c>
      <c r="I78" s="196" t="s">
        <v>1272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1271</v>
      </c>
      <c r="W78" s="114" t="s">
        <v>1273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 hidden="1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1274</v>
      </c>
      <c r="BK80" s="236" t="s">
        <v>1274</v>
      </c>
      <c r="BL80" s="16"/>
      <c r="BM80" s="141" t="s">
        <v>548</v>
      </c>
      <c r="BN80" s="141" t="s">
        <v>563</v>
      </c>
      <c r="BO80" s="141" t="s">
        <v>636</v>
      </c>
      <c r="BP80" s="238" t="s">
        <v>1275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 hidden="1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1276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1277</v>
      </c>
      <c r="BK81" s="17" t="s">
        <v>1277</v>
      </c>
      <c r="BL81" s="16"/>
      <c r="BM81" s="141" t="s">
        <v>535</v>
      </c>
      <c r="BN81" s="141" t="s">
        <v>0</v>
      </c>
      <c r="BO81" s="141" t="s">
        <v>620</v>
      </c>
      <c r="BP81" s="238" t="s">
        <v>1278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1279</v>
      </c>
      <c r="I82" s="155" t="s">
        <v>1279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1280</v>
      </c>
      <c r="W82" s="114" t="s">
        <v>1194</v>
      </c>
      <c r="X82" s="113" t="s">
        <v>522</v>
      </c>
      <c r="Y82" s="140"/>
      <c r="Z82" s="113" t="s">
        <v>527</v>
      </c>
      <c r="AA82" s="114" t="s">
        <v>1281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 hidden="1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1282</v>
      </c>
      <c r="W83" s="114" t="s">
        <v>1283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1284</v>
      </c>
      <c r="BK83" s="17" t="s">
        <v>1285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 hidden="1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 hidden="1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 hidden="1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 hidden="1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1286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 hidden="1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1256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1287</v>
      </c>
      <c r="N92" s="138" t="s">
        <v>1288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1289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 hidden="1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 hidden="1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1290</v>
      </c>
      <c r="W99" s="114" t="s">
        <v>1286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1291</v>
      </c>
      <c r="W100" s="114" t="s">
        <v>1286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1286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 hidden="1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1269</v>
      </c>
      <c r="BK103" s="236" t="s">
        <v>1269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1269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1269</v>
      </c>
      <c r="BK104" s="236" t="s">
        <v>1269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1269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 hidden="1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1270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1271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1272</v>
      </c>
      <c r="I107" s="196" t="s">
        <v>1272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1271</v>
      </c>
      <c r="W107" s="114" t="s">
        <v>1273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 hidden="1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1276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1292</v>
      </c>
      <c r="I110" s="155" t="s">
        <v>1292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1293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 hidden="1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 hidden="1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 hidden="1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 hidden="1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 hidden="1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 hidden="1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 hidden="1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 hidden="1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 hidden="1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 hidden="1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 hidden="1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 hidden="1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 hidden="1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 hidden="1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 hidden="1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 hidden="1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 hidden="1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 hidden="1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 hidden="1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 hidden="1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 hidden="1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 hidden="1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 hidden="1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 hidden="1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 hidden="1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 hidden="1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 hidden="1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 hidden="1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 hidden="1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 hidden="1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 hidden="1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 hidden="1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 hidden="1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 hidden="1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hidden="1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 hidden="1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 hidden="1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 hidden="1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 hidden="1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 hidden="1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 hidden="1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 hidden="1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 hidden="1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 hidden="1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 hidden="1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 hidden="1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 hidden="1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 hidden="1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 hidden="1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 hidden="1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 hidden="1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 hidden="1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 hidden="1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 hidden="1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 hidden="1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 hidden="1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 hidden="1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 hidden="1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 hidden="1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 hidden="1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 hidden="1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 hidden="1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 hidden="1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 hidden="1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 hidden="1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 hidden="1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 hidden="1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 hidden="1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 hidden="1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 hidden="1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 hidden="1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 hidden="1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 hidden="1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 hidden="1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 hidden="1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 hidden="1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 hidden="1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 hidden="1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 hidden="1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 hidden="1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 hidden="1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 hidden="1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 hidden="1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 hidden="1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 hidden="1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 hidden="1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 hidden="1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 hidden="1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 hidden="1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 hidden="1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 hidden="1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 hidden="1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 hidden="1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 hidden="1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 hidden="1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 hidden="1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 hidden="1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 hidden="1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 hidden="1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 hidden="1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 hidden="1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 hidden="1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 hidden="1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 hidden="1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 hidden="1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hidden="1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 hidden="1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 hidden="1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 hidden="1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 hidden="1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 hidden="1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hidden="1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 hidden="1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 hidden="1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 hidden="1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 hidden="1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 hidden="1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 hidden="1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 hidden="1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 hidden="1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 hidden="1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hidden="1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 hidden="1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 hidden="1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 hidden="1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 hidden="1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 hidden="1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 hidden="1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 hidden="1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 hidden="1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 hidden="1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 hidden="1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 hidden="1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 hidden="1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 hidden="1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 hidden="1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 hidden="1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 hidden="1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 hidden="1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 hidden="1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 hidden="1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 hidden="1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 hidden="1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 hidden="1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 hidden="1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 hidden="1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 hidden="1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 hidden="1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 hidden="1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 hidden="1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 hidden="1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 hidden="1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 hidden="1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 hidden="1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 hidden="1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 hidden="1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 hidden="1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 hidden="1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 hidden="1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 hidden="1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 hidden="1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hidden="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 hidden="1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 hidden="1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 hidden="1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 hidden="1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 hidden="1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 hidden="1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 hidden="1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 hidden="1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hidden="1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 hidden="1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 hidden="1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 hidden="1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 hidden="1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 hidden="1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 hidden="1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 hidden="1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 hidden="1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 hidden="1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 hidden="1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 hidden="1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 hidden="1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 hidden="1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 hidden="1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 hidden="1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 hidden="1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 hidden="1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 hidden="1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 hidden="1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 hidden="1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 hidden="1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 hidden="1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 hidden="1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 hidden="1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 hidden="1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 hidden="1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 hidden="1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 hidden="1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 hidden="1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 hidden="1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 hidden="1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 hidden="1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hidden="1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hidden="1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hidden="1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hidden="1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hidden="1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 hidden="1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 hidden="1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 hidden="1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 hidden="1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 hidden="1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 hidden="1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 hidden="1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 hidden="1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 hidden="1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 hidden="1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 hidden="1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 hidden="1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 hidden="1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 hidden="1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 hidden="1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 hidden="1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 hidden="1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 hidden="1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 hidden="1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 hidden="1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 hidden="1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 hidden="1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 hidden="1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 hidden="1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 hidden="1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 hidden="1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 hidden="1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hidden="1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 hidden="1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 hidden="1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 hidden="1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 hidden="1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 hidden="1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 hidden="1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 hidden="1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 hidden="1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 hidden="1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 hidden="1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 hidden="1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 hidden="1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 hidden="1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 hidden="1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 hidden="1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 hidden="1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 hidden="1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 hidden="1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 hidden="1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 hidden="1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 hidden="1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 hidden="1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 hidden="1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 hidden="1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 hidden="1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 hidden="1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 hidden="1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 hidden="1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 hidden="1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 hidden="1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 hidden="1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 hidden="1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 hidden="1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 hidden="1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 hidden="1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 hidden="1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 hidden="1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 hidden="1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hidden="1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 hidden="1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 hidden="1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 hidden="1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hidden="1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 hidden="1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 hidden="1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 hidden="1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 hidden="1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 hidden="1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 hidden="1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 hidden="1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 hidden="1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 hidden="1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 hidden="1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 hidden="1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 hidden="1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 hidden="1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 hidden="1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 hidden="1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 hidden="1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 hidden="1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 hidden="1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 hidden="1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 hidden="1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 hidden="1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 hidden="1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 hidden="1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 hidden="1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 hidden="1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 hidden="1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 hidden="1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 hidden="1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 hidden="1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 hidden="1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 hidden="1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 hidden="1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 hidden="1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 hidden="1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 hidden="1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 hidden="1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 hidden="1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 hidden="1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 hidden="1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 hidden="1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 hidden="1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 hidden="1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 hidden="1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 hidden="1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 hidden="1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 hidden="1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 hidden="1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hidden="1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 hidden="1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 hidden="1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 hidden="1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 hidden="1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 hidden="1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 hidden="1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 hidden="1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 hidden="1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 hidden="1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 hidden="1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 hidden="1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 hidden="1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 hidden="1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 hidden="1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 hidden="1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 hidden="1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 hidden="1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 hidden="1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 hidden="1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 hidden="1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 hidden="1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 hidden="1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 hidden="1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 hidden="1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 hidden="1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 hidden="1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 hidden="1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 hidden="1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 hidden="1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 hidden="1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 hidden="1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 hidden="1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 hidden="1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 hidden="1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 hidden="1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 hidden="1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hidden="1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hidden="1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 hidden="1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 hidden="1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 hidden="1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 hidden="1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 hidden="1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 hidden="1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 hidden="1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 hidden="1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 hidden="1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 hidden="1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 hidden="1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 hidden="1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 hidden="1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 hidden="1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 hidden="1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 hidden="1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hidden="1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hidden="1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 hidden="1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 hidden="1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 hidden="1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 hidden="1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 hidden="1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 hidden="1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 hidden="1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 hidden="1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 hidden="1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 hidden="1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 hidden="1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 hidden="1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 hidden="1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 hidden="1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 hidden="1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 hidden="1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 hidden="1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 hidden="1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 hidden="1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 hidden="1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 hidden="1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 hidden="1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 hidden="1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 hidden="1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 hidden="1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 hidden="1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hidden="1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 hidden="1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 hidden="1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 hidden="1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 hidden="1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 hidden="1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 hidden="1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 hidden="1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 hidden="1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 hidden="1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 hidden="1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 hidden="1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 hidden="1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 hidden="1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 hidden="1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 hidden="1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 hidden="1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 hidden="1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 hidden="1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 hidden="1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 hidden="1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 hidden="1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 hidden="1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 hidden="1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 hidden="1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 hidden="1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 hidden="1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 hidden="1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 hidden="1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 hidden="1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 hidden="1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 hidden="1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 hidden="1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 hidden="1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 hidden="1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 hidden="1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 hidden="1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 hidden="1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 hidden="1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 hidden="1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 hidden="1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 hidden="1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 hidden="1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 hidden="1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hidden="1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 hidden="1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 hidden="1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 hidden="1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 hidden="1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 hidden="1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 hidden="1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 hidden="1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hidden="1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hidden="1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 hidden="1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 hidden="1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 hidden="1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 hidden="1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 hidden="1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 hidden="1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 hidden="1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 hidden="1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 hidden="1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 hidden="1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 hidden="1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 hidden="1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 hidden="1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 hidden="1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 hidden="1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 hidden="1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 hidden="1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 hidden="1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 hidden="1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 hidden="1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 hidden="1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 hidden="1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 hidden="1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 hidden="1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 hidden="1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 hidden="1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 hidden="1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 hidden="1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 hidden="1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 hidden="1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 hidden="1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 hidden="1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 hidden="1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 hidden="1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 hidden="1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 hidden="1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 hidden="1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 hidden="1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 hidden="1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 hidden="1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 hidden="1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 hidden="1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 hidden="1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 hidden="1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 hidden="1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 hidden="1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 hidden="1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 hidden="1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 hidden="1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 hidden="1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 hidden="1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 hidden="1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 hidden="1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hidden="1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hidden="1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 hidden="1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 hidden="1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 hidden="1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 hidden="1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 hidden="1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 hidden="1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 hidden="1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 hidden="1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 hidden="1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 hidden="1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 hidden="1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 hidden="1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 hidden="1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 hidden="1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 hidden="1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 hidden="1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 hidden="1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hidden="1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 hidden="1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 hidden="1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 hidden="1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 hidden="1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 hidden="1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 hidden="1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 hidden="1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 hidden="1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 hidden="1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 hidden="1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 hidden="1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 hidden="1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 hidden="1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 hidden="1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 hidden="1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 hidden="1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 hidden="1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 hidden="1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 hidden="1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 hidden="1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 hidden="1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 hidden="1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 hidden="1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 hidden="1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 hidden="1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 hidden="1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 hidden="1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 hidden="1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 hidden="1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 hidden="1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 hidden="1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 hidden="1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 hidden="1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 hidden="1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 hidden="1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 hidden="1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 hidden="1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 hidden="1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 hidden="1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 hidden="1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 hidden="1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 hidden="1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 hidden="1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 hidden="1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 hidden="1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 hidden="1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 hidden="1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 hidden="1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 hidden="1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 hidden="1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 hidden="1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 hidden="1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 hidden="1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 hidden="1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 hidden="1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 hidden="1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 hidden="1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 hidden="1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 hidden="1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 hidden="1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 hidden="1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 hidden="1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 hidden="1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 hidden="1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 hidden="1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 hidden="1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 hidden="1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 hidden="1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 hidden="1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 hidden="1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 hidden="1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 hidden="1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 hidden="1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 hidden="1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 hidden="1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 hidden="1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 hidden="1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 hidden="1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 hidden="1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 hidden="1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 hidden="1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 hidden="1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 hidden="1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 hidden="1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 hidden="1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 hidden="1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 hidden="1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 hidden="1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 hidden="1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 hidden="1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 hidden="1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 hidden="1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 hidden="1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 hidden="1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 hidden="1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 hidden="1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 hidden="1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 hidden="1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 hidden="1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 hidden="1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 hidden="1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 hidden="1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 hidden="1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 hidden="1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 hidden="1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 hidden="1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 hidden="1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 hidden="1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 hidden="1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 hidden="1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 hidden="1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 hidden="1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 hidden="1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 hidden="1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 hidden="1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 hidden="1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 hidden="1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 hidden="1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 hidden="1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 hidden="1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 hidden="1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 hidden="1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 hidden="1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 hidden="1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 hidden="1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 hidden="1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 hidden="1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 hidden="1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 hidden="1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 hidden="1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 hidden="1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 hidden="1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 hidden="1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 hidden="1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 hidden="1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 hidden="1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 hidden="1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 hidden="1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 hidden="1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 hidden="1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 hidden="1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 hidden="1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 hidden="1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 hidden="1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 hidden="1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 hidden="1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 hidden="1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 hidden="1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 hidden="1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 hidden="1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 hidden="1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 hidden="1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 hidden="1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 hidden="1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 hidden="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 hidden="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 hidden="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 hidden="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 hidden="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 hidden="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73:BP74 BP90 BP62:BP63 BP65:BP69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1294</v>
      </c>
      <c r="V1" s="291"/>
      <c r="W1" s="291"/>
    </row>
    <row r="2" spans="1:23" s="89" customFormat="1">
      <c r="A2" s="92" t="s">
        <v>1295</v>
      </c>
      <c r="B2" s="92" t="s">
        <v>1296</v>
      </c>
      <c r="C2" s="92" t="s">
        <v>511</v>
      </c>
      <c r="D2" s="93" t="s">
        <v>1065</v>
      </c>
      <c r="E2" s="93" t="s">
        <v>1066</v>
      </c>
      <c r="F2" s="93" t="s">
        <v>1297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1298</v>
      </c>
      <c r="T2" s="96" t="s">
        <v>1068</v>
      </c>
      <c r="U2" s="167">
        <f ca="1">TODAY()-1</f>
        <v>45994</v>
      </c>
      <c r="V2" s="167">
        <f ca="1">U2-1</f>
        <v>45993</v>
      </c>
      <c r="W2" s="167">
        <f ca="1">V2-1</f>
        <v>45992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1</v>
      </c>
      <c r="V3" s="166">
        <f ca="1">_xlfn.XLOOKUP(G3&amp;$V$2,BS_CONTROLE[CHAVE],BS_CONTROLE[Quantidade_11],"-")</f>
        <v>0</v>
      </c>
      <c r="W3" s="166">
        <f ca="1">_xlfn.XLOOKUP(G3&amp;$W$2,BS_CONTROLE[CHAVE],BS_CONTROLE[Quantidade_11],"-")</f>
        <v>0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200</v>
      </c>
      <c r="V4" s="166">
        <f ca="1">_xlfn.XLOOKUP(G4&amp;$V$2,BS_CONTROLE[CHAVE],BS_CONTROLE[Quantidade_11],"-")</f>
        <v>0</v>
      </c>
      <c r="W4" s="166">
        <f ca="1">_xlfn.XLOOKUP(G4&amp;$W$2,BS_CONTROLE[CHAVE],BS_CONTROLE[Quantidade_11],"-")</f>
        <v>0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1</v>
      </c>
      <c r="V5" s="166">
        <f ca="1">_xlfn.XLOOKUP(G5&amp;$V$2,BS_CONTROLE[CHAVE],BS_CONTROLE[Quantidade_11],"-")</f>
        <v>0</v>
      </c>
      <c r="W5" s="166">
        <f ca="1">_xlfn.XLOOKUP(G5&amp;$W$2,BS_CONTROLE[CHAVE],BS_CONTROLE[Quantidade_11],"-")</f>
        <v>0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>
        <f ca="1">_xlfn.XLOOKUP(G6&amp;$W$2,BS_CONTROLE[CHAVE],BS_CONTROLE[Quantidade_11],"-")</f>
        <v>0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>
        <f ca="1">_xlfn.XLOOKUP(G7&amp;$W$2,BS_CONTROLE[CHAVE],BS_CONTROLE[Quantidade_11],"-")</f>
        <v>0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>
        <f ca="1">_xlfn.XLOOKUP(G8&amp;$W$2,BS_CONTROLE[CHAVE],BS_CONTROLE[Quantidade_11],"-")</f>
        <v>0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>
        <f ca="1">_xlfn.XLOOKUP(G11&amp;$W$2,BS_CONTROLE[CHAVE],BS_CONTROLE[Quantidade_11],"-")</f>
        <v>0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825</v>
      </c>
      <c r="V12" s="166">
        <f ca="1">_xlfn.XLOOKUP(G12&amp;$V$2,BS_CONTROLE[CHAVE],BS_CONTROLE[Quantidade_11],"-")</f>
        <v>0</v>
      </c>
      <c r="W12" s="166">
        <f ca="1">_xlfn.XLOOKUP(G12&amp;$W$2,BS_CONTROLE[CHAVE],BS_CONTROLE[Quantidade_11],"-")</f>
        <v>0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>
        <f ca="1">_xlfn.XLOOKUP(G13&amp;$W$2,BS_CONTROLE[CHAVE],BS_CONTROLE[Quantidade_11],"-")</f>
        <v>0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>
        <f ca="1">_xlfn.XLOOKUP(G18&amp;$U$2,BS_CONTROLE[CHAVE],BS_CONTROLE[Quantidade_11],"-")</f>
        <v>360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1</v>
      </c>
      <c r="V20" s="166">
        <f ca="1">_xlfn.XLOOKUP(G20&amp;$V$2,BS_CONTROLE[CHAVE],BS_CONTROLE[Quantidade_11],"-")</f>
        <v>0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 t="str">
        <f ca="1">_xlfn.XLOOKUP(G23&amp;$V$2,BS_CONTROLE[CHAVE],BS_CONTROLE[Quantidade_11],"-")</f>
        <v>-</v>
      </c>
      <c r="W23" s="166">
        <f ca="1">_xlfn.XLOOKUP(G23&amp;$W$2,BS_CONTROLE[CHAVE],BS_CONTROLE[Quantidade_11],"-")</f>
        <v>121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 t="str">
        <f ca="1">_xlfn.XLOOKUP(G24&amp;$V$2,BS_CONTROLE[CHAVE],BS_CONTROLE[Quantidade_11],"-")</f>
        <v>-</v>
      </c>
      <c r="W24" s="166">
        <f ca="1">_xlfn.XLOOKUP(G24&amp;$W$2,BS_CONTROLE[CHAVE],BS_CONTROLE[Quantidade_11],"-")</f>
        <v>0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0</v>
      </c>
      <c r="V25" s="166">
        <f ca="1">_xlfn.XLOOKUP(G25&amp;$V$2,BS_CONTROLE[CHAVE],BS_CONTROLE[Quantidade_11],"-")</f>
        <v>1</v>
      </c>
      <c r="W25" s="166">
        <f ca="1">_xlfn.XLOOKUP(G25&amp;$W$2,BS_CONTROLE[CHAVE],BS_CONTROLE[Quantidade_11],"-")</f>
        <v>0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>
        <f ca="1">_xlfn.XLOOKUP(G26&amp;$W$2,BS_CONTROLE[CHAVE],BS_CONTROLE[Quantidade_11],"-")</f>
        <v>0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>
        <f ca="1">_xlfn.XLOOKUP(G27&amp;$W$2,BS_CONTROLE[CHAVE],BS_CONTROLE[Quantidade_11],"-")</f>
        <v>0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0</v>
      </c>
      <c r="V28" s="166">
        <f ca="1">_xlfn.XLOOKUP(G28&amp;$V$2,BS_CONTROLE[CHAVE],BS_CONTROLE[Quantidade_11],"-")</f>
        <v>215</v>
      </c>
      <c r="W28" s="166">
        <f ca="1">_xlfn.XLOOKUP(G28&amp;$W$2,BS_CONTROLE[CHAVE],BS_CONTROLE[Quantidade_11],"-")</f>
        <v>2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0</v>
      </c>
      <c r="V29" s="166">
        <f ca="1">_xlfn.XLOOKUP(G29&amp;$V$2,BS_CONTROLE[CHAVE],BS_CONTROLE[Quantidade_11],"-")</f>
        <v>450</v>
      </c>
      <c r="W29" s="166">
        <f ca="1">_xlfn.XLOOKUP(G29&amp;$W$2,BS_CONTROLE[CHAVE],BS_CONTROLE[Quantidade_11],"-")</f>
        <v>75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1</v>
      </c>
      <c r="W30" s="166">
        <f ca="1">_xlfn.XLOOKUP(G30&amp;$W$2,BS_CONTROLE[CHAVE],BS_CONTROLE[Quantidade_11],"-")</f>
        <v>0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1</v>
      </c>
      <c r="V33" s="166">
        <f ca="1">_xlfn.XLOOKUP(G33&amp;$V$2,BS_CONTROLE[CHAVE],BS_CONTROLE[Quantidade_11],"-")</f>
        <v>0</v>
      </c>
      <c r="W33" s="166">
        <f ca="1">_xlfn.XLOOKUP(G33&amp;$W$2,BS_CONTROLE[CHAVE],BS_CONTROLE[Quantidade_11],"-")</f>
        <v>0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200</v>
      </c>
      <c r="V34" s="166">
        <f ca="1">_xlfn.XLOOKUP(G34&amp;$V$2,BS_CONTROLE[CHAVE],BS_CONTROLE[Quantidade_11],"-")</f>
        <v>0</v>
      </c>
      <c r="W34" s="166">
        <f ca="1">_xlfn.XLOOKUP(G34&amp;$W$2,BS_CONTROLE[CHAVE],BS_CONTROLE[Quantidade_11],"-")</f>
        <v>0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1</v>
      </c>
      <c r="V35" s="166">
        <f ca="1">_xlfn.XLOOKUP(G35&amp;$V$2,BS_CONTROLE[CHAVE],BS_CONTROLE[Quantidade_11],"-")</f>
        <v>0</v>
      </c>
      <c r="W35" s="166">
        <f ca="1">_xlfn.XLOOKUP(G35&amp;$W$2,BS_CONTROLE[CHAVE],BS_CONTROLE[Quantidade_11],"-")</f>
        <v>0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936</v>
      </c>
      <c r="V36" s="166">
        <f ca="1">_xlfn.XLOOKUP(G36&amp;$V$2,BS_CONTROLE[CHAVE],BS_CONTROLE[Quantidade_11],"-")</f>
        <v>0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>
        <f ca="1">_xlfn.XLOOKUP(G37&amp;$W$2,BS_CONTROLE[CHAVE],BS_CONTROLE[Quantidade_11],"-")</f>
        <v>0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>
        <f ca="1">_xlfn.XLOOKUP(G38&amp;$W$2,BS_CONTROLE[CHAVE],BS_CONTROLE[Quantidade_11],"-")</f>
        <v>0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>
        <f ca="1">_xlfn.XLOOKUP(G40&amp;$W$2,BS_CONTROLE[CHAVE],BS_CONTROLE[Quantidade_11],"-")</f>
        <v>0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>
        <f ca="1">_xlfn.XLOOKUP(G41&amp;$W$2,BS_CONTROLE[CHAVE],BS_CONTROLE[Quantidade_11],"-")</f>
        <v>0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825</v>
      </c>
      <c r="V42" s="166">
        <f ca="1">_xlfn.XLOOKUP(G42&amp;$V$2,BS_CONTROLE[CHAVE],BS_CONTROLE[Quantidade_11],"-")</f>
        <v>0</v>
      </c>
      <c r="W42" s="166">
        <f ca="1">_xlfn.XLOOKUP(G42&amp;$W$2,BS_CONTROLE[CHAVE],BS_CONTROLE[Quantidade_11],"-")</f>
        <v>0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1</v>
      </c>
      <c r="V43" s="166">
        <f ca="1">_xlfn.XLOOKUP(G43&amp;$V$2,BS_CONTROLE[CHAVE],BS_CONTROLE[Quantidade_11],"-")</f>
        <v>0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 t="str">
        <f ca="1">_xlfn.XLOOKUP(G44&amp;$U$2,BS_CONTROLE[CHAVE],BS_CONTROLE[Quantidade_11],"-")</f>
        <v>-</v>
      </c>
      <c r="V44" s="166">
        <f ca="1">_xlfn.XLOOKUP(G44&amp;$V$2,BS_CONTROLE[CHAVE],BS_CONTROLE[Quantidade_11],"-")</f>
        <v>0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0</v>
      </c>
      <c r="V46" s="166">
        <f ca="1">_xlfn.XLOOKUP(G46&amp;$V$2,BS_CONTROLE[CHAVE],BS_CONTROLE[Quantidade_11],"-")</f>
        <v>1</v>
      </c>
      <c r="W46" s="166">
        <f ca="1">_xlfn.XLOOKUP(G46&amp;$W$2,BS_CONTROLE[CHAVE],BS_CONTROLE[Quantidade_11],"-")</f>
        <v>0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>
        <f ca="1">_xlfn.XLOOKUP(G47&amp;$W$2,BS_CONTROLE[CHAVE],BS_CONTROLE[Quantidade_11],"-")</f>
        <v>0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>
        <f ca="1">_xlfn.XLOOKUP(G48&amp;$W$2,BS_CONTROLE[CHAVE],BS_CONTROLE[Quantidade_11],"-")</f>
        <v>0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1</v>
      </c>
      <c r="W49" s="166">
        <f ca="1">_xlfn.XLOOKUP(G49&amp;$W$2,BS_CONTROLE[CHAVE],BS_CONTROLE[Quantidade_11],"-")</f>
        <v>0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0</v>
      </c>
      <c r="V50" s="166">
        <f ca="1">_xlfn.XLOOKUP(G50&amp;$V$2,BS_CONTROLE[CHAVE],BS_CONTROLE[Quantidade_11],"-")</f>
        <v>450</v>
      </c>
      <c r="W50" s="166">
        <f ca="1">_xlfn.XLOOKUP(G50&amp;$W$2,BS_CONTROLE[CHAVE],BS_CONTROLE[Quantidade_11],"-")</f>
        <v>75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0</v>
      </c>
      <c r="V51" s="166">
        <f ca="1">_xlfn.XLOOKUP(G51&amp;$V$2,BS_CONTROLE[CHAVE],BS_CONTROLE[Quantidade_11],"-")</f>
        <v>215</v>
      </c>
      <c r="W51" s="166">
        <f ca="1">_xlfn.XLOOKUP(G51&amp;$W$2,BS_CONTROLE[CHAVE],BS_CONTROLE[Quantidade_11],"-")</f>
        <v>2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200</v>
      </c>
      <c r="V53" s="166">
        <f ca="1">_xlfn.XLOOKUP(G53&amp;$V$2,BS_CONTROLE[CHAVE],BS_CONTROLE[Quantidade_11],"-")</f>
        <v>0</v>
      </c>
      <c r="W53" s="166">
        <f ca="1">_xlfn.XLOOKUP(G53&amp;$W$2,BS_CONTROLE[CHAVE],BS_CONTROLE[Quantidade_11],"-")</f>
        <v>0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>
        <f ca="1">_xlfn.XLOOKUP(G54&amp;$U$2,BS_CONTROLE[CHAVE],BS_CONTROLE[Quantidade_11],"-")</f>
        <v>530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1</v>
      </c>
      <c r="V55" s="166">
        <f ca="1">_xlfn.XLOOKUP(G55&amp;$V$2,BS_CONTROLE[CHAVE],BS_CONTROLE[Quantidade_11],"-")</f>
        <v>0</v>
      </c>
      <c r="W55" s="166">
        <f ca="1">_xlfn.XLOOKUP(G55&amp;$W$2,BS_CONTROLE[CHAVE],BS_CONTROLE[Quantidade_11],"-")</f>
        <v>0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1</v>
      </c>
      <c r="V56" s="166">
        <f ca="1">_xlfn.XLOOKUP(G56&amp;$V$2,BS_CONTROLE[CHAVE],BS_CONTROLE[Quantidade_11],"-")</f>
        <v>0</v>
      </c>
      <c r="W56" s="166">
        <f ca="1">_xlfn.XLOOKUP(G56&amp;$W$2,BS_CONTROLE[CHAVE],BS_CONTROLE[Quantidade_11],"-")</f>
        <v>0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936</v>
      </c>
      <c r="V57" s="166">
        <f ca="1">_xlfn.XLOOKUP(G57&amp;$V$2,BS_CONTROLE[CHAVE],BS_CONTROLE[Quantidade_11],"-")</f>
        <v>0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>
        <f ca="1">_xlfn.XLOOKUP(G58&amp;$W$2,BS_CONTROLE[CHAVE],BS_CONTROLE[Quantidade_11],"-")</f>
        <v>0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>
        <f ca="1">_xlfn.XLOOKUP(G59&amp;$U$2,BS_CONTROLE[CHAVE],BS_CONTROLE[Quantidade_11],"-")</f>
        <v>960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>
        <f ca="1">_xlfn.XLOOKUP(G60&amp;$W$2,BS_CONTROLE[CHAVE],BS_CONTROLE[Quantidade_11],"-")</f>
        <v>0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>
        <f ca="1">_xlfn.XLOOKUP(G61&amp;$W$2,BS_CONTROLE[CHAVE],BS_CONTROLE[Quantidade_11],"-")</f>
        <v>0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825</v>
      </c>
      <c r="V62" s="166">
        <f ca="1">_xlfn.XLOOKUP(G62&amp;$V$2,BS_CONTROLE[CHAVE],BS_CONTROLE[Quantidade_11],"-")</f>
        <v>0</v>
      </c>
      <c r="W62" s="166">
        <f ca="1">_xlfn.XLOOKUP(G62&amp;$W$2,BS_CONTROLE[CHAVE],BS_CONTROLE[Quantidade_11],"-")</f>
        <v>0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>
        <f ca="1">_xlfn.XLOOKUP(G66&amp;$U$2,BS_CONTROLE[CHAVE],BS_CONTROLE[Quantidade_11],"-")</f>
        <v>360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1</v>
      </c>
      <c r="V67" s="166">
        <f ca="1">_xlfn.XLOOKUP(G67&amp;$V$2,BS_CONTROLE[CHAVE],BS_CONTROLE[Quantidade_11],"-")</f>
        <v>0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>
        <f ca="1">_xlfn.XLOOKUP(G68&amp;$U$2,BS_CONTROLE[CHAVE],BS_CONTROLE[Quantidade_11],"-")</f>
        <v>1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>
        <f ca="1">_xlfn.XLOOKUP(G69&amp;$U$2,BS_CONTROLE[CHAVE],BS_CONTROLE[Quantidade_11],"-")</f>
        <v>0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0</v>
      </c>
      <c r="V70" s="166">
        <f ca="1">_xlfn.XLOOKUP(G70&amp;$V$2,BS_CONTROLE[CHAVE],BS_CONTROLE[Quantidade_11],"-")</f>
        <v>1</v>
      </c>
      <c r="W70" s="166">
        <f ca="1">_xlfn.XLOOKUP(G70&amp;$W$2,BS_CONTROLE[CHAVE],BS_CONTROLE[Quantidade_11],"-")</f>
        <v>0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>
        <f ca="1">_xlfn.XLOOKUP(G71&amp;$U$2,BS_CONTROLE[CHAVE],BS_CONTROLE[Quantidade_11],"-")</f>
        <v>616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>
        <f ca="1">_xlfn.XLOOKUP(G72&amp;$W$2,BS_CONTROLE[CHAVE],BS_CONTROLE[Quantidade_11],"-")</f>
        <v>0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>
        <f ca="1">_xlfn.XLOOKUP(G73&amp;$W$2,BS_CONTROLE[CHAVE],BS_CONTROLE[Quantidade_11],"-")</f>
        <v>0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0</v>
      </c>
      <c r="V74" s="166">
        <f ca="1">_xlfn.XLOOKUP(G74&amp;$V$2,BS_CONTROLE[CHAVE],BS_CONTROLE[Quantidade_11],"-")</f>
        <v>215</v>
      </c>
      <c r="W74" s="166">
        <f ca="1">_xlfn.XLOOKUP(G74&amp;$W$2,BS_CONTROLE[CHAVE],BS_CONTROLE[Quantidade_11],"-")</f>
        <v>2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>
        <f ca="1">_xlfn.XLOOKUP(G75&amp;$U$2,BS_CONTROLE[CHAVE],BS_CONTROLE[Quantidade_11],"-")</f>
        <v>0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0</v>
      </c>
      <c r="V76" s="166">
        <f ca="1">_xlfn.XLOOKUP(G76&amp;$V$2,BS_CONTROLE[CHAVE],BS_CONTROLE[Quantidade_11],"-")</f>
        <v>450</v>
      </c>
      <c r="W76" s="166">
        <f ca="1">_xlfn.XLOOKUP(G76&amp;$W$2,BS_CONTROLE[CHAVE],BS_CONTROLE[Quantidade_11],"-")</f>
        <v>75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1</v>
      </c>
      <c r="W77" s="166">
        <f ca="1">_xlfn.XLOOKUP(G77&amp;$W$2,BS_CONTROLE[CHAVE],BS_CONTROLE[Quantidade_11],"-")</f>
        <v>0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0</v>
      </c>
      <c r="V78" s="166">
        <f ca="1">_xlfn.XLOOKUP(G78&amp;$V$2,BS_CONTROLE[CHAVE],BS_CONTROLE[Quantidade_11],"-")</f>
        <v>450</v>
      </c>
      <c r="W78" s="166">
        <f ca="1">_xlfn.XLOOKUP(G78&amp;$W$2,BS_CONTROLE[CHAVE],BS_CONTROLE[Quantidade_11],"-")</f>
        <v>75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>
        <f ca="1">_xlfn.XLOOKUP(G80&amp;$U$2,BS_CONTROLE[CHAVE],BS_CONTROLE[Quantidade_11],"-")</f>
        <v>312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200</v>
      </c>
      <c r="V83" s="166">
        <f ca="1">_xlfn.XLOOKUP(G83&amp;$V$2,BS_CONTROLE[CHAVE],BS_CONTROLE[Quantidade_11],"-")</f>
        <v>0</v>
      </c>
      <c r="W83" s="166">
        <f ca="1">_xlfn.XLOOKUP(G83&amp;$W$2,BS_CONTROLE[CHAVE],BS_CONTROLE[Quantidade_11],"-")</f>
        <v>0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1</v>
      </c>
      <c r="V86" s="166">
        <f ca="1">_xlfn.XLOOKUP(G86&amp;$V$2,BS_CONTROLE[CHAVE],BS_CONTROLE[Quantidade_11],"-")</f>
        <v>0</v>
      </c>
      <c r="W86" s="166">
        <f ca="1">_xlfn.XLOOKUP(G86&amp;$W$2,BS_CONTROLE[CHAVE],BS_CONTROLE[Quantidade_11],"-")</f>
        <v>0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>
        <f ca="1">_xlfn.XLOOKUP(G88&amp;$W$2,BS_CONTROLE[CHAVE],BS_CONTROLE[Quantidade_11],"-")</f>
        <v>0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>
        <f ca="1">_xlfn.XLOOKUP(G89&amp;$U$2,BS_CONTROLE[CHAVE],BS_CONTROLE[Quantidade_11],"-")</f>
        <v>0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>
        <f ca="1">_xlfn.XLOOKUP(G90&amp;$U$2,BS_CONTROLE[CHAVE],BS_CONTROLE[Quantidade_11],"-")</f>
        <v>960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>
        <f ca="1">_xlfn.XLOOKUP(G91&amp;$W$2,BS_CONTROLE[CHAVE],BS_CONTROLE[Quantidade_11],"-")</f>
        <v>0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>
        <f ca="1">_xlfn.XLOOKUP(G92&amp;$W$2,BS_CONTROLE[CHAVE],BS_CONTROLE[Quantidade_11],"-")</f>
        <v>0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825</v>
      </c>
      <c r="V93" s="166">
        <f ca="1">_xlfn.XLOOKUP(G93&amp;$V$2,BS_CONTROLE[CHAVE],BS_CONTROLE[Quantidade_11],"-")</f>
        <v>0</v>
      </c>
      <c r="W93" s="166">
        <f ca="1">_xlfn.XLOOKUP(G93&amp;$W$2,BS_CONTROLE[CHAVE],BS_CONTROLE[Quantidade_11],"-")</f>
        <v>0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>
        <f ca="1">_xlfn.XLOOKUP(G96&amp;$U$2,BS_CONTROLE[CHAVE],BS_CONTROLE[Quantidade_11],"-")</f>
        <v>1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1</v>
      </c>
      <c r="V97" s="166">
        <f ca="1">_xlfn.XLOOKUP(G97&amp;$V$2,BS_CONTROLE[CHAVE],BS_CONTROLE[Quantidade_11],"-")</f>
        <v>0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0</v>
      </c>
      <c r="V98" s="166">
        <f ca="1">_xlfn.XLOOKUP(G98&amp;$V$2,BS_CONTROLE[CHAVE],BS_CONTROLE[Quantidade_11],"-")</f>
        <v>1</v>
      </c>
      <c r="W98" s="166">
        <f ca="1">_xlfn.XLOOKUP(G98&amp;$W$2,BS_CONTROLE[CHAVE],BS_CONTROLE[Quantidade_11],"-")</f>
        <v>0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>
        <f ca="1">_xlfn.XLOOKUP(G100&amp;$W$2,BS_CONTROLE[CHAVE],BS_CONTROLE[Quantidade_11],"-")</f>
        <v>0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>
        <f ca="1">_xlfn.XLOOKUP(G101&amp;$W$2,BS_CONTROLE[CHAVE],BS_CONTROLE[Quantidade_11],"-")</f>
        <v>0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0</v>
      </c>
      <c r="V103" s="166">
        <f ca="1">_xlfn.XLOOKUP(G103&amp;$V$2,BS_CONTROLE[CHAVE],BS_CONTROLE[Quantidade_11],"-")</f>
        <v>215</v>
      </c>
      <c r="W103" s="166">
        <f ca="1">_xlfn.XLOOKUP(G103&amp;$W$2,BS_CONTROLE[CHAVE],BS_CONTROLE[Quantidade_11],"-")</f>
        <v>2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>
        <f ca="1">_xlfn.XLOOKUP(G104&amp;$U$2,BS_CONTROLE[CHAVE],BS_CONTROLE[Quantidade_11],"-")</f>
        <v>0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0</v>
      </c>
      <c r="V106" s="166">
        <f ca="1">_xlfn.XLOOKUP(G106&amp;$V$2,BS_CONTROLE[CHAVE],BS_CONTROLE[Quantidade_11],"-")</f>
        <v>450</v>
      </c>
      <c r="W106" s="166">
        <f ca="1">_xlfn.XLOOKUP(G106&amp;$W$2,BS_CONTROLE[CHAVE],BS_CONTROLE[Quantidade_11],"-")</f>
        <v>75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1299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1300</v>
      </c>
      <c r="D5" s="293"/>
      <c r="E5" s="293"/>
      <c r="F5" s="293"/>
      <c r="G5" s="293"/>
      <c r="H5" s="293"/>
      <c r="I5" s="293"/>
      <c r="J5" s="294"/>
      <c r="K5" s="295" t="s">
        <v>1301</v>
      </c>
      <c r="L5" s="296"/>
      <c r="M5" s="296"/>
      <c r="N5" s="296"/>
      <c r="O5" s="297" t="s">
        <v>1302</v>
      </c>
      <c r="P5" s="298"/>
    </row>
    <row r="6" spans="1:16" s="79" customFormat="1" ht="15" customHeight="1">
      <c r="A6" s="71" t="s">
        <v>1297</v>
      </c>
      <c r="B6" s="80" t="s">
        <v>1296</v>
      </c>
      <c r="C6" s="81" t="s">
        <v>1065</v>
      </c>
      <c r="D6" s="82" t="s">
        <v>1066</v>
      </c>
      <c r="E6" s="81" t="s">
        <v>1303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1304</v>
      </c>
      <c r="M6" s="85" t="s">
        <v>710</v>
      </c>
      <c r="N6" s="86" t="s">
        <v>1060</v>
      </c>
      <c r="O6" s="200" t="s">
        <v>1103</v>
      </c>
      <c r="P6" s="146" t="s">
        <v>1305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1306</v>
      </c>
      <c r="C2" s="131" t="s">
        <v>1050</v>
      </c>
      <c r="D2" s="81" t="s">
        <v>1052</v>
      </c>
      <c r="E2" s="81" t="s">
        <v>1307</v>
      </c>
      <c r="F2" s="109" t="s">
        <v>1308</v>
      </c>
      <c r="G2" s="81" t="s">
        <v>1309</v>
      </c>
      <c r="H2" s="81" t="s">
        <v>1310</v>
      </c>
      <c r="I2" s="81" t="s">
        <v>1311</v>
      </c>
      <c r="J2" s="81" t="s">
        <v>1312</v>
      </c>
      <c r="K2" s="83" t="s">
        <v>1313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1315</v>
      </c>
      <c r="E3" s="254" t="s">
        <v>1316</v>
      </c>
      <c r="F3" s="254" t="s">
        <v>1317</v>
      </c>
      <c r="G3" s="254" t="s">
        <v>1318</v>
      </c>
      <c r="H3" s="254" t="s">
        <v>1319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1320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1321</v>
      </c>
      <c r="C4" s="254" t="s">
        <v>1322</v>
      </c>
      <c r="D4" s="254" t="s">
        <v>1323</v>
      </c>
      <c r="E4" s="254" t="s">
        <v>1324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2025-12-04T10:08:42Z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