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12" documentId="8_{B6337239-1A00-434D-AAD0-422EA1FEB5AE}" xr6:coauthVersionLast="47" xr6:coauthVersionMax="47" xr10:uidLastSave="{0B044BD5-DA2D-4F84-BB5F-7600F3A6BDF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3" l="1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96" i="12" l="1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L444" i="12"/>
  <c r="K444" i="12"/>
  <c r="AN342" i="1"/>
  <c r="L443" i="12"/>
  <c r="K443" i="12"/>
  <c r="AN341" i="1"/>
  <c r="L442" i="12"/>
  <c r="K442" i="12"/>
  <c r="AN340" i="1"/>
  <c r="L441" i="12"/>
  <c r="K441" i="12"/>
  <c r="AN339" i="1"/>
  <c r="L440" i="12"/>
  <c r="K440" i="12"/>
  <c r="AN338" i="1"/>
  <c r="L439" i="12"/>
  <c r="K439" i="12"/>
  <c r="AN337" i="1"/>
  <c r="L438" i="12"/>
  <c r="K438" i="12"/>
  <c r="AN336" i="1"/>
  <c r="L437" i="12"/>
  <c r="K437" i="12"/>
  <c r="AN335" i="1"/>
  <c r="L436" i="12"/>
  <c r="K436" i="12"/>
  <c r="AN334" i="1"/>
  <c r="L435" i="12"/>
  <c r="K435" i="12"/>
  <c r="AN333" i="1"/>
  <c r="L434" i="12"/>
  <c r="K434" i="12"/>
  <c r="AN332" i="1"/>
  <c r="L433" i="12"/>
  <c r="K433" i="12"/>
  <c r="AN331" i="1"/>
  <c r="L432" i="12"/>
  <c r="K432" i="12"/>
  <c r="AN330" i="1"/>
  <c r="L431" i="12"/>
  <c r="K431" i="12"/>
  <c r="AN329" i="1"/>
  <c r="L430" i="12"/>
  <c r="K430" i="12"/>
  <c r="AN328" i="1"/>
  <c r="L429" i="12"/>
  <c r="K429" i="12"/>
  <c r="K428" i="12"/>
  <c r="AN326" i="1"/>
  <c r="L427" i="12"/>
  <c r="K427" i="12"/>
  <c r="AN325" i="1"/>
  <c r="L426" i="12"/>
  <c r="K426" i="12"/>
  <c r="AN324" i="1"/>
  <c r="L425" i="12"/>
  <c r="K425" i="12"/>
  <c r="AN323" i="1"/>
  <c r="L424" i="12"/>
  <c r="K424" i="12"/>
  <c r="AN322" i="1"/>
  <c r="L423" i="12"/>
  <c r="K423" i="12"/>
  <c r="AN321" i="1"/>
  <c r="L422" i="12"/>
  <c r="K422" i="12"/>
  <c r="AN320" i="1"/>
  <c r="L421" i="12"/>
  <c r="K421" i="12"/>
  <c r="AN319" i="1"/>
  <c r="L420" i="12"/>
  <c r="K420" i="12"/>
  <c r="AN318" i="1"/>
  <c r="L419" i="12"/>
  <c r="K419" i="12"/>
  <c r="AN317" i="1"/>
  <c r="L418" i="12"/>
  <c r="K418" i="12"/>
  <c r="AN316" i="1"/>
  <c r="L417" i="12"/>
  <c r="K417" i="12"/>
  <c r="AN315" i="1"/>
  <c r="L416" i="12"/>
  <c r="K416" i="12"/>
  <c r="AN314" i="1"/>
  <c r="L415" i="12"/>
  <c r="K415" i="12"/>
  <c r="AN313" i="1"/>
  <c r="L414" i="12"/>
  <c r="K414" i="12"/>
  <c r="AN312" i="1"/>
  <c r="L413" i="12"/>
  <c r="K413" i="12"/>
  <c r="AN311" i="1"/>
  <c r="L412" i="12"/>
  <c r="K412" i="12"/>
  <c r="AN310" i="1"/>
  <c r="L411" i="12"/>
  <c r="K411" i="12"/>
  <c r="AN309" i="1"/>
  <c r="L410" i="12"/>
  <c r="K410" i="12"/>
  <c r="AN308" i="1"/>
  <c r="L409" i="12"/>
  <c r="K409" i="12"/>
  <c r="AN307" i="1"/>
  <c r="L408" i="12"/>
  <c r="K408" i="12"/>
  <c r="AN306" i="1"/>
  <c r="L407" i="12"/>
  <c r="K407" i="12"/>
  <c r="AN305" i="1"/>
  <c r="L406" i="12"/>
  <c r="K406" i="12"/>
  <c r="AN304" i="1"/>
  <c r="L405" i="12"/>
  <c r="K405" i="12"/>
  <c r="AN303" i="1"/>
  <c r="L404" i="12"/>
  <c r="K404" i="12"/>
  <c r="AN302" i="1"/>
  <c r="L403" i="12"/>
  <c r="K403" i="12"/>
  <c r="AN301" i="1"/>
  <c r="L402" i="12"/>
  <c r="K402" i="12"/>
  <c r="AN300" i="1"/>
  <c r="L401" i="12"/>
  <c r="K401" i="12"/>
  <c r="AN299" i="1"/>
  <c r="L400" i="12"/>
  <c r="K400" i="12"/>
  <c r="AN298" i="1"/>
  <c r="L399" i="12"/>
  <c r="K399" i="12"/>
  <c r="AN297" i="1"/>
  <c r="L398" i="12"/>
  <c r="K398" i="12"/>
  <c r="AN296" i="1"/>
  <c r="L397" i="12"/>
  <c r="K397" i="12"/>
  <c r="AN295" i="1"/>
  <c r="L396" i="12"/>
  <c r="K396" i="12"/>
  <c r="AN294" i="1"/>
  <c r="L395" i="12"/>
  <c r="K395" i="12"/>
  <c r="AN293" i="1"/>
  <c r="L394" i="12"/>
  <c r="K394" i="12"/>
  <c r="AN292" i="1"/>
  <c r="L393" i="12"/>
  <c r="K393" i="12"/>
  <c r="AN291" i="1"/>
  <c r="L392" i="12"/>
  <c r="K392" i="12"/>
  <c r="AN290" i="1"/>
  <c r="L391" i="12"/>
  <c r="K391" i="12"/>
  <c r="AN289" i="1"/>
  <c r="L390" i="12"/>
  <c r="K390" i="12"/>
  <c r="AN288" i="1"/>
  <c r="L389" i="12"/>
  <c r="K389" i="12"/>
  <c r="AN287" i="1"/>
  <c r="L388" i="12"/>
  <c r="K388" i="12"/>
  <c r="AN286" i="1"/>
  <c r="L387" i="12"/>
  <c r="K387" i="12"/>
  <c r="AN285" i="1"/>
  <c r="L386" i="12"/>
  <c r="K386" i="12"/>
  <c r="AN284" i="1"/>
  <c r="L385" i="12"/>
  <c r="K385" i="12"/>
  <c r="AN283" i="1"/>
  <c r="L384" i="12"/>
  <c r="K384" i="12"/>
  <c r="AN282" i="1"/>
  <c r="L383" i="12"/>
  <c r="K383" i="12"/>
  <c r="AN281" i="1"/>
  <c r="L382" i="12"/>
  <c r="K382" i="12"/>
  <c r="AN280" i="1"/>
  <c r="L381" i="12"/>
  <c r="K381" i="12"/>
  <c r="AN279" i="1"/>
  <c r="L380" i="12"/>
  <c r="K380" i="12"/>
  <c r="AN278" i="1"/>
  <c r="L379" i="12"/>
  <c r="K379" i="12"/>
  <c r="AN277" i="1"/>
  <c r="L378" i="12"/>
  <c r="K378" i="12"/>
  <c r="AN276" i="1"/>
  <c r="L377" i="12"/>
  <c r="K377" i="12"/>
  <c r="AN275" i="1"/>
  <c r="L376" i="12"/>
  <c r="K376" i="12"/>
  <c r="AN274" i="1"/>
  <c r="L375" i="12"/>
  <c r="K375" i="12"/>
  <c r="AN273" i="1"/>
  <c r="L374" i="12"/>
  <c r="K374" i="12"/>
  <c r="AN272" i="1"/>
  <c r="L373" i="12"/>
  <c r="K373" i="12"/>
  <c r="AN271" i="1"/>
  <c r="L372" i="12"/>
  <c r="K372" i="12"/>
  <c r="AN270" i="1"/>
  <c r="L371" i="12"/>
  <c r="K371" i="12"/>
  <c r="L370" i="12"/>
  <c r="K370" i="12"/>
  <c r="L369" i="12"/>
  <c r="K369" i="12"/>
  <c r="L368" i="12"/>
  <c r="K368" i="12"/>
  <c r="AN269" i="1"/>
  <c r="L367" i="12"/>
  <c r="K367" i="12"/>
  <c r="AN268" i="1"/>
  <c r="L366" i="12"/>
  <c r="K366" i="12"/>
  <c r="AN267" i="1"/>
  <c r="L365" i="12"/>
  <c r="K365" i="12"/>
  <c r="AN266" i="1"/>
  <c r="L364" i="12"/>
  <c r="K364" i="12"/>
  <c r="K363" i="12"/>
  <c r="AN264" i="1"/>
  <c r="L362" i="12"/>
  <c r="K362" i="12"/>
  <c r="AN263" i="1"/>
  <c r="L361" i="12"/>
  <c r="K361" i="12"/>
  <c r="K360" i="12"/>
  <c r="AN261" i="1"/>
  <c r="L359" i="12"/>
  <c r="K359" i="12"/>
  <c r="AN260" i="1"/>
  <c r="L358" i="12"/>
  <c r="K358" i="12"/>
  <c r="AN259" i="1"/>
  <c r="L357" i="12"/>
  <c r="K357" i="12"/>
  <c r="AN258" i="1"/>
  <c r="L356" i="12"/>
  <c r="K356" i="12"/>
  <c r="AN257" i="1"/>
  <c r="L355" i="12"/>
  <c r="K355" i="12"/>
  <c r="K354" i="12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<sst xmlns="http://schemas.openxmlformats.org/spreadsheetml/2006/main" count="6460" uniqueCount="1696">
  <si>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</si>
  <si>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</si>
  <si>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</si>
  <si>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</si>
  <si>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</si>
  <si>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</si>
  <si>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</si>
  <si>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</si>
  <si>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</si>
  <si>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</si>
  <si>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</si>
  <si>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</si>
  <si>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</si>
  <si>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</si>
  <si>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</si>
  <si>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</si>
  <si>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</si>
  <si>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</si>
  <si>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</si>
  <si>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</si>
  <si>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</si>
  <si>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</si>
  <si>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</si>
  <si>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</si>
  <si>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</si>
  <si>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</si>
  <si>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</si>
  <si>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</si>
  <si>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</si>
  <si>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</si>
  <si>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</si>
  <si>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</si>
  <si>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</si>
  <si>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</si>
  <si>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</si>
  <si>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</si>
  <si>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</si>
  <si>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</si>
  <si>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</si>
  <si>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</si>
  <si>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</si>
  <si>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</si>
  <si>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</si>
  <si>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</si>
  <si>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</si>
  <si>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</si>
  <si>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</si>
  <si>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</si>
  <si>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</si>
  <si>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</si>
  <si>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</si>
  <si>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</si>
  <si>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</si>
  <si>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</si>
  <si>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</si>
  <si>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</si>
  <si>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</si>
  <si>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</si>
  <si>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</si>
  <si>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</si>
  <si>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</si>
  <si>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</si>
  <si>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</si>
  <si>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</si>
  <si>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</si>
  <si>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</si>
  <si>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</si>
  <si>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</si>
  <si>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</si>
  <si>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</si>
  <si>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</si>
  <si>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</si>
  <si>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</si>
  <si>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</si>
  <si>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</si>
  <si>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</si>
  <si>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</si>
  <si>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</si>
  <si>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</si>
  <si>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</si>
  <si>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</si>
  <si>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</si>
  <si>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</si>
  <si>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</si>
  <si>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</si>
  <si>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</si>
  <si>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</si>
  <si>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</si>
  <si>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</si>
  <si>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</si>
  <si>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</si>
  <si>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</si>
  <si>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</si>
  <si>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</si>
  <si>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</si>
  <si>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</si>
  <si>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</si>
  <si>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</si>
  <si>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</si>
  <si>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</si>
  <si>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</si>
  <si>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</si>
  <si>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</si>
  <si>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</si>
  <si>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</si>
  <si>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</si>
  <si>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</si>
  <si>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</si>
  <si>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</si>
  <si>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</si>
  <si>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</si>
  <si>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</si>
  <si>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</si>
  <si>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</si>
  <si>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</si>
  <si>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</si>
  <si>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</si>
  <si>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</si>
  <si>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</si>
  <si>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</si>
  <si>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</si>
  <si>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</si>
  <si>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</si>
  <si>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</si>
  <si>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</si>
  <si>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</si>
  <si>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</si>
  <si>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</si>
  <si>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</si>
  <si>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</si>
  <si>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</si>
  <si>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</si>
  <si>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</si>
  <si>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</si>
  <si>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</si>
  <si>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</si>
  <si>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</si>
  <si>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</si>
  <si>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</si>
  <si>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</si>
  <si>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</si>
  <si>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</si>
  <si>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</si>
  <si>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</si>
  <si>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</si>
  <si>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</si>
  <si>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</si>
  <si>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</si>
  <si>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</si>
  <si>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</si>
  <si>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</si>
  <si>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</si>
  <si>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</si>
  <si>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</si>
  <si>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</si>
  <si>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</si>
  <si>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</si>
  <si>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</si>
  <si>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</si>
  <si>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</si>
  <si>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</si>
  <si>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</si>
  <si>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</si>
  <si>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</si>
  <si>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</si>
  <si>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</si>
  <si>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</si>
  <si>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</si>
  <si>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</si>
  <si>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</si>
  <si>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</si>
  <si>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</si>
  <si>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</si>
  <si>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</si>
  <si>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</si>
  <si>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</si>
  <si>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</si>
  <si>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</si>
  <si>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</si>
  <si>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</si>
  <si>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</si>
  <si>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</si>
  <si>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</si>
  <si>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</si>
  <si>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</si>
  <si>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</si>
  <si>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</si>
  <si>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</si>
  <si>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</si>
  <si>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</si>
  <si>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</si>
  <si>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</si>
  <si>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</si>
  <si>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</si>
  <si>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</si>
  <si>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</si>
  <si>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</si>
  <si>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</si>
  <si>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</si>
  <si>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</si>
  <si>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</si>
  <si>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</si>
  <si>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</si>
  <si>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</si>
  <si>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</si>
  <si>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</si>
  <si>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</si>
  <si>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</si>
  <si>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</si>
  <si>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</si>
  <si>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</si>
  <si>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</si>
  <si>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</si>
  <si>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</si>
  <si>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</si>
  <si>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</si>
  <si>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</si>
  <si>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</si>
  <si>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</si>
  <si>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</si>
  <si>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</si>
  <si>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</si>
  <si>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</si>
  <si>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</si>
  <si>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</si>
  <si>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</si>
  <si>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</si>
  <si>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</si>
  <si>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</si>
  <si>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</si>
  <si>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</si>
  <si>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</si>
  <si>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</si>
  <si>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</si>
  <si>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</si>
  <si>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</si>
  <si>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</si>
  <si>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</si>
  <si>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</si>
  <si>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</si>
  <si>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</si>
  <si>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</si>
  <si>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</si>
  <si>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</si>
  <si>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</si>
  <si>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</si>
  <si>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</si>
  <si>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</si>
  <si>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</si>
  <si>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</si>
  <si>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</si>
  <si>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</si>
  <si>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</si>
  <si>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</si>
  <si>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</si>
  <si>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</si>
  <si>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</si>
  <si>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</si>
  <si>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</si>
  <si>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</si>
  <si>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</si>
  <si>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</si>
  <si>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</si>
  <si>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</si>
  <si>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</si>
  <si>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</si>
  <si>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</si>
  <si>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</si>
  <si>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</si>
  <si>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</si>
  <si>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</si>
  <si>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</si>
  <si>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</si>
  <si>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</si>
  <si>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</si>
  <si>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</si>
  <si>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</si>
  <si>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</si>
  <si>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</si>
  <si>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</si>
  <si>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</si>
  <si>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</si>
  <si>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</si>
  <si>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</si>
  <si>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</si>
  <si>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</si>
  <si>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</si>
  <si>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</si>
  <si>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</si>
  <si>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</si>
  <si>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</si>
  <si>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</si>
  <si>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</si>
  <si>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</si>
  <si>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</si>
  <si>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</si>
  <si>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</si>
  <si>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</si>
  <si>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</si>
  <si>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</si>
  <si>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</si>
  <si>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</si>
  <si>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</si>
  <si>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</si>
  <si>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</si>
  <si>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</si>
  <si>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</si>
  <si>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</si>
  <si>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</si>
  <si>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</si>
  <si>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</si>
  <si>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</si>
  <si>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</si>
  <si>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</si>
  <si>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</si>
  <si>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</si>
  <si>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</si>
  <si>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</si>
  <si>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</si>
  <si>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</si>
  <si>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</si>
  <si>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</si>
  <si>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</si>
  <si>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</si>
  <si>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</si>
  <si>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</si>
  <si>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</si>
  <si>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</si>
  <si>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</si>
  <si>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</si>
  <si>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</si>
  <si>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</si>
  <si>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</si>
  <si>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</si>
  <si>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</si>
  <si>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</si>
  <si>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</si>
  <si>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</si>
  <si>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</si>
  <si>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</si>
  <si>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</si>
  <si>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</si>
  <si>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</si>
  <si>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</si>
  <si>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</si>
  <si>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</si>
  <si>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</si>
  <si>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</si>
  <si>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</si>
  <si>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</si>
  <si>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</si>
  <si>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</si>
  <si>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</si>
  <si>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</si>
  <si>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</si>
  <si>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</si>
  <si>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</si>
  <si>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</si>
  <si>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</si>
  <si>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</si>
  <si>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</si>
  <si>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</si>
  <si>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</si>
  <si>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</si>
  <si>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</si>
  <si>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</si>
  <si>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</si>
  <si>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</si>
  <si>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</si>
  <si>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</si>
  <si>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</si>
  <si>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</si>
  <si>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</si>
  <si>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</si>
  <si>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</si>
  <si>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</si>
  <si>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</si>
  <si>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</si>
  <si>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</si>
  <si>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</si>
  <si>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</si>
  <si>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</si>
  <si>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</si>
  <si>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</si>
  <si>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</si>
  <si>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</si>
  <si>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</si>
  <si>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</si>
  <si>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</si>
  <si>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</si>
  <si>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</si>
  <si>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</si>
  <si>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</si>
  <si>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</si>
  <si>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</si>
  <si>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</si>
  <si>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</si>
  <si>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</si>
  <si>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</si>
  <si>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</si>
  <si>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</si>
  <si>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</si>
  <si>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</si>
  <si>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</si>
  <si>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</si>
  <si>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</si>
  <si>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</si>
  <si>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</si>
  <si>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</si>
  <si>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</si>
  <si>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</si>
  <si>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</si>
  <si>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</si>
  <si>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</si>
  <si>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</si>
  <si>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</si>
  <si>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</si>
  <si>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</si>
  <si>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</si>
  <si>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</si>
  <si>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</si>
  <si>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</si>
  <si>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</si>
  <si>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</si>
  <si>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</si>
  <si>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</si>
  <si>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</si>
  <si>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</si>
  <si>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</si>
  <si>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</si>
  <si>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</si>
  <si>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</si>
  <si>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</si>
  <si>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</si>
  <si>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</si>
  <si>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</si>
  <si>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</si>
  <si>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</si>
  <si>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</si>
  <si>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</si>
  <si>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</si>
  <si>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</si>
  <si>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</si>
  <si>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</si>
  <si>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</si>
  <si>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</si>
  <si>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</si>
  <si>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</si>
  <si>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</si>
  <si>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</si>
  <si>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</si>
  <si>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</si>
  <si>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</si>
  <si>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</si>
  <si>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</si>
  <si>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</si>
  <si>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</si>
  <si>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</si>
  <si>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</si>
  <si>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</si>
  <si>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</si>
  <si>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</si>
  <si>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</si>
  <si>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</si>
  <si>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</si>
  <si>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</si>
  <si>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</si>
  <si>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</si>
  <si>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</si>
  <si>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</si>
  <si>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</si>
  <si>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</si>
  <si>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</si>
  <si>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</si>
  <si>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</si>
  <si>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</si>
  <si>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</si>
  <si>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</si>
  <si>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</si>
  <si>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</si>
  <si>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</si>
  <si>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</si>
  <si>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</si>
  <si>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</si>
  <si>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</si>
  <si>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</si>
  <si>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</si>
  <si>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</si>
  <si>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</si>
  <si>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</si>
  <si>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</si>
  <si>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</si>
  <si>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</si>
  <si>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</si>
  <si>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</si>
  <si>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</si>
  <si>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</si>
  <si>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</si>
  <si>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</si>
  <si>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</si>
  <si>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</si>
  <si>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</si>
  <si>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</si>
  <si>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</si>
  <si>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</si>
  <si>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</si>
  <si>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</si>
  <si>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</si>
  <si>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</si>
  <si>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</si>
  <si>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</si>
  <si>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</si>
  <si>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</si>
  <si>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</si>
  <si>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</si>
  <si>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</si>
  <si>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</si>
  <si>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</si>
  <si>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</si>
  <si>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</si>
  <si>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</si>
  <si>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</si>
  <si>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</si>
  <si>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</si>
  <si>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</si>
  <si>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</si>
  <si>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</si>
  <si>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</si>
  <si>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</si>
  <si>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</si>
  <si>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</si>
  <si>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</si>
  <si>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</si>
  <si>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</si>
  <si>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</si>
  <si>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</si>
  <si>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</si>
  <si>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</si>
  <si>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</si>
  <si>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</si>
  <si>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</si>
  <si>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</si>
  <si>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</si>
  <si>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</si>
  <si>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</si>
  <si>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</si>
  <si>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</si>
  <si>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</si>
  <si>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</si>
  <si>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</si>
  <si>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</si>
  <si>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</si>
  <si>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</si>
  <si>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</si>
  <si>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</si>
  <si>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</si>
  <si>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</si>
  <si>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</si>
  <si>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</si>
  <si>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</si>
  <si>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</si>
  <si>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</si>
  <si>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</si>
  <si>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</si>
  <si>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</si>
  <si>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</si>
  <si>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</si>
  <si>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</si>
  <si>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</si>
  <si>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</si>
  <si>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</si>
  <si>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</si>
  <si>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</si>
  <si>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</si>
  <si>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</si>
  <si>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</si>
  <si>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</si>
  <si>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</si>
  <si>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</si>
  <si>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</si>
  <si>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</si>
  <si>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</si>
  <si>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</si>
  <si>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</si>
  <si>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</si>
  <si>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</si>
  <si>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</si>
  <si>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</si>
  <si>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</si>
  <si>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</si>
  <si>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</si>
  <si>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</si>
  <si>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</si>
  <si>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</si>
  <si>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</si>
  <si>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</si>
  <si>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</si>
  <si>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</si>
  <si>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</si>
  <si>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</si>
  <si>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</si>
  <si>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</si>
  <si>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</si>
  <si>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</si>
  <si>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</si>
  <si>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</si>
  <si>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</si>
  <si>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</si>
  <si>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</si>
  <si>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</si>
  <si>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</si>
  <si>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</si>
  <si>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</si>
  <si>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</si>
  <si>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</si>
  <si>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</si>
  <si>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</si>
  <si>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</si>
  <si>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</si>
  <si>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</si>
  <si>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</si>
  <si>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</si>
  <si>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</si>
  <si>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</si>
  <si>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</si>
  <si>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</si>
  <si>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</si>
  <si>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</si>
  <si>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</si>
  <si>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</si>
  <si>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</si>
  <si>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</si>
  <si>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</si>
  <si>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</si>
  <si>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</si>
  <si>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</si>
  <si>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</si>
  <si>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</si>
  <si>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</si>
  <si>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</si>
  <si>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</si>
  <si>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</si>
  <si>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</si>
  <si>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</si>
  <si>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</si>
  <si>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</si>
  <si>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</si>
  <si>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</si>
  <si>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</si>
  <si>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</si>
  <si>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</si>
  <si>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</si>
  <si>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</si>
  <si>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</si>
  <si>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</si>
  <si>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</si>
  <si>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</si>
  <si>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</si>
  <si>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</si>
  <si>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</si>
  <si>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</si>
  <si>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</si>
  <si>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</si>
  <si>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</si>
  <si>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</si>
  <si>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</si>
  <si>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</si>
  <si>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</si>
  <si>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</si>
  <si>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</si>
  <si>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</si>
  <si>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</si>
  <si>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</si>
  <si>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</si>
  <si>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</si>
  <si>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</si>
  <si>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</si>
  <si>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</si>
  <si>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</si>
  <si>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</si>
  <si>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</si>
  <si>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</si>
  <si>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</si>
  <si>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</si>
  <si>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</si>
  <si>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</si>
  <si>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</si>
  <si>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</si>
  <si>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</si>
  <si>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</si>
  <si>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</si>
  <si>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</si>
  <si>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</si>
  <si>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</si>
  <si>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</si>
  <si>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</si>
  <si>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</si>
  <si>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</si>
  <si>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</si>
  <si>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</si>
  <si>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</si>
  <si>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</si>
  <si>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</si>
  <si>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</si>
  <si>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</si>
  <si>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</si>
  <si>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</si>
  <si>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</si>
  <si>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</si>
  <si>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</si>
  <si>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</si>
  <si>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</si>
  <si>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</si>
  <si>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</si>
  <si>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</si>
  <si>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</si>
  <si>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</si>
  <si>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</si>
  <si>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</si>
  <si>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</si>
  <si>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</si>
  <si>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</si>
  <si>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</si>
  <si>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</si>
  <si>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</si>
  <si>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</si>
  <si>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</si>
  <si>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</si>
  <si>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</si>
  <si>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</si>
  <si>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</si>
  <si>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</si>
  <si>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</si>
  <si>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</si>
  <si>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</si>
  <si>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</si>
  <si>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</si>
  <si>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</si>
  <si>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</si>
  <si>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</si>
  <si>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</si>
  <si>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</si>
  <si>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</si>
  <si>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</si>
  <si>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</si>
  <si>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</si>
  <si>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</si>
  <si>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</si>
  <si>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</si>
  <si>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</si>
  <si>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</si>
  <si>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</si>
  <si>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</si>
  <si>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</si>
  <si>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</si>
  <si>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</si>
  <si>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</si>
  <si>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</si>
  <si>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</si>
  <si>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</si>
  <si>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</si>
  <si>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</si>
  <si>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</si>
  <si>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</si>
  <si>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</si>
  <si>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</si>
  <si>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</si>
  <si>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</si>
  <si>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</si>
  <si>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</si>
  <si>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</si>
  <si>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</si>
  <si>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</si>
  <si>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</si>
  <si>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</si>
  <si>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</si>
  <si>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</si>
  <si>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</si>
  <si>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</si>
  <si>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</si>
  <si>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</si>
  <si>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</si>
  <si>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</si>
  <si>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</si>
  <si>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</si>
  <si>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</si>
  <si>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</si>
  <si>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</si>
  <si>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</si>
  <si>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</si>
  <si>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</si>
  <si>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</si>
  <si>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</si>
  <si>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</si>
  <si>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</si>
  <si>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</si>
  <si>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</si>
  <si>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</si>
  <si>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</si>
  <si>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</si>
  <si>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</si>
  <si>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</si>
  <si>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</si>
  <si>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</si>
  <si>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</si>
  <si>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</si>
  <si>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</si>
  <si>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</si>
  <si>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</si>
  <si>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</si>
  <si>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</si>
  <si>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</si>
  <si>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</si>
  <si>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</si>
  <si>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</si>
  <si>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</si>
  <si>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</si>
  <si>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</si>
  <si>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</si>
  <si>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</si>
  <si>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</si>
  <si>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</si>
  <si>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</si>
  <si>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</si>
  <si>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</si>
  <si>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</si>
  <si>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</si>
  <si>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</si>
  <si>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</si>
  <si>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</si>
  <si>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</si>
  <si>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</si>
  <si>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</si>
  <si>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</si>
  <si>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</si>
  <si>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</si>
  <si>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</si>
  <si>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</si>
  <si>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</si>
  <si>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</si>
  <si>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</si>
  <si>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</si>
  <si>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</si>
  <si>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</si>
  <si>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</si>
  <si>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</si>
  <si>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</si>
  <si>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</si>
  <si>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</si>
  <si>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</si>
  <si>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</si>
  <si>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</si>
  <si>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</si>
  <si>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</si>
  <si>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</si>
  <si>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</si>
  <si>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</si>
  <si>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</si>
  <si>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</si>
  <si>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</si>
  <si>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</si>
  <si>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</si>
  <si>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</si>
  <si>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</si>
  <si>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</si>
  <si>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</si>
  <si>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</si>
  <si>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</si>
  <si>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</si>
  <si>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</si>
  <si>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</si>
  <si>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</si>
  <si>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</si>
  <si>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</si>
  <si>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</si>
  <si>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</si>
  <si>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</si>
  <si>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</si>
  <si>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</si>
  <si>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</si>
  <si>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</si>
  <si>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</si>
  <si>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</si>
  <si>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</si>
  <si>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</si>
  <si>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</si>
  <si>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</si>
  <si>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</si>
  <si>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</si>
  <si>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</si>
  <si>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</si>
  <si>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</si>
  <si>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</si>
  <si>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</si>
  <si>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</si>
  <si>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</si>
  <si>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</si>
  <si>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</si>
  <si>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</si>
  <si>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</si>
  <si>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</si>
  <si>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</si>
  <si>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</si>
  <si>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</si>
  <si>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</si>
  <si>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</si>
  <si>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</si>
  <si>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</si>
  <si>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</si>
  <si>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</si>
  <si>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</si>
  <si>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</si>
  <si>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</si>
  <si>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</si>
  <si>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</si>
  <si>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</si>
  <si>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</si>
  <si>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</si>
  <si>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</si>
  <si>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</si>
  <si>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</si>
  <si>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</si>
  <si>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</si>
  <si>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</si>
  <si>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</si>
  <si>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</si>
  <si>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</si>
  <si>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</si>
  <si>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</si>
  <si>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</si>
  <si>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</si>
  <si>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</si>
  <si>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</si>
  <si>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</si>
  <si>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</si>
  <si>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</si>
  <si>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</si>
  <si>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</si>
  <si>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</si>
  <si>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</si>
  <si>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</si>
  <si>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</si>
  <si>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</si>
  <si>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</si>
  <si>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</si>
  <si>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</si>
  <si>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</si>
  <si>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</si>
  <si>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</si>
  <si>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</si>
  <si>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</si>
  <si>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</si>
  <si>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</si>
  <si>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</si>
  <si>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</si>
  <si>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</si>
  <si>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</si>
  <si>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</si>
  <si>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</si>
  <si>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</si>
  <si>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</si>
  <si>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</si>
  <si>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</si>
  <si>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</si>
  <si>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</si>
  <si>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</si>
  <si>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</si>
  <si>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</si>
  <si>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</si>
  <si>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</si>
  <si>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</si>
  <si>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</si>
  <si>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</si>
  <si>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</si>
  <si>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</si>
  <si>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</si>
  <si>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</si>
  <si>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</si>
  <si>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</si>
  <si>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</si>
  <si>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</si>
  <si>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</si>
  <si>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</si>
  <si>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</si>
  <si>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</si>
  <si>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</si>
  <si>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</si>
  <si>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</si>
  <si>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</si>
  <si>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</si>
  <si>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</si>
  <si>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</si>
  <si>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</si>
  <si>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</si>
  <si>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</si>
  <si>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</si>
  <si>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</si>
  <si>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</si>
  <si>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</si>
  <si>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</si>
  <si>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</si>
  <si>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</si>
  <si>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</si>
  <si>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</si>
  <si>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</si>
  <si>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</si>
  <si>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</si>
  <si>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</si>
  <si>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</si>
  <si>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</si>
  <si>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</si>
  <si>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</si>
  <si>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</si>
  <si>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</si>
  <si>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</si>
  <si>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</si>
  <si>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</si>
  <si>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</si>
  <si>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</si>
  <si>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</si>
  <si>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</si>
  <si>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</si>
  <si>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</si>
  <si>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</si>
  <si>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</si>
  <si>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</si>
  <si>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</si>
  <si>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</si>
  <si>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</si>
  <si>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</si>
  <si>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</si>
  <si>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</si>
  <si>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</si>
  <si>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</si>
  <si>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</si>
  <si>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</si>
  <si>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</si>
  <si>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</si>
  <si>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</si>
  <si>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</si>
  <si>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</si>
  <si>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</si>
  <si>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</si>
  <si>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</si>
  <si>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</si>
  <si>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</si>
  <si>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</si>
  <si>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</si>
  <si>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</si>
  <si>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</si>
  <si>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</si>
  <si>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</si>
  <si>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</si>
  <si>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</si>
  <si>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</si>
  <si>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</si>
  <si>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</si>
  <si>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</si>
  <si>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</si>
  <si>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</si>
  <si>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</si>
  <si>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</si>
  <si>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</si>
  <si>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</si>
  <si>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</si>
  <si>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</si>
  <si>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</si>
  <si>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</si>
  <si>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</si>
  <si>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</si>
  <si>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</si>
  <si>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</si>
  <si>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</si>
  <si>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</si>
  <si>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</si>
  <si>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</si>
  <si>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</si>
  <si>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</si>
  <si>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</si>
  <si>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</si>
  <si>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</si>
  <si>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</si>
  <si>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</si>
  <si>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</si>
  <si>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</si>
  <si>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</si>
  <si>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</si>
  <si>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</si>
  <si>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</si>
  <si>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</si>
  <si>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</si>
  <si>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</si>
  <si>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</si>
  <si>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</si>
  <si>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</si>
  <si>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</si>
  <si>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</si>
  <si>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</si>
  <si>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</si>
  <si>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</si>
  <si>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</si>
  <si>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</si>
  <si>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</si>
  <si>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</si>
  <si>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</si>
  <si>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</si>
  <si>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</si>
  <si>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</si>
  <si>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</si>
  <si>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</si>
  <si>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</si>
  <si>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</si>
  <si>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</si>
  <si>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</si>
  <si>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</si>
  <si>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</si>
  <si>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</si>
  <si>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</si>
  <si>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</si>
  <si>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</si>
  <si>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</si>
  <si>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</si>
  <si>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</si>
  <si>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</si>
  <si>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</si>
  <si>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</si>
  <si>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</si>
  <si>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</si>
  <si>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</si>
  <si>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</si>
  <si>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</si>
  <si>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</si>
  <si>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</si>
  <si>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</si>
  <si>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</si>
  <si>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</si>
  <si>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</si>
  <si>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</si>
  <si>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</si>
  <si>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</si>
  <si>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</si>
  <si>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</si>
  <si>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</si>
  <si>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</si>
  <si>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</si>
  <si>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</si>
  <si>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</si>
  <si>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</si>
  <si>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</si>
  <si>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</si>
  <si>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</si>
  <si>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</si>
  <si>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</si>
  <si>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</si>
  <si>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</si>
  <si>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</si>
  <si>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</si>
  <si>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</si>
  <si>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</si>
  <si>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</si>
  <si>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</si>
  <si>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</si>
  <si>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</si>
  <si>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</si>
  <si>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</si>
  <si>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</si>
  <si>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</si>
  <si>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</si>
  <si>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</si>
  <si>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</si>
  <si>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</si>
  <si>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</si>
  <si>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</si>
  <si>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</si>
  <si>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</si>
  <si>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</si>
  <si>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</si>
  <si>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</si>
  <si>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</si>
  <si>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</si>
  <si>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</si>
  <si>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</si>
  <si>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</si>
  <si>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</si>
  <si>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</si>
  <si>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</si>
  <si>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</si>
  <si>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</si>
  <si>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</si>
  <si>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</si>
  <si>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</si>
  <si>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</si>
  <si>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</si>
  <si>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</si>
  <si>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</si>
  <si>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</si>
  <si>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</si>
  <si>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</si>
  <si>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</si>
  <si>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</si>
  <si>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</si>
  <si>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</si>
  <si>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</si>
  <si>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</si>
  <si>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</si>
  <si>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</si>
  <si>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</si>
  <si>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</si>
  <si>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</si>
  <si>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</si>
  <si>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</si>
  <si>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</si>
  <si>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</si>
  <si>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</si>
  <si>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</si>
  <si>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</si>
  <si>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</si>
  <si>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</si>
  <si>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</si>
  <si>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</si>
  <si>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</si>
  <si>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</si>
  <si>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</si>
  <si>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</si>
  <si>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</si>
  <si>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</si>
  <si>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</si>
  <si>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</si>
  <si>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</si>
  <si>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</si>
  <si>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</si>
  <si>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</si>
  <si>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</si>
  <si>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</si>
  <si>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</si>
  <si>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</si>
  <si>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</si>
  <si>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</si>
  <si>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</si>
  <si>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</si>
  <si>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</si>
  <si>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</si>
  <si>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</si>
  <si>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</si>
  <si>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</si>
  <si>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</si>
  <si>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</si>
  <si>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</si>
  <si>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</si>
  <si>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</si>
  <si>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</si>
  <si>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</si>
  <si>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</si>
  <si>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</si>
  <si>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</si>
  <si>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</si>
  <si>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</si>
  <si>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</si>
  <si>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</si>
  <si>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</si>
  <si>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</si>
  <si>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</si>
  <si>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</si>
  <si>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</si>
  <si>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</si>
  <si>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</si>
  <si>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</si>
  <si>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</si>
  <si>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</si>
  <si>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</si>
  <si>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</si>
  <si>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</si>
  <si>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</si>
  <si>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</si>
  <si>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</si>
  <si>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</si>
  <si>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</si>
  <si>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</si>
  <si>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</si>
  <si>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</si>
  <si>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</si>
  <si>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</si>
  <si>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</si>
  <si>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</si>
  <si>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</si>
  <si>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</si>
  <si>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</si>
  <si>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</si>
  <si>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</si>
  <si>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</si>
  <si>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</si>
  <si>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</si>
  <si>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</si>
  <si>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</si>
  <si>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</si>
  <si>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</si>
  <si>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</si>
  <si>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</si>
  <si>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</si>
  <si>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</si>
  <si>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</si>
  <si>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</si>
  <si>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</si>
  <si>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</si>
  <si>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</si>
  <si>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</si>
  <si>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</si>
  <si>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</si>
  <si>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</si>
  <si>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</si>
  <si>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</si>
  <si>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</si>
  <si>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</si>
  <si>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</si>
  <si>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</si>
  <si>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</si>
  <si>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</si>
  <si>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</si>
  <si>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</si>
  <si>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</si>
  <si>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</si>
  <si>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</si>
  <si>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</si>
  <si>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</si>
  <si>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</si>
  <si>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</si>
  <si>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</si>
  <si>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</si>
  <si>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</si>
  <si>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</si>
  <si>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</si>
  <si>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</si>
  <si>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</si>
  <si>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</si>
  <si>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</si>
  <si>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</si>
  <si>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</si>
  <si>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</si>
  <si>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</si>
  <si>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</si>
  <si>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</si>
  <si>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</si>
  <si>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</si>
  <si>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</si>
  <si>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</si>
  <si>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</si>
  <si>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</si>
  <si>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</si>
  <si>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</si>
  <si>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</si>
  <si>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</si>
  <si>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</si>
  <si>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</si>
  <si>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</si>
  <si>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</si>
  <si>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</si>
  <si>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</si>
  <si>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</si>
  <si>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</si>
  <si>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</si>
  <si>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</si>
  <si>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</si>
  <si>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</si>
  <si>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</si>
  <si>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</si>
  <si>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</si>
  <si>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</si>
  <si>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</si>
  <si>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</si>
  <si>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</si>
  <si>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</si>
  <si>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</si>
  <si>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</si>
  <si>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</si>
  <si>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</si>
  <si>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</si>
  <si>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</si>
  <si>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</si>
  <si>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</si>
  <si>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</si>
  <si>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</si>
  <si>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</si>
  <si>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</si>
  <si>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</si>
  <si>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</si>
  <si>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</si>
  <si>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</si>
  <si>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</si>
  <si>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</si>
  <si>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</si>
  <si>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</si>
  <si>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</si>
  <si>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</si>
  <si>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</si>
  <si>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</si>
  <si>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</si>
  <si>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</si>
  <si>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</si>
  <si>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</si>
  <si>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</si>
  <si>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</si>
  <si>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</si>
  <si>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</si>
  <si>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</si>
  <si>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</si>
  <si>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</si>
  <si>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</si>
  <si>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</si>
  <si>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</si>
  <si>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</si>
  <si>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</si>
  <si>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</si>
  <si>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</si>
  <si>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</si>
  <si>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</si>
  <si>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</si>
  <si>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</si>
  <si>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</si>
  <si>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</si>
  <si>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</si>
  <si>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</si>
  <si>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</si>
  <si>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</si>
  <si>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</si>
  <si>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</si>
  <si>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</si>
  <si>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</si>
  <si>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</si>
  <si>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</si>
  <si>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</si>
  <si>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</si>
  <si>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</si>
  <si>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</si>
  <si>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</si>
  <si>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</si>
  <si>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</si>
  <si>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</si>
  <si>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</si>
  <si>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</si>
  <si>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</si>
  <si>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</si>
  <si>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</si>
  <si>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</si>
  <si>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</si>
  <si>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</si>
  <si>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</si>
  <si>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</si>
  <si>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</si>
  <si>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</si>
  <si>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</si>
  <si>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</si>
  <si>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</si>
  <si>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</si>
  <si>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</si>
  <si>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</si>
  <si>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</si>
  <si>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</si>
  <si>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</si>
  <si>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</si>
  <si>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</si>
  <si>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</si>
  <si>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</si>
  <si>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</si>
  <si>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</si>
  <si>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</si>
  <si>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</si>
  <si>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</si>
  <si>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</si>
  <si>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</si>
  <si>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</si>
  <si>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</si>
  <si>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</si>
  <si>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</si>
  <si>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</si>
  <si>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</si>
  <si>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</si>
  <si>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</si>
  <si>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</si>
  <si>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</si>
  <si>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</si>
  <si>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</si>
  <si>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</si>
  <si>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</si>
  <si>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</si>
  <si>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</si>
  <si>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</si>
  <si>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</si>
  <si>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</si>
  <si>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</si>
  <si>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</si>
  <si>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</si>
  <si>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</si>
  <si>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</si>
  <si>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</si>
  <si>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</si>
  <si>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</si>
  <si>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</si>
  <si>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</si>
  <si>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</si>
  <si>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</si>
  <si>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</si>
  <si>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</si>
  <si>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</si>
  <si>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</si>
  <si>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</si>
  <si>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</si>
  <si>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</si>
  <si>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</si>
  <si>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</si>
  <si>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</si>
  <si>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</si>
  <si>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</si>
  <si>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</si>
  <si>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</si>
  <si>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</si>
  <si>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</si>
  <si>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</si>
  <si>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</si>
  <si>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</si>
  <si>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</si>
  <si>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</si>
  <si>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</si>
  <si>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</si>
  <si>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</si>
  <si>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</si>
  <si>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</si>
  <si>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</si>
  <si>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</si>
  <si>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</si>
  <si>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</si>
  <si>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</si>
  <si>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</si>
  <si>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</si>
  <si>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</si>
  <si>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</si>
  <si>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</si>
  <si>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</si>
  <si>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</si>
  <si>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</si>
  <si>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</si>
  <si>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</si>
  <si>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</si>
  <si>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</si>
  <si>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</si>
  <si>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</si>
  <si>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</si>
  <si>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</si>
  <si>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</si>
  <si>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</si>
  <si>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</si>
  <si>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</si>
  <si>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</si>
  <si>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</si>
  <si>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</si>
  <si>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</si>
  <si>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</si>
  <si>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</si>
  <si>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</si>
  <si>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</si>
  <si>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</si>
  <si>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</si>
  <si>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</si>
  <si>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</si>
  <si>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</si>
  <si>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</si>
  <si>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</si>
  <si>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</si>
  <si>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</si>
  <si>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</si>
  <si>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</si>
  <si>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</si>
  <si>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</si>
  <si>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</si>
  <si>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</si>
  <si>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</si>
  <si>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</si>
  <si>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</si>
  <si>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</si>
  <si>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</si>
  <si>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</si>
  <si>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</si>
  <si>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</si>
  <si>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</si>
  <si>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</si>
  <si>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</si>
  <si>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</si>
  <si>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</si>
  <si>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</si>
  <si>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</si>
  <si>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</si>
  <si>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</si>
  <si>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</si>
  <si>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</si>
  <si>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</si>
  <si>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</si>
  <si>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</si>
  <si>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</si>
  <si>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</si>
  <si>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</si>
  <si>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</si>
  <si>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</si>
  <si>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</si>
  <si>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</si>
  <si>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</si>
  <si>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</si>
  <si>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</si>
  <si>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</si>
  <si>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</si>
  <si>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</si>
  <si>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</si>
  <si>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</si>
  <si>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</si>
  <si>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</si>
  <si>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</si>
  <si>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</si>
  <si>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</si>
  <si>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</si>
  <si>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</si>
  <si>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</si>
  <si>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</si>
  <si>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</si>
  <si>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</si>
  <si>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</si>
  <si>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</si>
  <si>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</si>
  <si>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</si>
  <si>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</si>
  <si>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</si>
  <si>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</si>
  <si>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</si>
  <si>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</si>
  <si>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Escala informou que Maquinista disponivel em TIQ às 13h00 / Maq. de passe de TGR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</si>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</sst>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C272" activePane="bottomRight" state="frozen"/>
      <selection pane="bottomRight" activeCell="BJ493" sqref="BJ4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 t="s">
        <v>1630</v>
      </c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 t="s">
        <v>1631</v>
      </c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1632</v>
      </c>
      <c r="N276" s="199" t="s">
        <v>1633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1634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1635</v>
      </c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1638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1639</v>
      </c>
      <c r="N288" s="199" t="s">
        <v>1640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1641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1642</v>
      </c>
      <c r="X290" s="213" t="s">
        <v>374</v>
      </c>
      <c r="Y290" s="153"/>
      <c r="Z290" s="153"/>
      <c r="AA290" s="83" t="s">
        <v>1643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1644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1645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1646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1647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1648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1650</v>
      </c>
      <c r="E3" s="316" t="s">
        <v>1651</v>
      </c>
      <c r="F3" s="316" t="s">
        <v>1652</v>
      </c>
      <c r="G3" s="316" t="s">
        <v>1653</v>
      </c>
      <c r="H3" s="316" t="s">
        <v>1654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15" sqref="L30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1657</v>
      </c>
      <c r="W1" s="390"/>
      <c r="X1" s="390"/>
      <c r="Y1" s="103"/>
    </row>
    <row r="2" spans="1:25" s="100" customFormat="1" ht="11.25" customHeight="1">
      <c r="A2" s="104" t="s">
        <v>1658</v>
      </c>
      <c r="B2" s="104" t="s">
        <v>1659</v>
      </c>
      <c r="C2" s="104" t="s">
        <v>7</v>
      </c>
      <c r="D2" s="105" t="s">
        <v>1177</v>
      </c>
      <c r="E2" s="105" t="s">
        <v>1178</v>
      </c>
      <c r="F2" s="105" t="s">
        <v>1660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1661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47510</v>
      </c>
      <c r="W371" s="111">
        <f ca="1">_xlfn.XLOOKUP(G371&amp;$W$2,BS_CONTROLE[CHAVE],BS_CONTROLE[Quantidade_11],"-")</f>
        <v>40810</v>
      </c>
      <c r="X371" s="111">
        <f ca="1">_xlfn.XLOOKUP(G371&amp;$X$2,BS_CONTROLE[CHAVE],BS_CONTROLE[Quantidade_11],"-")</f>
        <v>47530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1600</v>
      </c>
      <c r="X373" s="111">
        <f ca="1">_xlfn.XLOOKUP(G373&amp;$X$2,BS_CONTROLE[CHAVE],BS_CONTROLE[Quantidade_11],"-")</f>
        <v>3259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28</v>
      </c>
      <c r="X375" s="111">
        <f ca="1">_xlfn.XLOOKUP(G375&amp;$X$2,BS_CONTROLE[CHAVE],BS_CONTROLE[Quantidade_11],"-")</f>
        <v>1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0.375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>
        <f ca="1">_xlfn.XLOOKUP(G376&amp;$W$2,BS_CONTROLE[CHAVE],BS_CONTROLE[Quantidade_11],"-")</f>
        <v>0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47510</v>
      </c>
      <c r="W377" s="111">
        <f ca="1">_xlfn.XLOOKUP(G377&amp;$W$2,BS_CONTROLE[CHAVE],BS_CONTROLE[Quantidade_11],"-")</f>
        <v>40810</v>
      </c>
      <c r="X377" s="111">
        <f ca="1">_xlfn.XLOOKUP(G377&amp;$X$2,BS_CONTROLE[CHAVE],BS_CONTROLE[Quantidade_11],"-")</f>
        <v>47530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1600</v>
      </c>
      <c r="X382" s="111">
        <f ca="1">_xlfn.XLOOKUP(G382&amp;$X$2,BS_CONTROLE[CHAVE],BS_CONTROLE[Quantidade_11],"-")</f>
        <v>3259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28</v>
      </c>
      <c r="X385" s="111">
        <f ca="1">_xlfn.XLOOKUP(G385&amp;$X$2,BS_CONTROLE[CHAVE],BS_CONTROLE[Quantidade_11],"-")</f>
        <v>1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>
        <f ca="1">_xlfn.XLOOKUP(G388&amp;$W$2,BS_CONTROLE[CHAVE],BS_CONTROLE[Quantidade_11],"-")</f>
        <v>0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28</v>
      </c>
      <c r="X389" s="111">
        <f ca="1">_xlfn.XLOOKUP(G389&amp;$X$2,BS_CONTROLE[CHAVE],BS_CONTROLE[Quantidade_11],"-")</f>
        <v>1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0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>
        <f ca="1">_xlfn.XLOOKUP(G391&amp;$W$2,BS_CONTROLE[CHAVE],BS_CONTROLE[Quantidade_11],"-")</f>
        <v>1615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220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>
        <f ca="1">_xlfn.XLOOKUP(G395&amp;$X$2,BS_CONTROLE[CHAVE],BS_CONTROLE[Quantidade_11],"-")</f>
        <v>0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 t="str">
        <f ca="1">_xlfn.XLOOKUP(G397&amp;$V$2,BS_CONTROLE[CHAVE],BS_CONTROLE[Quantidade_11],"-")</f>
        <v>-</v>
      </c>
      <c r="W397" s="111">
        <f ca="1">_xlfn.XLOOKUP(G397&amp;$W$2,BS_CONTROLE[CHAVE],BS_CONTROLE[Quantidade_11],"-")</f>
        <v>1</v>
      </c>
      <c r="X397" s="111">
        <f ca="1">_xlfn.XLOOKUP(G397&amp;$X$2,BS_CONTROLE[CHAVE],BS_CONTROLE[Quantidade_11],"-")</f>
        <v>0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>
        <f ca="1">_xlfn.XLOOKUP(G402&amp;$W$2,BS_CONTROLE[CHAVE],BS_CONTROLE[Quantidade_11],"-")</f>
        <v>0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1662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1663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1664</v>
      </c>
      <c r="C4" s="321" t="s">
        <v>1665</v>
      </c>
      <c r="D4" s="321" t="s">
        <v>1666</v>
      </c>
      <c r="E4" s="321" t="s">
        <v>1667</v>
      </c>
      <c r="F4" s="321" t="s">
        <v>545</v>
      </c>
      <c r="G4" s="321" t="s">
        <v>1668</v>
      </c>
      <c r="H4" s="187"/>
    </row>
    <row r="5" spans="1:8" ht="43.5">
      <c r="A5" s="187"/>
      <c r="B5" s="322" t="s">
        <v>1669</v>
      </c>
      <c r="C5" s="322">
        <v>309525</v>
      </c>
      <c r="D5" s="322" t="s">
        <v>1670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1671</v>
      </c>
      <c r="C6" s="322">
        <v>256875</v>
      </c>
      <c r="D6" s="322" t="s">
        <v>1672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1673</v>
      </c>
      <c r="C7" s="322">
        <v>257278</v>
      </c>
      <c r="D7" s="322" t="s">
        <v>1674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1675</v>
      </c>
      <c r="C8" s="322">
        <v>261794</v>
      </c>
      <c r="D8" s="322" t="s">
        <v>1676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1677</v>
      </c>
      <c r="C9" s="322">
        <v>257033</v>
      </c>
      <c r="D9" s="322" t="s">
        <v>1678</v>
      </c>
      <c r="E9" s="322" t="s">
        <v>240</v>
      </c>
      <c r="F9" s="322" t="s">
        <v>732</v>
      </c>
      <c r="G9" s="322" t="s">
        <v>1679</v>
      </c>
      <c r="H9" s="187"/>
    </row>
    <row r="10" spans="1:8" ht="43.5">
      <c r="A10" s="187"/>
      <c r="B10" s="322" t="s">
        <v>1680</v>
      </c>
      <c r="C10" s="322">
        <v>396578</v>
      </c>
      <c r="D10" s="322" t="s">
        <v>1681</v>
      </c>
      <c r="E10" s="322" t="s">
        <v>240</v>
      </c>
      <c r="F10" s="322" t="s">
        <v>732</v>
      </c>
      <c r="G10" s="322" t="s">
        <v>1679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1682</v>
      </c>
      <c r="C2" s="95" t="s">
        <v>1162</v>
      </c>
      <c r="D2" s="95" t="s">
        <v>1164</v>
      </c>
      <c r="E2" s="95" t="s">
        <v>1683</v>
      </c>
      <c r="F2" s="95" t="s">
        <v>1684</v>
      </c>
      <c r="G2" s="95" t="s">
        <v>1685</v>
      </c>
      <c r="H2" s="95" t="s">
        <v>1686</v>
      </c>
      <c r="I2" s="95" t="s">
        <v>1687</v>
      </c>
      <c r="J2" s="95" t="s">
        <v>1688</v>
      </c>
      <c r="K2" s="130" t="s">
        <v>1689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>
        <f>IF(FN_MC!B291="","*",FN_MC!B291)</f>
        <v>46041</v>
      </c>
      <c r="D289" s="120" t="str">
        <f>IF(FN_MC!D291="","*",FN_MC!D291)</f>
        <v>A60</v>
      </c>
      <c r="E289" s="120" t="str">
        <f>IF(FN_MC!H291="","*",FN_MC!H291)</f>
        <v>TCS2</v>
      </c>
      <c r="F289" s="136" t="str">
        <f>IF(FN_MC!M291="","*",FN_MC!M291)</f>
        <v>TCS-TMI</v>
      </c>
      <c r="G289" s="120" t="str">
        <f>IF(FN_MC!I291="","*",FN_MC!I291)</f>
        <v>TMI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1690</v>
      </c>
      <c r="D5" s="394"/>
      <c r="E5" s="394"/>
      <c r="F5" s="394"/>
      <c r="G5" s="394"/>
      <c r="H5" s="394"/>
      <c r="I5" s="394"/>
      <c r="J5" s="395"/>
      <c r="K5" s="396" t="s">
        <v>1691</v>
      </c>
      <c r="L5" s="397"/>
      <c r="M5" s="397"/>
      <c r="N5" s="397"/>
      <c r="O5" s="398" t="s">
        <v>1692</v>
      </c>
      <c r="P5" s="399"/>
      <c r="Q5" s="400"/>
    </row>
    <row r="6" spans="1:17" s="93" customFormat="1" ht="15.75" customHeight="1">
      <c r="A6" s="87" t="s">
        <v>1660</v>
      </c>
      <c r="B6" s="94" t="s">
        <v>1659</v>
      </c>
      <c r="C6" s="95" t="s">
        <v>1177</v>
      </c>
      <c r="D6" s="96" t="s">
        <v>1178</v>
      </c>
      <c r="E6" s="95" t="s">
        <v>1693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1694</v>
      </c>
      <c r="M6" s="138" t="s">
        <v>30</v>
      </c>
      <c r="N6" s="139" t="s">
        <v>1172</v>
      </c>
      <c r="O6" s="241" t="s">
        <v>1215</v>
      </c>
      <c r="P6" s="152"/>
      <c r="Q6" s="188" t="s">
        <v>1695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2026-01-18T14:11:58Z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